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aveExternalLinkValues="0" defaultThemeVersion="166925"/>
  <mc:AlternateContent xmlns:mc="http://schemas.openxmlformats.org/markup-compatibility/2006">
    <mc:Choice Requires="x15">
      <x15ac:absPath xmlns:x15ac="http://schemas.microsoft.com/office/spreadsheetml/2010/11/ac" url="G:\VO\2023\NLZ\Kuchyna\Josephine\"/>
    </mc:Choice>
  </mc:AlternateContent>
  <xr:revisionPtr revIDLastSave="0" documentId="13_ncr:1_{F945C43C-36BD-4829-BD7C-3CFFC4533158}" xr6:coauthVersionLast="47" xr6:coauthVersionMax="47" xr10:uidLastSave="{00000000-0000-0000-0000-000000000000}"/>
  <workbookProtection workbookAlgorithmName="SHA-512" workbookHashValue="NGQ27NJro+ilzchZoDcjFIfPtp0pkj0YYCmiuA/PVJZCmJnWDedt7sYHuA12q5SUAm2be6dxr7YeF3hNsVdoQw==" workbookSaltValue="kd4e0fe3uCdFvpLHM4YSfA==" workbookSpinCount="100000" lockStructure="1"/>
  <bookViews>
    <workbookView xWindow="-120" yWindow="-120" windowWidth="38640" windowHeight="21240" tabRatio="729" activeTab="3" xr2:uid="{00000000-000D-0000-FFFF-FFFF00000000}"/>
  </bookViews>
  <sheets>
    <sheet name="SUMÁR" sheetId="10" r:id="rId1"/>
    <sheet name="Časť B_NEREZOVÝ NÁBYTOK" sheetId="8" r:id="rId2"/>
    <sheet name="Časť C_CHLADENIE" sheetId="3" r:id="rId3"/>
    <sheet name="Časť D_STROJE NA PRÍPRAVU JEDÁL" sheetId="4" r:id="rId4"/>
    <sheet name="Časť E_VARNA, UMÝV A VÝDAJ TECH" sheetId="5" r:id="rId5"/>
    <sheet name="Časť F_INVENTÁR" sheetId="6" r:id="rId6"/>
    <sheet name="EKVIVALENTY" sheetId="9" r:id="rId7"/>
  </sheets>
  <definedNames>
    <definedName name="_xlnm.Print_Titles" localSheetId="1">'Časť B_NEREZOVÝ NÁBYTOK'!$23:$23</definedName>
    <definedName name="_xlnm.Print_Titles" localSheetId="2">'Časť C_CHLADENIE'!$23:$23</definedName>
    <definedName name="_xlnm.Print_Titles" localSheetId="3">'Časť D_STROJE NA PRÍPRAVU JEDÁL'!$22:$22</definedName>
    <definedName name="_xlnm.Print_Titles" localSheetId="4">'Časť E_VARNA, UMÝV A VÝDAJ TECH'!$23:$23</definedName>
    <definedName name="_xlnm.Print_Titles" localSheetId="5">'Časť F_INVENTÁR'!$23:$23</definedName>
  </definedNames>
  <calcPr calcId="181029"/>
</workbook>
</file>

<file path=xl/calcChain.xml><?xml version="1.0" encoding="utf-8"?>
<calcChain xmlns="http://schemas.openxmlformats.org/spreadsheetml/2006/main">
  <c r="G149" i="5" l="1"/>
  <c r="N122" i="5" l="1"/>
  <c r="N110" i="8"/>
  <c r="N111" i="8"/>
  <c r="N112" i="8"/>
  <c r="N108" i="8"/>
  <c r="N106" i="8"/>
  <c r="N105" i="8"/>
  <c r="N100" i="8"/>
  <c r="N97" i="8"/>
  <c r="N98" i="8"/>
  <c r="N96" i="8"/>
  <c r="N93" i="8"/>
  <c r="N94" i="8"/>
  <c r="N92" i="8"/>
  <c r="N84" i="8"/>
  <c r="N85" i="8"/>
  <c r="N86" i="8"/>
  <c r="N87" i="8"/>
  <c r="N88" i="8"/>
  <c r="N89" i="8"/>
  <c r="N26" i="8"/>
  <c r="N179" i="8"/>
  <c r="N229" i="8" l="1"/>
  <c r="N228" i="8"/>
  <c r="N221" i="8"/>
  <c r="N206" i="8"/>
  <c r="N201" i="8"/>
  <c r="N200" i="8"/>
  <c r="N197" i="8"/>
  <c r="N189" i="8"/>
  <c r="N188" i="8"/>
  <c r="N185" i="8"/>
  <c r="N184" i="8"/>
  <c r="N183" i="8"/>
  <c r="N181" i="8"/>
  <c r="N180" i="8"/>
  <c r="N178" i="8"/>
  <c r="N177" i="8"/>
  <c r="N175" i="8"/>
  <c r="N170" i="8"/>
  <c r="N169" i="8"/>
  <c r="N164" i="8"/>
  <c r="N158" i="8"/>
  <c r="N157" i="8"/>
  <c r="N156" i="8"/>
  <c r="N155" i="8"/>
  <c r="N154" i="8"/>
  <c r="N153" i="8"/>
  <c r="N152" i="8"/>
  <c r="N151" i="8"/>
  <c r="N149" i="8"/>
  <c r="N148" i="8"/>
  <c r="N147" i="8"/>
  <c r="N146" i="8"/>
  <c r="N145" i="8"/>
  <c r="N144" i="8"/>
  <c r="N143" i="8"/>
  <c r="N142" i="8"/>
  <c r="N137" i="8"/>
  <c r="N136" i="8"/>
  <c r="N135" i="8"/>
  <c r="N134" i="8"/>
  <c r="N133" i="8"/>
  <c r="N132" i="8"/>
  <c r="N131" i="8"/>
  <c r="N126" i="8"/>
  <c r="N125" i="8"/>
  <c r="N124" i="8"/>
  <c r="N123" i="8"/>
  <c r="N120" i="8"/>
  <c r="N119" i="8"/>
  <c r="N118" i="8"/>
  <c r="N117" i="8"/>
  <c r="N109" i="8"/>
  <c r="N83" i="8"/>
  <c r="N80" i="8"/>
  <c r="N79" i="8"/>
  <c r="N78" i="8"/>
  <c r="N76" i="8"/>
  <c r="N75" i="8"/>
  <c r="N74" i="8"/>
  <c r="N73" i="8"/>
  <c r="N72" i="8"/>
  <c r="N67" i="8"/>
  <c r="N66" i="8"/>
  <c r="N65" i="8"/>
  <c r="N64" i="8"/>
  <c r="N61" i="8"/>
  <c r="N60" i="8"/>
  <c r="N59" i="8"/>
  <c r="N58" i="8"/>
  <c r="N57" i="8"/>
  <c r="N56" i="8"/>
  <c r="N55" i="8"/>
  <c r="N54" i="8"/>
  <c r="N53" i="8"/>
  <c r="N52" i="8"/>
  <c r="N51" i="8"/>
  <c r="N50" i="8"/>
  <c r="N49" i="8"/>
  <c r="N48" i="8"/>
  <c r="N47" i="8"/>
  <c r="N46" i="8"/>
  <c r="N43" i="8"/>
  <c r="N42" i="8"/>
  <c r="N41" i="8"/>
  <c r="N40" i="8"/>
  <c r="N39" i="8"/>
  <c r="N38" i="8"/>
  <c r="N37" i="8"/>
  <c r="N36" i="8"/>
  <c r="N35" i="8"/>
  <c r="N34" i="8"/>
  <c r="N33" i="8"/>
  <c r="N28" i="8"/>
  <c r="G235" i="8" l="1"/>
  <c r="G237" i="8" s="1"/>
  <c r="N70" i="3"/>
  <c r="N64" i="3"/>
  <c r="N62" i="3"/>
  <c r="N59" i="3"/>
  <c r="N50" i="3"/>
  <c r="N49" i="3"/>
  <c r="N48" i="3"/>
  <c r="N47" i="3"/>
  <c r="N46" i="3"/>
  <c r="N44" i="3"/>
  <c r="N42" i="3"/>
  <c r="N41" i="3"/>
  <c r="N38" i="3"/>
  <c r="N36" i="3"/>
  <c r="N35" i="3"/>
  <c r="N34" i="3"/>
  <c r="N32" i="3"/>
  <c r="N31" i="3"/>
  <c r="N30" i="3"/>
  <c r="N26" i="3"/>
  <c r="N126" i="5"/>
  <c r="N69" i="6"/>
  <c r="N114" i="5"/>
  <c r="N112" i="5"/>
  <c r="N111" i="5"/>
  <c r="N109" i="5"/>
  <c r="F15" i="10" l="1"/>
  <c r="G238" i="8"/>
  <c r="G15" i="10" s="1"/>
  <c r="N108" i="6"/>
  <c r="N107" i="6"/>
  <c r="N106" i="6"/>
  <c r="N105" i="6"/>
  <c r="N104" i="6"/>
  <c r="N94" i="6"/>
  <c r="N93" i="6"/>
  <c r="N92" i="6"/>
  <c r="N91" i="6"/>
  <c r="N90" i="6"/>
  <c r="N89" i="6"/>
  <c r="N88" i="6"/>
  <c r="N86" i="6"/>
  <c r="N83" i="6"/>
  <c r="N79" i="6"/>
  <c r="N78" i="6"/>
  <c r="N77" i="6"/>
  <c r="N76" i="6"/>
  <c r="N73" i="6"/>
  <c r="N72" i="6"/>
  <c r="N71" i="6"/>
  <c r="N68" i="6"/>
  <c r="N67" i="6"/>
  <c r="N65" i="6"/>
  <c r="N64" i="6"/>
  <c r="N63" i="6"/>
  <c r="N62" i="6"/>
  <c r="N61" i="6"/>
  <c r="N60" i="6"/>
  <c r="N58" i="6"/>
  <c r="N57" i="6"/>
  <c r="N54" i="6"/>
  <c r="N52" i="6"/>
  <c r="N51" i="6"/>
  <c r="N50" i="6"/>
  <c r="N49" i="6"/>
  <c r="N48" i="6"/>
  <c r="N46" i="6"/>
  <c r="N45" i="6"/>
  <c r="N44" i="6"/>
  <c r="N43" i="6"/>
  <c r="N41" i="6"/>
  <c r="N40" i="6"/>
  <c r="N39" i="6"/>
  <c r="N38" i="6"/>
  <c r="N37" i="6"/>
  <c r="N36" i="6"/>
  <c r="N34" i="6"/>
  <c r="N33" i="6"/>
  <c r="N32" i="6"/>
  <c r="N31" i="6"/>
  <c r="N30" i="6"/>
  <c r="N29" i="6"/>
  <c r="N25" i="6"/>
  <c r="G114" i="6" s="1"/>
  <c r="N131" i="5"/>
  <c r="N130" i="5"/>
  <c r="N128" i="5"/>
  <c r="N124" i="5"/>
  <c r="N123" i="5"/>
  <c r="N121" i="5"/>
  <c r="N120" i="5"/>
  <c r="N119" i="5"/>
  <c r="N118" i="5"/>
  <c r="N117" i="5"/>
  <c r="N116" i="5"/>
  <c r="N115" i="5"/>
  <c r="N108" i="5"/>
  <c r="N107" i="5"/>
  <c r="N106" i="5"/>
  <c r="N105" i="5"/>
  <c r="N104" i="5"/>
  <c r="N103" i="5"/>
  <c r="N102" i="5"/>
  <c r="N101" i="5"/>
  <c r="N100" i="5"/>
  <c r="N99" i="5"/>
  <c r="N98" i="5"/>
  <c r="N97" i="5"/>
  <c r="N96" i="5"/>
  <c r="N95" i="5"/>
  <c r="N94" i="5"/>
  <c r="N93" i="5"/>
  <c r="N92" i="5"/>
  <c r="N91" i="5"/>
  <c r="N88" i="5"/>
  <c r="N87" i="5"/>
  <c r="N86" i="5"/>
  <c r="N84" i="5"/>
  <c r="N83" i="5"/>
  <c r="N82" i="5"/>
  <c r="N81" i="5"/>
  <c r="N80" i="5"/>
  <c r="N79" i="5"/>
  <c r="N78" i="5"/>
  <c r="N74" i="5"/>
  <c r="N73" i="5"/>
  <c r="N72" i="5"/>
  <c r="N71" i="5"/>
  <c r="N70" i="5"/>
  <c r="N69" i="5"/>
  <c r="N68" i="5"/>
  <c r="N67" i="5"/>
  <c r="N55" i="5"/>
  <c r="N54" i="5"/>
  <c r="N53" i="5"/>
  <c r="N52" i="5"/>
  <c r="N51" i="5"/>
  <c r="N50" i="5"/>
  <c r="N49" i="5"/>
  <c r="N48" i="5"/>
  <c r="N42" i="5"/>
  <c r="N39" i="5"/>
  <c r="N37" i="5"/>
  <c r="N36" i="5"/>
  <c r="N34" i="5"/>
  <c r="N33" i="5"/>
  <c r="N30" i="5"/>
  <c r="N47" i="4"/>
  <c r="N45" i="4"/>
  <c r="N41" i="4"/>
  <c r="N40" i="4"/>
  <c r="N39" i="4"/>
  <c r="N37" i="4"/>
  <c r="N36" i="4"/>
  <c r="N35" i="4"/>
  <c r="N34" i="4"/>
  <c r="N33" i="4"/>
  <c r="N30" i="4"/>
  <c r="N29" i="4"/>
  <c r="N28" i="4"/>
  <c r="N27" i="4"/>
  <c r="N25" i="3"/>
  <c r="G74" i="3" s="1"/>
  <c r="G76" i="3" s="1"/>
  <c r="G116" i="6" l="1"/>
  <c r="F19" i="10" s="1"/>
  <c r="G151" i="5"/>
  <c r="F18" i="10" s="1"/>
  <c r="G74" i="4"/>
  <c r="G76" i="4" s="1"/>
  <c r="F17" i="10" s="1"/>
  <c r="G77" i="3"/>
  <c r="G16" i="10" s="1"/>
  <c r="F16" i="10"/>
  <c r="G239" i="8"/>
  <c r="H15" i="10" s="1"/>
  <c r="G117" i="6" l="1"/>
  <c r="G19" i="10" s="1"/>
  <c r="G152" i="5"/>
  <c r="G18" i="10" s="1"/>
  <c r="G77" i="4"/>
  <c r="G17" i="10" s="1"/>
  <c r="G78" i="3"/>
  <c r="H16" i="10" s="1"/>
  <c r="G78" i="4" l="1"/>
  <c r="H17" i="10" s="1"/>
  <c r="G118" i="6"/>
  <c r="H19" i="10" s="1"/>
  <c r="G153" i="5"/>
  <c r="H18" i="10" s="1"/>
</calcChain>
</file>

<file path=xl/sharedStrings.xml><?xml version="1.0" encoding="utf-8"?>
<sst xmlns="http://schemas.openxmlformats.org/spreadsheetml/2006/main" count="2982" uniqueCount="829">
  <si>
    <t>17</t>
  </si>
  <si>
    <t>287</t>
  </si>
  <si>
    <t>187</t>
  </si>
  <si>
    <t>97</t>
  </si>
  <si>
    <t>87</t>
  </si>
  <si>
    <t>247</t>
  </si>
  <si>
    <t>147</t>
  </si>
  <si>
    <t>26.02</t>
  </si>
  <si>
    <t>26.01</t>
  </si>
  <si>
    <t>315</t>
  </si>
  <si>
    <t>115</t>
  </si>
  <si>
    <t>NÁSTAVEC TRUBKY VODOVODNÍ BATERIE, Ř.900</t>
  </si>
  <si>
    <t>136.01</t>
  </si>
  <si>
    <t>118.02</t>
  </si>
  <si>
    <t>164.01</t>
  </si>
  <si>
    <t>306</t>
  </si>
  <si>
    <t>106</t>
  </si>
  <si>
    <t>290.03</t>
  </si>
  <si>
    <t>111.09</t>
  </si>
  <si>
    <t>VOZÍK SERVÍROVACÍ 3-POLICOVÝ, 900 MM</t>
  </si>
  <si>
    <t>Code</t>
  </si>
  <si>
    <t>179</t>
  </si>
  <si>
    <t>289.01</t>
  </si>
  <si>
    <t>72</t>
  </si>
  <si>
    <t>62</t>
  </si>
  <si>
    <t>52</t>
  </si>
  <si>
    <t>42</t>
  </si>
  <si>
    <t>162</t>
  </si>
  <si>
    <t>22</t>
  </si>
  <si>
    <t>12</t>
  </si>
  <si>
    <t>152.01</t>
  </si>
  <si>
    <t xml:space="preserve">SKLAD SUCHÝ </t>
  </si>
  <si>
    <t>230</t>
  </si>
  <si>
    <t>92</t>
  </si>
  <si>
    <t>82</t>
  </si>
  <si>
    <t>16.01</t>
  </si>
  <si>
    <t>293</t>
  </si>
  <si>
    <t>SKLAD ŠPINAVÉ PRÁDLO</t>
  </si>
  <si>
    <t>253</t>
  </si>
  <si>
    <t>138</t>
  </si>
  <si>
    <t>221</t>
  </si>
  <si>
    <t>UPRATOVACKA</t>
  </si>
  <si>
    <t>121</t>
  </si>
  <si>
    <t>VOZÍK REGÁLOVÝ NA 17 NÁDOB 530X400MM</t>
  </si>
  <si>
    <t>111.04</t>
  </si>
  <si>
    <t>176</t>
  </si>
  <si>
    <t>284</t>
  </si>
  <si>
    <t>184</t>
  </si>
  <si>
    <t>244</t>
  </si>
  <si>
    <t>68.01</t>
  </si>
  <si>
    <t>144</t>
  </si>
  <si>
    <t>229</t>
  </si>
  <si>
    <t>129</t>
  </si>
  <si>
    <t>129.01</t>
  </si>
  <si>
    <t>312</t>
  </si>
  <si>
    <t>112</t>
  </si>
  <si>
    <t>REGÁL "AL",PLAST.POLICE-CHL.MÍST.243X243</t>
  </si>
  <si>
    <t>SKLAD OBALOV</t>
  </si>
  <si>
    <t>167</t>
  </si>
  <si>
    <t>235</t>
  </si>
  <si>
    <t>77.02</t>
  </si>
  <si>
    <t>303</t>
  </si>
  <si>
    <t>203</t>
  </si>
  <si>
    <t>77.01</t>
  </si>
  <si>
    <t>103</t>
  </si>
  <si>
    <t>SATNA MUZI</t>
  </si>
  <si>
    <t>111.03</t>
  </si>
  <si>
    <t>226</t>
  </si>
  <si>
    <t>47.01</t>
  </si>
  <si>
    <t>126</t>
  </si>
  <si>
    <t>290.01</t>
  </si>
  <si>
    <t>78</t>
  </si>
  <si>
    <t>REGÁL NEREZ 4 PLNÉ POLICE  1970MM</t>
  </si>
  <si>
    <t>68</t>
  </si>
  <si>
    <t>58</t>
  </si>
  <si>
    <t>48</t>
  </si>
  <si>
    <t>58.01</t>
  </si>
  <si>
    <t>38</t>
  </si>
  <si>
    <t>58.02</t>
  </si>
  <si>
    <t>28</t>
  </si>
  <si>
    <t>58.03</t>
  </si>
  <si>
    <t>290</t>
  </si>
  <si>
    <t>74</t>
  </si>
  <si>
    <t>190</t>
  </si>
  <si>
    <t>64</t>
  </si>
  <si>
    <t>92.01</t>
  </si>
  <si>
    <t>54</t>
  </si>
  <si>
    <t>92.02</t>
  </si>
  <si>
    <t>44</t>
  </si>
  <si>
    <t>34</t>
  </si>
  <si>
    <t>24</t>
  </si>
  <si>
    <t>14</t>
  </si>
  <si>
    <t>98</t>
  </si>
  <si>
    <t>250</t>
  </si>
  <si>
    <t>88</t>
  </si>
  <si>
    <t>150</t>
  </si>
  <si>
    <t>114.01</t>
  </si>
  <si>
    <t>94</t>
  </si>
  <si>
    <t>84</t>
  </si>
  <si>
    <t>317</t>
  </si>
  <si>
    <t>117</t>
  </si>
  <si>
    <t>PLOŠINOVÝ VOZÍK 900X600 MM</t>
  </si>
  <si>
    <t>298</t>
  </si>
  <si>
    <t>198</t>
  </si>
  <si>
    <t>173</t>
  </si>
  <si>
    <t>258</t>
  </si>
  <si>
    <t>281</t>
  </si>
  <si>
    <t>158</t>
  </si>
  <si>
    <t>181</t>
  </si>
  <si>
    <t>283.01</t>
  </si>
  <si>
    <t>241</t>
  </si>
  <si>
    <t>141</t>
  </si>
  <si>
    <t>ODPADKY</t>
  </si>
  <si>
    <t>ZÁSOBNÍK NA PEČIVO 750 MM</t>
  </si>
  <si>
    <t>38.02</t>
  </si>
  <si>
    <t>38.01</t>
  </si>
  <si>
    <t>13.01</t>
  </si>
  <si>
    <t>SÍTO NA VÝROBU NOKŮ - 80/100L</t>
  </si>
  <si>
    <t>SKLAD ČISTÉ PRÁDLO</t>
  </si>
  <si>
    <t>37.01</t>
  </si>
  <si>
    <t>289</t>
  </si>
  <si>
    <t>189</t>
  </si>
  <si>
    <t>70.02</t>
  </si>
  <si>
    <t>164</t>
  </si>
  <si>
    <t>249</t>
  </si>
  <si>
    <t>149</t>
  </si>
  <si>
    <t>70.01</t>
  </si>
  <si>
    <t>REGÁL ROVNÝ-4 POLICE/STOJKY-475X1606MM</t>
  </si>
  <si>
    <t>232</t>
  </si>
  <si>
    <t>132</t>
  </si>
  <si>
    <t>152.02</t>
  </si>
  <si>
    <t>300</t>
  </si>
  <si>
    <t>200</t>
  </si>
  <si>
    <t>100</t>
  </si>
  <si>
    <t>167.02</t>
  </si>
  <si>
    <t>REGÁL ROVNÝ-4 POLICE/STOJKY-475X2224MM</t>
  </si>
  <si>
    <t>295</t>
  </si>
  <si>
    <t>SKLAD ZELENINY</t>
  </si>
  <si>
    <t>255</t>
  </si>
  <si>
    <t>155</t>
  </si>
  <si>
    <t>223</t>
  </si>
  <si>
    <t>308</t>
  </si>
  <si>
    <t>123</t>
  </si>
  <si>
    <t>108</t>
  </si>
  <si>
    <t>REGÁL ROVNÝ-4 POLICE/STOJKY-475X2404MM</t>
  </si>
  <si>
    <t>SKLAD CHEMIE</t>
  </si>
  <si>
    <t>286</t>
  </si>
  <si>
    <t>186</t>
  </si>
  <si>
    <t>111.01</t>
  </si>
  <si>
    <t>246</t>
  </si>
  <si>
    <t>VOZÍK REGÁLOVÝ NA 17 GN 1/1</t>
  </si>
  <si>
    <t>146</t>
  </si>
  <si>
    <t>314</t>
  </si>
  <si>
    <t>214</t>
  </si>
  <si>
    <t>114</t>
  </si>
  <si>
    <t>160.03</t>
  </si>
  <si>
    <t>REGÁL ROVNÝ-4 POLICE/2 STOJKY-475X1394MM</t>
  </si>
  <si>
    <t>76</t>
  </si>
  <si>
    <t>56</t>
  </si>
  <si>
    <t>46</t>
  </si>
  <si>
    <t>36</t>
  </si>
  <si>
    <t>REGÁL ROVNÝ-4 POLICE/2 STOJKY-475X1304MM</t>
  </si>
  <si>
    <t>26</t>
  </si>
  <si>
    <t>16</t>
  </si>
  <si>
    <t>119.01</t>
  </si>
  <si>
    <t>96</t>
  </si>
  <si>
    <t>137</t>
  </si>
  <si>
    <t>305</t>
  </si>
  <si>
    <t>163.01</t>
  </si>
  <si>
    <t>205</t>
  </si>
  <si>
    <t>105</t>
  </si>
  <si>
    <t>79.01</t>
  </si>
  <si>
    <t>178</t>
  </si>
  <si>
    <t>Model</t>
  </si>
  <si>
    <t>261</t>
  </si>
  <si>
    <t>161</t>
  </si>
  <si>
    <t>164.02</t>
  </si>
  <si>
    <t>290.02</t>
  </si>
  <si>
    <t>111.08</t>
  </si>
  <si>
    <t>260.01</t>
  </si>
  <si>
    <t>292</t>
  </si>
  <si>
    <t>71</t>
  </si>
  <si>
    <t>61</t>
  </si>
  <si>
    <t>41</t>
  </si>
  <si>
    <t>152</t>
  </si>
  <si>
    <t>31</t>
  </si>
  <si>
    <t>116.01</t>
  </si>
  <si>
    <t>21</t>
  </si>
  <si>
    <t>11</t>
  </si>
  <si>
    <t>220</t>
  </si>
  <si>
    <t>120</t>
  </si>
  <si>
    <t>114.02</t>
  </si>
  <si>
    <t>91</t>
  </si>
  <si>
    <t>81</t>
  </si>
  <si>
    <t>REGÁL ROVNÝ-4 POLICE/STOJKY-475X1872MM</t>
  </si>
  <si>
    <t>283</t>
  </si>
  <si>
    <t>183</t>
  </si>
  <si>
    <t>175</t>
  </si>
  <si>
    <t>243</t>
  </si>
  <si>
    <t>143</t>
  </si>
  <si>
    <t>228</t>
  </si>
  <si>
    <t>128</t>
  </si>
  <si>
    <t>311</t>
  </si>
  <si>
    <t>111</t>
  </si>
  <si>
    <t>REGÁL ROVNÝ-4 POLICE/STOJKY-475X1960MM</t>
  </si>
  <si>
    <t>88.01</t>
  </si>
  <si>
    <t>88.02</t>
  </si>
  <si>
    <t>132.01</t>
  </si>
  <si>
    <t>87.01</t>
  </si>
  <si>
    <t>111.07</t>
  </si>
  <si>
    <t>61.02</t>
  </si>
  <si>
    <t>61.01</t>
  </si>
  <si>
    <t>166</t>
  </si>
  <si>
    <t>290.05</t>
  </si>
  <si>
    <t>156.01</t>
  </si>
  <si>
    <t>234</t>
  </si>
  <si>
    <t>7</t>
  </si>
  <si>
    <t>134</t>
  </si>
  <si>
    <t>6</t>
  </si>
  <si>
    <t>5</t>
  </si>
  <si>
    <t>4</t>
  </si>
  <si>
    <t>119</t>
  </si>
  <si>
    <t>129.02</t>
  </si>
  <si>
    <t>14.01</t>
  </si>
  <si>
    <t>160.01</t>
  </si>
  <si>
    <t>3</t>
  </si>
  <si>
    <t>2</t>
  </si>
  <si>
    <t>1</t>
  </si>
  <si>
    <t>302</t>
  </si>
  <si>
    <t>202</t>
  </si>
  <si>
    <t>102</t>
  </si>
  <si>
    <t>9</t>
  </si>
  <si>
    <t>8</t>
  </si>
  <si>
    <t>297</t>
  </si>
  <si>
    <t>197</t>
  </si>
  <si>
    <t>257</t>
  </si>
  <si>
    <t>157</t>
  </si>
  <si>
    <t>SATNA ZENY</t>
  </si>
  <si>
    <t>225</t>
  </si>
  <si>
    <t>125</t>
  </si>
  <si>
    <t>143a</t>
  </si>
  <si>
    <t>REGÁL "AL",PLAST.POLICE-CHL.MÍST.203X203</t>
  </si>
  <si>
    <t>185.01</t>
  </si>
  <si>
    <t>41.01</t>
  </si>
  <si>
    <t>111.02</t>
  </si>
  <si>
    <t>316</t>
  </si>
  <si>
    <t>116</t>
  </si>
  <si>
    <t>REGÁL "AL",PLAST.POLICE-CHL.MÍST.243X203</t>
  </si>
  <si>
    <t>REGÁL ROVNÝ-4 POLICE/STOJKY-475X2760MM</t>
  </si>
  <si>
    <t>3.01</t>
  </si>
  <si>
    <t>REGÁL ROVNÝ-4 POLICE/2 STOJKY-475X1216MM</t>
  </si>
  <si>
    <t>280</t>
  </si>
  <si>
    <t>73</t>
  </si>
  <si>
    <t>180</t>
  </si>
  <si>
    <t>63</t>
  </si>
  <si>
    <t>53</t>
  </si>
  <si>
    <t>172</t>
  </si>
  <si>
    <t>43</t>
  </si>
  <si>
    <t>23</t>
  </si>
  <si>
    <t>13</t>
  </si>
  <si>
    <t>240</t>
  </si>
  <si>
    <t>140</t>
  </si>
  <si>
    <t>119.02</t>
  </si>
  <si>
    <t>93</t>
  </si>
  <si>
    <t>83</t>
  </si>
  <si>
    <t>21.03</t>
  </si>
  <si>
    <t>21.02</t>
  </si>
  <si>
    <t>21.01</t>
  </si>
  <si>
    <t>45.01</t>
  </si>
  <si>
    <t>45.03</t>
  </si>
  <si>
    <t>45.02</t>
  </si>
  <si>
    <t>288</t>
  </si>
  <si>
    <t>188</t>
  </si>
  <si>
    <t>163</t>
  </si>
  <si>
    <t>248</t>
  </si>
  <si>
    <t>148</t>
  </si>
  <si>
    <t>231</t>
  </si>
  <si>
    <t>111.05</t>
  </si>
  <si>
    <t>294</t>
  </si>
  <si>
    <t>STOJAN NA PODNOSY 750MM</t>
  </si>
  <si>
    <t>254</t>
  </si>
  <si>
    <t>154</t>
  </si>
  <si>
    <t>239</t>
  </si>
  <si>
    <t>139</t>
  </si>
  <si>
    <t>222</t>
  </si>
  <si>
    <t>122</t>
  </si>
  <si>
    <t>REGÁL ROVNÝ-4 POLICE/2 STOJKY-475X1126MM</t>
  </si>
  <si>
    <t>REGÁL ROVNÝ-4 POLICE/2 STOJKY-475X1037MM</t>
  </si>
  <si>
    <t>177</t>
  </si>
  <si>
    <t>285</t>
  </si>
  <si>
    <t>185</t>
  </si>
  <si>
    <t>CHLADIACI BOX PRIRUCNY</t>
  </si>
  <si>
    <t>245</t>
  </si>
  <si>
    <t>145</t>
  </si>
  <si>
    <t>313</t>
  </si>
  <si>
    <t>113</t>
  </si>
  <si>
    <t>258.01</t>
  </si>
  <si>
    <t>118.01</t>
  </si>
  <si>
    <t>111.10</t>
  </si>
  <si>
    <t>136</t>
  </si>
  <si>
    <t>290.06</t>
  </si>
  <si>
    <t>304</t>
  </si>
  <si>
    <t>204</t>
  </si>
  <si>
    <t>104</t>
  </si>
  <si>
    <t>160.04</t>
  </si>
  <si>
    <t>79</t>
  </si>
  <si>
    <t>69</t>
  </si>
  <si>
    <t>59</t>
  </si>
  <si>
    <t>49</t>
  </si>
  <si>
    <t>39</t>
  </si>
  <si>
    <t>29</t>
  </si>
  <si>
    <t>62.01</t>
  </si>
  <si>
    <t>19</t>
  </si>
  <si>
    <t>289.02</t>
  </si>
  <si>
    <t>75</t>
  </si>
  <si>
    <t>65</t>
  </si>
  <si>
    <t>45</t>
  </si>
  <si>
    <t>35</t>
  </si>
  <si>
    <t>15</t>
  </si>
  <si>
    <t>260</t>
  </si>
  <si>
    <t>99</t>
  </si>
  <si>
    <t>160</t>
  </si>
  <si>
    <t>95</t>
  </si>
  <si>
    <t>227</t>
  </si>
  <si>
    <t>127</t>
  </si>
  <si>
    <t>163.02</t>
  </si>
  <si>
    <t>145a</t>
  </si>
  <si>
    <t>291</t>
  </si>
  <si>
    <t>168</t>
  </si>
  <si>
    <t>151</t>
  </si>
  <si>
    <t>115.01</t>
  </si>
  <si>
    <t>VYDAJ ZAMESTNANCI</t>
  </si>
  <si>
    <t/>
  </si>
  <si>
    <t>299</t>
  </si>
  <si>
    <t>199</t>
  </si>
  <si>
    <t>174</t>
  </si>
  <si>
    <t>259</t>
  </si>
  <si>
    <t>282</t>
  </si>
  <si>
    <t>159</t>
  </si>
  <si>
    <t>182</t>
  </si>
  <si>
    <t>284.01</t>
  </si>
  <si>
    <t>70</t>
  </si>
  <si>
    <t>50</t>
  </si>
  <si>
    <t>242</t>
  </si>
  <si>
    <t>40</t>
  </si>
  <si>
    <t>142</t>
  </si>
  <si>
    <t>30</t>
  </si>
  <si>
    <t>20</t>
  </si>
  <si>
    <t>10</t>
  </si>
  <si>
    <t>310</t>
  </si>
  <si>
    <t>110</t>
  </si>
  <si>
    <t>167.01</t>
  </si>
  <si>
    <t>90</t>
  </si>
  <si>
    <t>80</t>
  </si>
  <si>
    <t>Pos</t>
  </si>
  <si>
    <t>REGÁL ROVNÝ-4 POLICE/STOJKY-475X2935MM</t>
  </si>
  <si>
    <t>165</t>
  </si>
  <si>
    <t>233</t>
  </si>
  <si>
    <t>318</t>
  </si>
  <si>
    <t>133</t>
  </si>
  <si>
    <t>118</t>
  </si>
  <si>
    <t>301</t>
  </si>
  <si>
    <t>201</t>
  </si>
  <si>
    <t>101</t>
  </si>
  <si>
    <t>46.01</t>
  </si>
  <si>
    <t>46.03</t>
  </si>
  <si>
    <t>46.02</t>
  </si>
  <si>
    <t>46.04</t>
  </si>
  <si>
    <t>296</t>
  </si>
  <si>
    <t>196</t>
  </si>
  <si>
    <t>111.06</t>
  </si>
  <si>
    <t>256</t>
  </si>
  <si>
    <t>156</t>
  </si>
  <si>
    <t>290.04</t>
  </si>
  <si>
    <t>224</t>
  </si>
  <si>
    <t>124</t>
  </si>
  <si>
    <t>309</t>
  </si>
  <si>
    <t>109</t>
  </si>
  <si>
    <t>160.02</t>
  </si>
  <si>
    <t>77</t>
  </si>
  <si>
    <t>57</t>
  </si>
  <si>
    <t>47</t>
  </si>
  <si>
    <t>37</t>
  </si>
  <si>
    <t>27</t>
  </si>
  <si>
    <t>PRÍPRAVA MASA</t>
  </si>
  <si>
    <t>PRÍPRAVA ZELENINY ČISTÁ</t>
  </si>
  <si>
    <t>VÝDAJ TABLET PACIENTI</t>
  </si>
  <si>
    <t>PRIJEM TOVARU</t>
  </si>
  <si>
    <t>ZASOBNIK NA TEPLU A STUDENU VODU</t>
  </si>
  <si>
    <t>CENA CELKOM</t>
  </si>
  <si>
    <t>MIX.BATERIE PÁKOVÁ, KRÁTKE RAMIENKO, 3/4"</t>
  </si>
  <si>
    <t>REGÁL "AL",PLAST.POLICE-CHL.MIEST.163X203</t>
  </si>
  <si>
    <t>REGÁL "AL",PLAST.POLICE-CHL.MIEST.203X203</t>
  </si>
  <si>
    <t>VOZÍK SERVÍR. 2-POLICOVÝ S DRŽADLAMI, 900</t>
  </si>
  <si>
    <t>PRACOVNY STOL ROHOVÝ 750X750MM</t>
  </si>
  <si>
    <t>PRAC.STOL S DREZOM VPRAVO 1800MM, LÍMEC</t>
  </si>
  <si>
    <t>MIX.BATERIA PÁKOVÁ, RAMIENKO+SPRCHA, 3/4"</t>
  </si>
  <si>
    <t>3-STRANNÝ RÁM K STOLU 1200MM</t>
  </si>
  <si>
    <t>VOZÍK NAMÁČACÍ / MOBILNY DREZ 110 L</t>
  </si>
  <si>
    <t>3-STRANNÝ RÁM K STOLU 2000MM</t>
  </si>
  <si>
    <t>SKRINKA NA STENU OTVORENÁ 1800 MM</t>
  </si>
  <si>
    <t>KOCKOVAC 12X12MM</t>
  </si>
  <si>
    <t>DISK - PLÁTKOVAČ 10MM S ROVNÝMI NOŽMI</t>
  </si>
  <si>
    <t>DISK - PLÁTKOVAČ 6MM S ROVNÝMI NOŽMI</t>
  </si>
  <si>
    <t>REGÁL "AL",PLAST.POLICE-CHL.MIEST.163X243</t>
  </si>
  <si>
    <t>SKRINKY NA PREZLIEKANIE</t>
  </si>
  <si>
    <t>DIGESTOR NÁSTENNÝ AISI304 2400X1400MM</t>
  </si>
  <si>
    <t>DIGESTOR NÁSTENNÝ AISI304 2400X1100MM</t>
  </si>
  <si>
    <t>KOMBINÁCIA UMYVADLO/VÝLEVKA, VR.BATERIÍ</t>
  </si>
  <si>
    <t>NEUTRÁLNY DIEL S UZAVRETÝM ČELOM, Š. 400MM</t>
  </si>
  <si>
    <t>NEUTRÁLNY DIEL S UZAVRETÝM ČELOM, Š. 800MM</t>
  </si>
  <si>
    <t>NEREZ.DIGESTOR S AUTOM.VENTILÁTOROM 1600</t>
  </si>
  <si>
    <t>KRÁJAČ ZELENINY/KUTER 7L,VARIABIL.R.,230V</t>
  </si>
  <si>
    <t>MULTIFUNKČNÁ PÁNVICA TLAKOVÁ,PL,170L, SONDA, [H90]</t>
  </si>
  <si>
    <t>SKRINKA NA STENU 2 POSUVNÉ DVERE, 1400MM</t>
  </si>
  <si>
    <t>CHLADIACA SKRŇA 670L, -2°+10°C, DIGITAL</t>
  </si>
  <si>
    <t>CHLADIACA MIESTNOSŤ 203X203 -2+2°C ODD.AGR</t>
  </si>
  <si>
    <t>CHLADIACA MIESTNOSŤ 163X243 -2+2°C ODD.AGR</t>
  </si>
  <si>
    <t>CHLADIACA MIESTNOSŤ 243X203 -2+2°C ODD.AGR</t>
  </si>
  <si>
    <t>CHLADIACA MIESTNOSŤ 243X243 -2+2°C ODD.AGR</t>
  </si>
  <si>
    <t>CHLADIACA SKRIŇA  1430L, -2°+10°C, DIGITAL</t>
  </si>
  <si>
    <t>CHLADIACA MIESTNOSŤ 163X123 -2+2°C ODD.AGR</t>
  </si>
  <si>
    <t>ZÁSOBNÍK NA KOŠE UZAVRETÝ NEVYHRIEVANÝ</t>
  </si>
  <si>
    <t>POJAZDNÝ VODNÝ KUPEĽ 3 SAMOSTATNÉ OHREVNÉ VANE GN1/1</t>
  </si>
  <si>
    <t>POSTRANNÝ STOL K DOPRAVNÍKU</t>
  </si>
  <si>
    <t>PREPRAVNÝ VOZÍK NA 56 IZOL. TABLETOV,OTVORENÝ</t>
  </si>
  <si>
    <t>VOZÍK NAMÁČACÍ NA PRÍBORY/ KOŠ 500X500MM</t>
  </si>
  <si>
    <t>SKRIŇOVÝ UMÝVACÍ STOL 1 DREZ 600X500MM,1200</t>
  </si>
  <si>
    <t>DVERNÝ MIKROSPÍNAČ</t>
  </si>
  <si>
    <t>DISK - SLÍŽIKY JULIENNE 4X4MM</t>
  </si>
  <si>
    <t>KRÁJAČ ZELENINY MOBILNÝ, BEZ DISKOV, 400V</t>
  </si>
  <si>
    <t>KOMBINÁCIA UMÝVADLO/VÝLEVKA, VR.BATÉRII</t>
  </si>
  <si>
    <t>CHLADENÝ STOL -2°+10°C, 3 DVERE, ZADNÝ LÍMEC, R290</t>
  </si>
  <si>
    <t>CHLADENÝ STOL -2°+10°C, 4 DVERE, ZADNÝ LÍMEC, R290</t>
  </si>
  <si>
    <t>KOŠ NA ODSTREDENIE LISTOVEJ ZELENINY 15KG</t>
  </si>
  <si>
    <t>DISK NA VEĽKÚ CIBUĽU PRE ŠKRABKU 10/15KG</t>
  </si>
  <si>
    <t>DISK NOŽOVÝ PRE ŠKRABKU 10/15 KG</t>
  </si>
  <si>
    <t>DISK NA CIBUĽU/CESNAK PRE ŠKRABKU 10/15KG</t>
  </si>
  <si>
    <t>DISK ČISTIACI PRE ŠKRABKU 10/15 KG</t>
  </si>
  <si>
    <t>MOBILNÁ NÁDOBA NA ODPADKY S VEKOM, 50 L</t>
  </si>
  <si>
    <t>MRAZ. MIESTNOSŤ 163X203 -18-20°C ODD.AGR</t>
  </si>
  <si>
    <t>KUTER/MIXER 11,5 L, VARIAB.RÝCHLOSŤ, 230V</t>
  </si>
  <si>
    <t>MASOKLÁT S PODSTAVCOM, DREVENÝ</t>
  </si>
  <si>
    <t>MLYNCEK NA MASO/STRÚHAČ - 22</t>
  </si>
  <si>
    <t>MAXIREEL-SAMONAVÍJACIA HADICA+PIŠTOL 15M</t>
  </si>
  <si>
    <t>MRAZIACA SKRIŇA 670L, -22-15°C, DIGITAL R290</t>
  </si>
  <si>
    <t>MRAZ. MIESTNOSŤ 163X243 -18-20°C ODD.AGR</t>
  </si>
  <si>
    <t>MIEŠACIE ZARIADENIE NA 50KG MÚKY</t>
  </si>
  <si>
    <t>MIEŠACIE ZARIADENIE PLANETÁRNE 40LT</t>
  </si>
  <si>
    <t>PRACOVNÝ STOL NA KOLEČKÁCH, 2000MM</t>
  </si>
  <si>
    <t>PRACOVNÝ STOL NA KOLEČKÁCH, 1800MM</t>
  </si>
  <si>
    <t>POLICA SPODNÁ ROŠTOVÁ K STOLU 1400MM</t>
  </si>
  <si>
    <t>POLICA SPODNÁ PLNÁ K STOLU 1400MM</t>
  </si>
  <si>
    <t>PODSTAVEC+FILTER,POLICA-PRE ŠKRABKU 10/15KG</t>
  </si>
  <si>
    <t>PREPR. VOZÍK NA KOMPAKT TABLETY PRE 20KS IZOLOVANY</t>
  </si>
  <si>
    <t>PRAC.STOL S DREZOM VĽAVO 1400MM, LÍMEC</t>
  </si>
  <si>
    <t>PRACOVNÝ STOL ROHOVÝ 750X750MM</t>
  </si>
  <si>
    <t>PRAC.STOL S DREZOM VĽAVO 1800MM, LÍMEC</t>
  </si>
  <si>
    <t>PRACOVNÝ STOL SE ZADNÝM LÍMCOM, 1200MM</t>
  </si>
  <si>
    <t>PODSTAVBA, 800MM, BEZ DVIEROK</t>
  </si>
  <si>
    <t>KUTER/MIXER 7L-1 NOŽ, VAR.RÝCHLOSŤ,230V</t>
  </si>
  <si>
    <t>PODSTAVBA BEZ DVIEROK, Š. 400MM</t>
  </si>
  <si>
    <t>PODSTAVBA BEZ DVIEROK, Š. 800MM</t>
  </si>
  <si>
    <t>PODSTAVBA BEZ DVIEROK, Š. 1200MM</t>
  </si>
  <si>
    <t>MIX.BATERIE PÁKOVÁ, RAMIENKO+SPRCHA, 3/4"</t>
  </si>
  <si>
    <t>PODLAH.VPUSŤ+ROŠT, SPODNÝ ODPAD, 300X300</t>
  </si>
  <si>
    <t>PODLAH.VPUSŤ+ROŠT, SPODNÝ ODPAD,400X1850</t>
  </si>
  <si>
    <t>PODLAH.VPUSŤ+ROŠT, SPODNÝ ODPAD,400X2300</t>
  </si>
  <si>
    <t>PODLAH.VPUSŤ+ROŠT, SPODNÝ ODPAD,400X1400</t>
  </si>
  <si>
    <t>PODLAH.VPUSŤ+ROŠT, SPODNÝ ODPAD, 400X950</t>
  </si>
  <si>
    <t>MIX.BATERIE PÁKOVÁ, KRÁTKÉ RAMIENKO, 3/4"</t>
  </si>
  <si>
    <t>MÚČNA KUCHYŇA</t>
  </si>
  <si>
    <t>PRAC.SKŘÍŇOVÝ STOL, NEREZ, 1400MM, LÍMEC</t>
  </si>
  <si>
    <t>PODSTAVBA OTVORENÁ, 6&amp;10X1/1 KONVEKTOMATY</t>
  </si>
  <si>
    <t>PRACOVNÝ STOL SE ZADNÝM LÍMCOM, 1900MM</t>
  </si>
  <si>
    <t>PRACOVNÝ STOL SE ZADNÝM LÍMCOM, 1800MM</t>
  </si>
  <si>
    <t>PRACOVNÝ STOL SE ZADNÝM LÍMCOM, 2000MM</t>
  </si>
  <si>
    <t>PRACOVNÝ STOL SE ZADNÝM LÍMCOM, 1400MM</t>
  </si>
  <si>
    <t>PRACOVNÝ STOL SE ZADNÝM LÍMCOM, 1600MM</t>
  </si>
  <si>
    <t>PRÍPRAVOVŇA VAJEC</t>
  </si>
  <si>
    <t>PREDUMÝVACÍ STOL+DREZ K UMÝVAČKE, L&gt;P,1400MM</t>
  </si>
  <si>
    <t>PREDOPLACHOVÁ SPRCHA STOLNÁ PRE 1 OTVOR</t>
  </si>
  <si>
    <t>BATÉRIA [SV] OTOČNÉ RAMIENKO</t>
  </si>
  <si>
    <t>RÁM NA ZAVESENIE GN1/1, PRE TLAKOVÚ PÁNVICU</t>
  </si>
  <si>
    <t>PREDMÝV.PRIEBEŽNÝ STOL, DREZ, L&gt;P,1000-HT</t>
  </si>
  <si>
    <t>PRIECH.UMÝVAČKA, IZOL,ESD,0-LIME,FILTR,DÁVK.</t>
  </si>
  <si>
    <t>SPORÁK,G4, BEZ PODSTAVBY, 800MM</t>
  </si>
  <si>
    <t>ZMIEŠAVACIA BATÉRIA [PÁKOVÁ] PRE TLAKOVÚ PÁNVICU</t>
  </si>
  <si>
    <t>STIERKA PRE SITO NA NOKY</t>
  </si>
  <si>
    <t>SPODNÁ POLICA K PRAC&amp;UMÝVAC.  STOLU 2000MM</t>
  </si>
  <si>
    <t>SPORÁK, G2X6KW, BEZ PODSTAVBY, 400MM</t>
  </si>
  <si>
    <t>SPORÁK,CERAN-4, BEZ PODSTAVBY, 800MM</t>
  </si>
  <si>
    <t>SPODNÁ POLICA K STOLU K UMÝVAČKE, 1200MM</t>
  </si>
  <si>
    <t>UMÝVADLO SO SKRINKOU NA ODPAD, KOLENOVÝ SPÍNAČ.</t>
  </si>
  <si>
    <t>UMÝVADLO NÁSTENNÉ, NEREZOVÉ</t>
  </si>
  <si>
    <t>TRIEDIACI STOL S NÁSTAVBOU, L&gt;P, ZEPŘEDU, 1000X800MM</t>
  </si>
  <si>
    <t>UMÝVACÍ STOL  2 DREZY 600X500MM/P, 2100MM</t>
  </si>
  <si>
    <t>ŠKRABKA ZELENINY+BRUSNÝ KOTÚČ,15KG-400V</t>
  </si>
  <si>
    <t>STOL K PRÍPRAVE ZELENINY 1200MM, LÍMEC</t>
  </si>
  <si>
    <t>VYKLÁDACI STOL K UMÝVAČKE S POLICOU, 1400MM</t>
  </si>
  <si>
    <t>ZAVÁŽACI VOZÍK S KLIETKOU, 20X1/1, ROZTEČ 63MM</t>
  </si>
  <si>
    <t>VARNÝ KOTOL, PLYN, 150L, NEPRIAMY OHREV, AUTOMAT, Š.800</t>
  </si>
  <si>
    <t>ZADNÝ PANEL SPODNÝ,1600MM,SKLOP . TLAKOVÁ PANVICA</t>
  </si>
  <si>
    <t>VARNÝ KOTOL, EL, 60L, NEPRIAMY OHREV, AUTOMAT, Š.800</t>
  </si>
  <si>
    <t>VOZÍK NA ODKLADANIE PODNOSOV - 10 EN / GN</t>
  </si>
  <si>
    <t>VYKLÁDACI STOL K ZDVIHOVEJ UMÝVAČKE RIADU 1200MM</t>
  </si>
  <si>
    <t>UMÝVANIE STOLOVÉHO RIADU PACIENTI</t>
  </si>
  <si>
    <t>UMÝVANIE STOLOVÉHO RIADU ZAMESTNANCI</t>
  </si>
  <si>
    <t>VARŇA</t>
  </si>
  <si>
    <t>UMÝVANIE KUCHYNSKÉHO NÁDOBÍ</t>
  </si>
  <si>
    <t>SKLAD DENNÝ</t>
  </si>
  <si>
    <t>UPRATOVAČKA</t>
  </si>
  <si>
    <t>DIETNÁ KUCHYŇA</t>
  </si>
  <si>
    <t>STUDENÁ KUCHYŇA</t>
  </si>
  <si>
    <t>DOPRAVNÍK NA ROZDEĽOVANIE STRAVY-PÁSOVÝ 8M</t>
  </si>
  <si>
    <t>KOŠ NEREZOVÝ 650X530X75MM</t>
  </si>
  <si>
    <t>ZAVÁŽACÍ VOZÍK S KLIETKOU NA PEKÁRENSKÉ PLECHY 16X[400X600], ROZTEČ 80MM, PRO 20X2/1</t>
  </si>
  <si>
    <t>INTEGROVANÉ AUTO-NAPÚŠŤANIE [SV+TV], SKLOPNÉ MODELY</t>
  </si>
  <si>
    <t>189.1</t>
  </si>
  <si>
    <t>190.1</t>
  </si>
  <si>
    <t>18E</t>
  </si>
  <si>
    <t>18E.01</t>
  </si>
  <si>
    <t>EXISTUJÚCI</t>
  </si>
  <si>
    <t>60E</t>
  </si>
  <si>
    <t>60E.01</t>
  </si>
  <si>
    <t>3-STRANNÝ RÁM K STOLU 1600MM</t>
  </si>
  <si>
    <t>114.03</t>
  </si>
  <si>
    <t>KONVEKTOMAT, 10XGN1/1, PL PLNOPROGRAMOVATEĽNÝ</t>
  </si>
  <si>
    <t>KONVEKTOMAT, PL, 20XGN1/1 PLNOPROGRAMOVATEĽNÝ</t>
  </si>
  <si>
    <t>KONVEKTOMAT , EL, 20X2/1 PLNOPROGRAMOVATEĽNÝ</t>
  </si>
  <si>
    <t>129.03</t>
  </si>
  <si>
    <t>130E</t>
  </si>
  <si>
    <t>130E.01</t>
  </si>
  <si>
    <t>131E</t>
  </si>
  <si>
    <t>131E.01</t>
  </si>
  <si>
    <t>25E</t>
  </si>
  <si>
    <t>Otočné krátke ramienko, 3/4", jednootvorová.</t>
  </si>
  <si>
    <t>Nerezová konstrukcia z AISI 304. 2 držadlá, odnímatelne veko s držadlom.</t>
  </si>
  <si>
    <t>Konštrukcia z nerez ocele AISI304. Horná umývadlo 340x240x150 mm vr. batérie. Spodná výlevka 340x340x160 mm vr. batérie a roštu.</t>
  </si>
  <si>
    <t>Pre priame inštalácie. 4 policová sada. Rebrované plastové police [H: 475mm]. Hliníkové bočnice [V: 1700mm]. Výškovo nastaviteľné nohy.</t>
  </si>
  <si>
    <t>Konštrukcia z nerez ocele AISI304. Rám zo zváraných okrúhlych profilov o priem.25 mm. Bezošvá plošina s protihlukovou úpravou a dvakrát zahnutými okrajmi. Madlo je predĺžením konštrukcie rámu. 4 otočné kolieska [z toho 2 s brzdou] o priem.125 mm s plastovými nárazníkmi. Rozmer plošiny 900x600 mm. Max.celková nostnost: 150 kg rovnomerne rozložená.</t>
  </si>
  <si>
    <t>4 policová sada.Pro rohovú inštaláciu pozdĺž stien v chladiacej miestnosti. Rebrované plastové police [H: 373mm]. Hliníkové bočnice [V: 1550mm]. Výškovo nastaviteľné nohy.</t>
  </si>
  <si>
    <t>Konštrukcia z nerez ocele AISI304. Rám zo zváraných okrúhlych profilov o priem.25 mm. Bezošvové police s protihlukovou úpravou a dvakrát zahnutými okrajmi sú privarené k rámu. Držadlo na oboch stranách je predĺžením konštrukcia rámu. 4 otočné kolieska [z toho 2 s brzdou] o priem.125 mm s plastovými nárazníkmi. Rozmer políc 900x600 mm. Max.celková nostnost: 100 kg rovnomerne rozložená.</t>
  </si>
  <si>
    <t>50 mm hrubá pracovná doska z ušľachtilej nerez ocele AISI 304, 1,5mm, je opatrená hluk tlmiacim materiálom, so zahnutými rohmi a je zosilnená vodovzdornú, nehorľavou doskou. Zadné zvýšený límec V: 100 mm na oboch stranách s integrovaným oblým rohom. Nerezovej AISI 304 štvorcové nohy 40x40 mm, výškovo nastaviteľné.</t>
  </si>
  <si>
    <t>Konštrukcia z bukového dreva. 50x70x20 cm + podstavec</t>
  </si>
  <si>
    <t>Konštrukcia výhradne z nerez ocele. Zadná stena a dno z jedného ohýbaného kusu pre jednoduché čistenie. Panely so zahnutými rohmi. Spodná polica a 1 stredová výškovo nastaviteľná polica. Nosnosť: 80kg.</t>
  </si>
  <si>
    <t xml:space="preserve">50 mm hrubá pracovná doska z ušľachtilej nerez ocele AISI 304, 1,5mm, je opatrená hluk tlmiacim materiálom, so zahnutými rohmi a je zosilnená vodovzdornú doskou. Zadné zvýšený límecr V: 100 mm s integrovaným oblým rohom. Nerezové štvorcové nohy 40x40 mm, výškovo nastaviteľné .
Vpravo lisovaný drez 400x400x200 mm, vr.prepadovej trubky. </t>
  </si>
  <si>
    <t xml:space="preserve">50 mm hrubá pracovná doska z ušľachtilej nerez ocele AISI 304, 1,5mm, je opatrená hluk tlmiacim materiálom, so zahnutými rohmi a je zosilnená vodovzdornú doskou. Zadné zvýšený límecr V: 100 mm s integrovaným oblým rohom. Nerezové štvorcové nohy 40x40 mm, výškovo nastaviteľné .
Vľavo lisovaný drez 400x400x200 mm, vr.prepadovej trubky. </t>
  </si>
  <si>
    <t>Konštrukcia z nerez ocele AISI304. Zadné zvýšený límec s integrovaným oblým rohom. Kolenový spínač. Skrinka s dverami vybavenými úchytom na odpadové vrecia. Umývadlo 340x365x155mm vr.vodovodnej batérie.</t>
  </si>
  <si>
    <t xml:space="preserve">Pre inštaláciu na stenu._x000D_
Prevádzková teplota koncovej pištole do 40 ° C, hadice do 90 ° C. </t>
  </si>
  <si>
    <t>Konštrukcia z nerez ocele AISI304. Rám zo zváraných profilov 25x25mm. Vodiace lišty s poschodiami po 75mm, v tvare "C" zamedzujúce naklopenie nádoby pri zakladaní, so zvýšením na koncoch. Vhodné pre nádoby 530X400. 4 otočné kolieska [z toho 2 s brzdou] o priem.125mm s plastovými nárazníkmi.</t>
  </si>
  <si>
    <t xml:space="preserve">Konštrukcia z nerez ocele AISI304. Drez s objemom 110 l, vr. Odpadu s uzatváracím ventilom. 4 otočné kolieska [z toho 2 s brzdou] o priem.125 mm.
Rozmer drezu 700x550x350 mm. </t>
  </si>
  <si>
    <t>Konštrukcia z nerez ocele. Vnútorné, nerezový nosný zváraný rám. Unikátne spojenie panelov k vnútornému rámu. 50 mm hrubá pracovná doska z AISI304 1,5mm so zvýšeným okrajom po obvode proti pretekaniu vody je opatrená hluk tlmiacim materiálom, so zahnutými rohmi. Zadný zvýšený límec V: 100mm s integrovaným oblým rohom. Vľavo drez 600x500x300 mm s prepadovou trubkou, vpravo okapová doska s prelisom. Výškovo nastaviteľné nohy.</t>
  </si>
  <si>
    <t xml:space="preserve">Konštrukcia z nerez ocele AISI304. Zadné zvýšený límec s integrovaným oblým rohom. Kolenový spínač.
Umývadlo 340x365x155 mm vč.vodovodnej batérie. </t>
  </si>
  <si>
    <t>Otočné krátké ramienko, 3/4", a tlaková sprcha jednootvorová.</t>
  </si>
  <si>
    <t>Otočné krátké ramienko, 3/4", jednootvorová.</t>
  </si>
  <si>
    <t>Zavážací vozík s klietkou na pekárske plechy 16x [400x600], rozteč 80mm, pre 20x2 / 1 konvektomaty a zchladzovače</t>
  </si>
  <si>
    <t xml:space="preserve">50 mm hrubá pracovná doska z AISI304 1,5mm je opatrená hluk tlmiacim materiálom, so zahnutými rohmi a je zosilnená vodovzdornú, nehorľavou doskou. Nerezové štvorcové nohy 40x40 mm s kolieskami. </t>
  </si>
  <si>
    <t>Pre inštaláciu k umývačke čierneho riadu. Konštrukcia z nerez ocele AISI304, horná nerez doska s okrajmi proti stekaniu vody. Dve výškovo nastaviteľné štvorcové nohy 40x40mm. Vr.spodnej roštovej police. Smer posunu koša sprava doľava / zľava doprava.</t>
  </si>
  <si>
    <t>Pre inštaláciu k priechodnej umývačke čierneho riadu. Konštrukcia z nerez ocele AISI304, horná nerez doska s okrajmi proti stekaniu vody, zadný protiostrekový límec 300mm. 2 výškovo nastaviteľné štvorcové nohy 40x40mm. Predumývací drez 700x500x250mm vr.filtr..koše na odpadu. Smer posunu koša zľava doprava.</t>
  </si>
  <si>
    <t xml:space="preserve">Konštrukcia z nerez ocele AISI430. Dve stredové police výškovo nastaviteľné._x000D_
Max.nosnosť: 150 kg / polica, rovnomerne rozložené. </t>
  </si>
  <si>
    <t xml:space="preserve">Neutrálne modul bez podstavby, s uzavretým predným panelom, šírka modulu 400mm._x000D_
Celonerezová konštrukcia, hrúbka vrchnej dosky 2mm._x000D_
Bočné hrany proavoúhlé pre ľahšie zostavovanie varného bloku. </t>
  </si>
  <si>
    <t xml:space="preserve">Otvorená PODSTAVBA o šírke modulu 400mm.
Celonerezová konštrukcia, nastaviteľné nohy.
</t>
  </si>
  <si>
    <t xml:space="preserve">Vodovodná batéria s otočným ramienkom na studenú vodu 
</t>
  </si>
  <si>
    <t>Sada spodných nádstavcov pre vodovodnú batériu s otočným ramienkem [SV]</t>
  </si>
  <si>
    <t>Konštrukcia z nerez ocele AISI304. Rám zo zváraných profilov 25x25mm. Vodiace lišty s poschodiami po 75mm, v tvare "C" zamedzujúce naklopenie nádoby pri zakladaní, so zvýšením na koncoch. Vhodné pre GN nádoby 1/1, 1/2 a 1/3. 4 otočné kolieska [z toho 2 s brzdou] o priem.125mm s plastovými nárazníkmi.</t>
  </si>
  <si>
    <t>Konštrukcia z nerez ocele AISI304. Rám zo zváraných profilov 25x25 mm. Drez vhodný pre namáčanie príborov alebo 1 umývací kôš 500x500 mm. Vr. odpadu s uzavírecím ventilom. 4 otočné kolieska [z toho 2 s brzdou] o priem.125 mm.</t>
  </si>
  <si>
    <t>Konštrukcia z nerez ocele. Vnútorné, nerezový nosný zváraný rám. Unikátne spojenie panelov k vnútornému rámu. 50 mm hrubá pracovná doska z AISI 304, 1,5mm, je opatrená hluk tlmiacim materiálom, so zahnutými rohmi a je zosilnená vodovzdornú doskou. Zadné zvýšený golier V: 100 mm s integrovaným oblým rohom. Dvojplášťové hluk tlmiace posuvné dvere. Výškovo nastaviteľná stredová polica. Výškovo nastaviteľné nohy.</t>
  </si>
  <si>
    <t>Konštrukcia výhradne z nerez ocele. Zadná stena a dno z jedného ohýbaného kusu pre jednoduché čistenie. Panely so zahnutými rohmi. Spodná polica a 1 stredová výškovo nastaviteľná polica. 2 dvojplášťové posuvné dvere. Nosnosť: 80kg.</t>
  </si>
  <si>
    <t>Konštrukcia z nerez ocele AISI304. Rám zo zváraných profilov 25x25 mm. Odnímateľná horná plná polica na zber pohárov a fliaš. Konštrukcia vodiacich líšt na podnosy z pochrómovaných oceľových drôtov [odnímateľné pre čistenie] s rozstupom medzi poschodiami 105 mm, vhodné pre podnosy alebo nádoby. 4 kolieska [z toho 2 s brzdou] o priem.125 mm s plastovými nárazníkmi.</t>
  </si>
  <si>
    <t xml:space="preserve">Konštrukcia z nerez ocele AISI304. Štyri štvorcové 40x40mm výškovo nastaviteľné nohy. Trojstranný spojovací rám._x000D_
Jednoposchodová nadstavba na umývacie koše. Jeden otvor na odpad s gumovým okrajom. Pre pripojenie k dopravníka na pravej prednej strane. Smer posuvu koša: zľava doprava. </t>
  </si>
  <si>
    <t>Pre priechodná umývačky riadu. Konštrukcia z nerez ocele AISI304, zadné protiostrekový límec 300mm. Pred umývaním drez 500x400x300mm vr. prepadovej rúrky a sifónu 2 ". Smer posunu koša: zľava doprava. Neobsahuje nohy - pre inštaláciu medzi umývačku a príjmový / triediace stôl.</t>
  </si>
  <si>
    <t>Pre priechodná umývačky riadu. Konštrukcia z nerez ocele AISI304. Dve výškovo nastaviteľné štvorcové nohy 40x40mm. Smer posunu koša: sprava doľava a zľava doprava.</t>
  </si>
  <si>
    <t>50 mm hrubá pracovná doska z ušľachtilej nerez ocele AISI 304, 1,5mm, je opatrená hluk tlmiacim materiálom, so zahnutými rohmi a je zosilnená vodovzdornú, nehorľavou doskou. Zadné zvýšený límec V: 100 mm s integrovaným oblým rohom. Nerezovej AISI 304 štvorcové nohy 40x40 mm, výškovo nastaviteľné.</t>
  </si>
  <si>
    <t xml:space="preserve">Nerezová konštrukcia z AISI304. 50 mm hrubá pracovná doska z AISI 304, 1mm, so zvýšeným okrajom po obvode proti pretekaniu vody. Zadné zvýšený límec V: 100 mm s integrovaným oblým rohom. Nerezové štvorcové nohy 40x40 mm, výškovo nastaviteľné [+/- 20mm].
Vpravo 2 drezy 600x500x300 mm každý, zakrytovanej, s prepadovou rúrkou; vľavo okapová zapustená plocha. </t>
  </si>
  <si>
    <t>POVINNÁ CHARAKTERISTIKA</t>
  </si>
  <si>
    <t>POPIS</t>
  </si>
  <si>
    <t>DODÁVATEĽ</t>
  </si>
  <si>
    <t>ŠÍRKA</t>
  </si>
  <si>
    <t>HĹBKA</t>
  </si>
  <si>
    <t>VÝŠKA</t>
  </si>
  <si>
    <t>MN</t>
  </si>
  <si>
    <t>PLYN</t>
  </si>
  <si>
    <t>ELEKTRO</t>
  </si>
  <si>
    <t>CENA KS</t>
  </si>
  <si>
    <t>VARNÝ KOTOL, EL, 150L, NEPRIAMY OHREV, AUTOMAT, Š.800</t>
  </si>
  <si>
    <t>SMAŽIACA PÁNVICA, PL, , MOTOROVÁ</t>
  </si>
  <si>
    <t>Kompaktný design, ideálny pre priestorovo úsporné prostredie. Na 4 kolieskach priem.125mm, z toho 2 otočné s brzdou. Zásobník na podnosy je vhodný aj pre obrúsky, zásobníky na príbory či zásobníky pečiva. Robustná konštrukcia s laminovanými panelmi.</t>
  </si>
  <si>
    <t>Zásobník má 2 police na umiestnenie GN nádob (nie sú súčasťou dodávky) na príbory a pečivo a jednu policu na umiestnenie pohárov. Robustná konštrukcia s laminátovými panelmi na 4 stranách. Na 4 otočných kolieskach priem. 125 mm (z toho 2 s brzdou).</t>
  </si>
  <si>
    <t xml:space="preserve">50 mm hrubá pracovná doska z ušľachtilej nerez ocele AISI 304, 1,5mm, je opatrená hluk tlmiacim materiálom, so zahnutými rohmi a je zosilnená vodovzdornú doskou. Zadné zvýšený límecr V: 100 mm s integrovaným oblým rohom. Nerezové štvorcové nohy 40x40mm, výškovo nastaviteľné .Úprava stola pri vertikálnom zvode VZT , ohraničené zadným a bočným lemom proti zatekaniu.
Vľavo lisovaný drez 400x400x200 mm, vr.prepadovej trubky. </t>
  </si>
  <si>
    <t>SMAŽIACA PÁNVICA, EL, , MOTOROVÁ</t>
  </si>
  <si>
    <t>Plynová smažiaca pánvica
Dve smažiace nezávislé zóny, samostatne ovládateľné, termostaticky kontrolované od 50 do 260 C°
Dva samostatné horáky
Vaňa pánvice vyrobená z nerezovej ocele
Dno vane vyrobené zo sendviču - nerezova ocel a meď (kvôli požadovanej rýchlosti a rovnomernosti rozvádzania tepla)
Maximálny rozdiel medzi teplotou v strede vane a rohoch vane 18 C°
Dno vane pokryté špeciálnym povrchom proti pripáleniu (pri vysmážaní rezňov, palaciniek, zemiakových placiek)
Poistka zastavenia vyklápania , keď veko je zatvorené
Poistka na vypnutie horákov (automatické) pokiaľ sa panvica vyklápa
Možnosť varenia v dvoch úrovniach v GN nádobách - kapacita 2xGN1/1                                                                                                                                                                                     Nerezový pánt uchytenia veka k panvici
Vyklápanie motoricke
Rozmery minimálne 1150/850/850 mm
Rozmery maximálne 1250/950/900 mm
Minimálny využiteľný objem 45 L
Minimálny celkový objem 60 L
Maximálny prikon plyn  19 kW
Maximálny príkon elektro 0,6 kW/230V</t>
  </si>
  <si>
    <t>TEPLÝ VÝDAJ.STOL S VAŇOU 3GN [NEREZ]1100</t>
  </si>
  <si>
    <t>NEUTRÁLNY VÝDAJNÝ STOL 4GN [NEREZ]1420MM</t>
  </si>
  <si>
    <t>NEUTRÁLNY VÝDAJNÝ STOL 2GN [NEREZ] 770MM</t>
  </si>
  <si>
    <t>Automatický zmäkčovač pre konvektomaty,
s automatickou regeneráciou živicovej
náplne</t>
  </si>
  <si>
    <t xml:space="preserve">Automatický zmäkčovač </t>
  </si>
  <si>
    <t>259A</t>
  </si>
  <si>
    <t>224A</t>
  </si>
  <si>
    <t>68A</t>
  </si>
  <si>
    <t>NEREZOVÝ SOKEL-PRE TLAKOVÚ PÁNVICU, V. 200MM, [H90]</t>
  </si>
  <si>
    <t>Chladiaca skriňa 
-2xPlné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predpísaným plniacim plynom cyklopentanom, ktorý zaručí
 objemovú stálosť izolácie a má minimálny dopad na životné prostredie. 
-Na mieste zameniteľné pánty dverí, zámok dverí a mikrospínač na vypnutie ventilátora pri otvorení 
 dverí. 
-Skrytý výparník musí garantovať vyššiu skladovaciu kapacitu a menej problémov s koróziou výparníka.
-Vstavaná chladiaca jednotka; 
-Nútená cirkulácia vzduchu; 
-Automatické odmrazovanie s následným odparením kondenzátu. 
-Prevádzková teplota: -2/+10°C.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1400/800/2000 mm
Rozmery maximálne 1480/850/2100 mm
Minimálny celkový objem 1430 L
Maximálny príkon elektro 0,4 kW/230V</t>
  </si>
  <si>
    <t>Mraziaca skriňa 
-1 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plniacim plynom cyklopentanom, ktorý zaručuje 
 objemovú stálosť izolácie a má minimálny dopad na životné prostredie. 
-Na mieste zameniteľné pánty dverí, zámok dverí a mikrospínač na vypnutie ventilátora pri otvorení 
 dverí. 
-Skrytý výparník garantujúci vyššiu skladovaciu kapacitu a menej problémov s koróziou výparníka.
-Vstavaná chladiaca jednotka; 
-Nútená cirkulácia vzduchu; 
-Automatické odmrazovanie s následným odparením kondenzátu. 
-Prevádzková teplota: -22 / -15 ° 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700/800/2000 mm
Rozmery maximálne 750/850/2100 mm
Minimálny celkový objem 670 L
Maximálny príkon elektro 0,7 kW/230V</t>
  </si>
  <si>
    <t>Chladiaca skriňa 
-Plné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predpísaným plniacim plynom cyklopentanom, ktorý zaručí
 objemovú stálosť izolácie a má minimálny dopad na životné prostredie. 
-Na mieste zameniteľné pánty dverí, zámok dverí a mikrospínač na vypnutie ventilátora pri otvorení 
 dverí. 
-Skrytý výparník musí garantovať vyššiu skladovaciu kapacitu a menej problémov s koróziou výparníka.
-Vstavaná chladiaca jednotka; 
-Nútená cirkulácia vzduchu; 
-Automatické odmrazovanie s následným odparením kondenzátu. 
-Prevádzková teplota: -2/+10°C.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700/800/2000 mm
Rozmery maximálne 730/850/2100 mm
Minimálny celkový objem 670 L
Maximálny príkon elektro 0,3 kW/230V</t>
  </si>
  <si>
    <t>PRÍPRAVOVŇA ZELENINY HRUBÁ</t>
  </si>
  <si>
    <t>Konštrukcia z nerez ocele. Vnútorné, nerezový nosný zváraný rám. Spojenie panelov k vnútornému rámu. 50 mm hrubá pracovná doska z AISI304 1,5mm so zvýšeným okrajom po obvode proti pretekaniu vody je opatrená hluk tlmiacim materiálom, so zahnutými rohmi. Zadný zvýšený límec V: 100mm s integrovaným oblým rohom. Dvojplášťové hluk tlmiace posuvné dvere. Výškovo nastaviteľná stredová polica. Vľavo drez 600x500x300 mm s prepadovou trubkou, vpravo okapová doska s prelisom. Výškovo nastaviteľné nohy.</t>
  </si>
  <si>
    <t>Nerezová konstrukcia z AISI 304. 2 držadlá, odnímateľné veko s držadlom.</t>
  </si>
  <si>
    <t>Konštrukcia z nerez ocele AISI304. Horné umývadlo 340x240x150 mm vr. batérie. Spodná výlevka 340x340x160 mm vr. batérie a roštu.</t>
  </si>
  <si>
    <t>Kapacita: minimálny objem  6,7 m3. Skladá sa z panelov so 100mm silnou polyuretánovou penovou izoláciou o vysokej hustote, predpísaný cyklopentán ako hnací plyn [CFC a HCFC free]. Vnútorný a vonkajší povrch stien z galvanizovanej ocele s povrchovou úpravou náterom odolným proti poškriabaniu. Vnútorná pochôdzna podlaha z galvanizovanej ocele s povrchovou úpravou z odolného, ​​protišmykového šedého plastu. Vnútorné i vonkajšie oblé rohy. 1 pravé, samozatváracie dvere s magnetickým tesnením 800mm Š; madlo so zámkom a bezpečnostným otváraním zvnútra. Vnútorné osvetlenie. Oddelená chladiaca jednotka v tropikalizované prevedenie [pre prevádzku pri teplote do + 43 ° C] . Chladiace médium: R452a. Odmrazovanie horúcim plynom s následným odparením kondenzátu. Ovládací panel: podsvietený vypínač Zapnuté / vypnuté, vypínač vnútorného osvetlenia a digitálne ovládanie s HACCP [sériový port] a chybovými alarmy. Dverný mikrospínač. Externá chladiaca jenotka, rozvod chladiva 20m´.</t>
  </si>
  <si>
    <t>Kapacita: minimálny objem 8,4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</si>
  <si>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8,0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</si>
  <si>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10,0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</si>
  <si>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12,0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</si>
  <si>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4,1 m3. Skladá sa z panelov so 60mm silnou polyuretánovou penovou izoláciou o vysokej hustote, predpísaný cyklopentán ako hnací plyn [CFC a HCFC free]. Vnútorný a vonkajší povrch stien z galvanizovanej ocele s povrchovou úpravou náterom odolným proti poškriabaniu.  Vnútorné i vonkajšie oblé rohy. 1 pravé, samozatváracie dvere s magnetickým tesnením 800mm Š; madlo so zámkom a bezpečnostným otváraním zvnútra. Vnútorné osvetlenie. Oddelená chladiaca jednotka v tropikalizované prevedenie [pre prevádzku pri teplote do + 43 ° C]. Chladiace médium: R452a. Odmrazovanie horúcim plynom s následným odparením kondenzátu. Ovládací panel: podsvietený vypínač Zapnuté / vypnuté, vypínač vnútorného osvetlenia a digitálne ovládanie s HACCP [sériový port] a chybovými alarmy.Dverný mikrospínač. Externá chladiaca jenotka, rozvod chladiva 20m´.</t>
  </si>
  <si>
    <t>Kapacita: minimálny objem  8,0 m3. Skladá sa z panelov so 100mm silnou polyuretánovou penovou izoláciou o vysokej hustote, predpísaný cyklopentán ako hnací plyn [CFC a HCFC free]. Vnútorný a vonkajší povrch stien z galvanizovanej ocele s povrchovou úpravou náterom odolným proti poškriabaniu. Vnútorná pochôdzna podlaha z galvanizovanej ocele s povrchovou úpravou z odolného, ​​protišmykového šedého plastu. Vnútorné i vonkajšie oblé rohy. 1 pravé, samozatváracie dvere s magnetickým tesnením 800mm Š; madlo so zámkom a bezpečnostným otváraním zvnútra. Vnútorné osvetlenie. Oddelená chladiaca jednotka v tropikalizované prevedenie [pre prevádzku pri teplote do + 43 ° C] . Chladiace médium: R452a. Odmrazovanie horúcim plynom s následným odparením kondenzátu. Ovládací panel: podsvietený vypínač Zapnuté / vypnuté, vypínač vnútorného osvetlenia a digitálne ovládanie s HACCP [sériový port] a chybovými alarmy. Dverný mikrospínač. Externá chladiaca jenotka, rozvod chladiva 20m´.</t>
  </si>
  <si>
    <t>Stolný kúter  
-pre všetky druhy sekania, mixovania, mletia
-11,5 l nerezová misa AISI304 s centrálnym hriadeľom a priehľadným  vekom s vodotesným tesnením 
 a plniacim otvorom. 
-Variabilné nastavenie rýchlosti [nepretržitú prevádzku a stop]. 
-Časti prichádzajúce do styku s potravinami musia byť odnímateľné a musia sa dať umývať v 
 umývačke riadu. 
-Veko vybavené bezpečnostným magnetickým spínačom. 
-Nožový blok s nerezovými jemne zúbkovanými nožmi. 
-Rotačné nože musia byť v zovretom uhle, ktorý spolu s kónickým tvarom misy musí zaručiť 
 rovnomerné mixovanie. 
-Magnetická ochrana správneho usadenia misy alebo veka 
-beznapäťový blokovací systém - v prípade výpadku el.prúdu za prevádzky sa krájač samovoľne 
 znovu nespustí kým obsluha nestlačí tlačidlo Štart. 
-Dotykový ovládací panel s tlačidlami Zapnuté / vypnuté a voľbou rýchlosti. 
-Nízkonapäťový ovládací panel s IP65 ochranou proti vode. 
-Integrovaná ergonomická stierka / emulsifikátor pre konzistentné mixovanie najmä pri príprave tekutej 
 a polotekutej stravy.
-Variabilné nastavenie rýchlosti: 300 až 3500 ot / min.                                                                                                                                                                    Rozmery minimálne 400/650/500 mm
Rozmery maximálne 430/700/5300 mm
Minimálny celkový objem nádoby  11,5 L
Maximálny príkon elektro 0,6 kW/230V</t>
  </si>
  <si>
    <t>MOBILNÝ NEREZOVÝ PODSTAVEC POD KUTER</t>
  </si>
  <si>
    <t xml:space="preserve">Konštrukcia z hliníkovej zliatiny s leštenou povrchovou úpravou
-Vysoký hygienický štandard a ľahké čistenie. 
-Tvarovaný nôž z popúšťané ocele s pevným krytom noža. 
-Integrovaná brúska noža. 
-Ľahko demontovateľný kryt noža. 
-Plné zakrytie noža . 
-Výkonný samochlazený motor. 
-Pohon V-klinovým remeňom . 
-Vozík na samomazacom guľôčkovom ložisku. 
-Bezpečnostná poistka zabraňuje vybratí vozíka pre čistenie pri zapnutom krájaču. 
-Otočný gombík pre presné nastavenie sily plátku. 
-IP42 ochrana proti striekajúcej vode. 
-Dodávka vr. Nástroja pre demontáž noža                                                                                                                                                                               Rozmery minimálne 600/500/440 mm
Rozmery maximálne 6500/550/470 mm
Minimálny priemer kotúča  300mm
Maximálny príkon elektro 0,25 kW/230V                         </t>
  </si>
  <si>
    <t>príslušenstvo pre pozíciu 21</t>
  </si>
  <si>
    <t>ZÁSUVKA 600MM POD PRACOVNÚ DOSKU</t>
  </si>
  <si>
    <t>príslušenstvo pre pozíciu 26</t>
  </si>
  <si>
    <t>príslušenstvo pre pozíciu 38</t>
  </si>
  <si>
    <t>príslušenstvo pre pozíciu 41</t>
  </si>
  <si>
    <t>príslušenstvo pre pozíciu 45</t>
  </si>
  <si>
    <t>Univerzálny krájač 
-2 rýchlosti 330/660 ot / min. 
-Nerezové krytovanie. 
-Výkonný [minimálne 2000W] brzdený motor. 
-Bezpečnostný spínač okamžite vypne krájač v prípade otvorenia krytu za prevádzky. 
-Beznapäťový blokovací systém - v prípade výpadku el.prúdu za prevádzky sa krájač samovoľne 
 znovu nespustí kým obsluha nestlačí tlačidlo Štart. 
-Dotykový ovládací panel s tlačidlami Zapnuté / vypnuté a pulzný chod. 
-Nízkonapäťový ovládací panel s IP65 ochranou proti vode. 
-Pre disky s priemerom 300mm.
-Výkon: až 700 kg / hod [v nadväznosti na použitom disku a druhu zeleniny].
-Vr. pákovej násypky a mobilného podstavca s držiakom diskov [držiak musí byť možné upevniť aj na stenu]Vr. pákové násypky a mobilného podstavca s držiakom diskov [držiak možno upevniť aj na stenu].                                                                                                                                                                                                                       Rozmery minimálne 600/800/1350 mm
Rozmery maximálne 650/850/1450 mm
Minimálny celkový hodinový výkon 700 kg
Maximálny príkon elektro 2,3 kW/230V</t>
  </si>
  <si>
    <t>príslušenstvo pre pozíciu 46</t>
  </si>
  <si>
    <t>príslušenstvo pre pozíciu 58</t>
  </si>
  <si>
    <t>Masívna konštrukcia, 
-Kovový rám lakovaný epoxidom, 
-Miska z nehrdzavejúcej ocele, metla a hák na cesto. 
-Plastový kryt, ktorý zabraňuje usadzovaniu múky. 
-Nastaviteľné nožičky 
-S požadovanou ochranou v súlade s predpismi CE. 
-Dve rýchlosti (1. miešanie a 2. hnetenie). 
-Jeden motor pre miešací hák a druhý motor pre misku. 
-Ovládací panel so spínačom, jedny hodiny pre pomalé miešanie, druhé hodiny pre vysokorýchlostné 
 hnetenie a tlačidlo núdzového zastavenia. 
-Určené na zmiešanie až 50 kg múky (80 kg cesta). Výkon 3,5-6,0kw, 400v / 50-60Hz / III.                                                                                            Rozmery minimálne 730/1200/1400 mm
Rozmery maximálne 750/1300/1450 mm
Minimálny celkový objem nádoby 100 L
Maximálny príkon elektro 6 kW/400V</t>
  </si>
  <si>
    <t>príkon elektro: 1,2kW/400V
objem kotlíka: 40 l
regulácia: 3 rýchlosti
mechanický časovač
zdvíhanie kotlíka: mechanické, kolesom
bezpečnostné mikrospínače
prevod pomocou ozubených kolies
VÝSTUP NA PRÍDAVNÉ ZARIADENIE
základné príslušenstvo:
-kotlík, hák, metla, miešač
možnosť pripojenia následovného príslušenstva:
-mlynček na mäso
-strúhač zeleniny
-mlynček na mak
-stieracie rameno
-kotlík 20 l s príslušenstvom                                                                                                                                                                                                        Rozmery minimálne 620/700/1250 mm
Rozmery maximálne 670/800/1350 mm
Minimálny celkový objem nádoby 40 L
Maximálny príkon elektro 2,3 kW/400V</t>
  </si>
  <si>
    <t>príslušenstvo pre pozíciu 61</t>
  </si>
  <si>
    <t>príslušenstvo pre pozíciu 62</t>
  </si>
  <si>
    <t>USB rozhranie, pre sťahovanie, nahrávanie alebo výmenu programov medzi zariadeniami, inovovanie programových verzii zariadenia, sťahovanie HACCP údajov, štatistík, informáciu pre servis, atď. 
-	Možnosť WI-FI pripojenia zariadenia na centrálnu sieť, alebo e-cloud
-	Viacbodová pokrmová sonda (minimálne 6 bodov) ktorá je nastavená aby merala ako referenčnú varnú teplotu tú, ktorá je najnižšie nameranou hodnotou zo všetkých 6 bodov. Slúži ako systém zabezpečenie proti nesprávnemu zapichnutiu sondy - napríklad, keď sa hrot sondy dotýka kovovej varnej nádoby, tak tento bod, ktorý indikuje najvyššiu teplotu, nebude zohľadnený pre ukončenie várneho procesu)
-	Minimálne 5 rôznych cyklov automatického umývania varnej komory s možnosťou používania tekutých umývacích prostriedkov, alebo pevných umývacích prostriedkov (umývacie prášky a tabletky). Možnosť úpravy zvoleného cyklu v závislosti od momentálneho znečistenia. Skrátením umývacieho cyklu, prípadným preskočením niektorého z umývacích rokov, zariadenie šetrí vodu, energiu ako aj spotrebu čistiacich prostriedkov.
-	Zabudovaný automaticky cyklus odkamenenia bojlera a celého parného cyklu vrátane varnej komory, ktorý sa realizuje počas automatického umývania zariadenia.
-	Minimálne 7 rýchlosti ventilátora v rozmedzí od od 300 do 1500 otáčok za min.
-	Rozsah teplôt pre suché pečenie od 25 °C do 300 ºC, 
-	Rozsah teplôt pre miešaný várny cyklus od 25 °C do 250 ºC
-	Rozsah teplôt pre čisto parný cyklus od 25 °C do 130 ºC
-	Špeciálne automatické programy pre varenie s nízkou energiou, varenie Eco-delta, nízkoteplotne varenie, program regenerácie, varenie Sous-Vide, varenie v statickej rúre, program pasterizácie čerstvých cestovín
-	Súčasné varenie na viacerých úrovniach (Multi-timer), zariadenie stráži a upozorňuje používateľa, kedy má vložiť, alebo vybrať jednotlivé pripravovaná pokrmy z jednotlivých úrovní. Takto je možné v jednom čase pripraviť rôzne druhy jedál bez zmiešania chutí, a tiež zorganizovať prácu zariadenia tak, aby jednotlivé jedlá boli pripravené v správnom čase. Jednotlivé sekcie súčasného varenia je možné v celku uložiť do svojich programov, pre možné budúce opakovanie bez nutnosti opätovného zadávania
-	Plánovač varenia a poznámky – zariadenie upozorňuje užívateľa na vopred uložené poznámky pre seba, alebo aj pre kolegov.</t>
  </si>
  <si>
    <t>príslušenstvo pre pozíciu 70</t>
  </si>
  <si>
    <t>príslušenstvo pre pozíciu 79</t>
  </si>
  <si>
    <t>príslušenstvo pre pozíciu 77</t>
  </si>
  <si>
    <t>Vnútorná kapacita varnej komory je 10 nádob GN 1/1, alebo 20 nádob GN ½. Minimálny rozostup medzi zásuvami je 65 mm, aby pri použití nádob s hĺbkou 65 mm bol dostatočný priestor na prúdenie teplého vzduchu / pary v celom objeme varnej komory.
-	Zariadenie musí byť dimenzované na prípravu 50 kg surového pokrmu na jeden várny cyklus.
-	Zariadenie je celkovo vyrobené z ušľachtilej nehrdzavejúcej ocele AISI304.
-	Zariadenie musí vyrábať nasýtenú paru vo vlastnom integrovanom bojleri.
-	Bojler  vyrobený z ušľachtilej nehrdzavejúcej ocele AISI316 so zvýšenou odolnosťou voči agresívnemu vplyvu solí, alebo vody pri príliš vysokom zmäkčení prostredníctvom lokálneho, alebo centrálneho zmäkčovania.
-	Presná kontrola vlhkosti vo varnej komore meraná priamym spôsobom sondou umiestnenou vo varnej komore. Meranie sa uskutočňuje kontinuálne počas celého várneho procesu a zohľadňuje aj sekundárnu vlhkosť produkovanú zohrievanou surovinou. -	Možnosť nastavenia úrovne pary pri varení od 0 % (pre čisté suché pečenie), do 100 % (pre varenie vo vode)
-	Nastavenie zariadenie pomocou farebného dotykového panelu, s možnosťou vytvorenia vlastného prostredia, vlastného výzoru ovládacieho panelu a vlastného zoradenia a výberu používaných funkcii.
-	V ponuke ovládacieho panelu sú 3 rôzne úrovne práce 
1.	Manuálne nastavovanie každého várneho cyklu, s možnosťou neskoršieho uloženia takéhoto cyklu do vlastných programov
2.	Výrobcom vložené automatické programy s výberom so základných 9 potravinových kategórií. Zariadenie užívateľa navádza po jednotlivých krokoch, aby si mohol pre prípravu vybratého pokrmu zároveň zvoliť svoje vlastné nastavania tak, aby výsledok varenia mal špecifiká podľa užívateľa. Takto upravený automatický program je možne tiež uložiť do vlastných programov.
3.	Vlastné programy, ktoré si užívateľ môže sám vytvárať, alebo upravovať z automatických programov. Zariadenie umožňuje uchovať minimálne 1000 vlastných programov, každý môže mať až 16 várnych krokov. Každý program je možne personalizovať názvom, fotografiou, zaradením do vlastných kategórií, ako aj zaheslovaním v prípade používania zariadenia viacerými používateľmi.</t>
  </si>
  <si>
    <t>Vnútorná kapacita varnej komory je 20 nádob GN 2/1, alebo 40 nádob GN 1/1. Minimálny rozostup medzi zásuvami je 65 mm, aby pri použití nádob s hĺbkou 65 mm bol dostatočný priestor na prúdenie teplého vzduchu / pary v celom objeme varnej komory.
-	Zariadenie musí byť dimenzované na prípravu 180 kg surového pokrmu na jeden várny cyklus.
-	Zariadenie je celkovo vyrobené z ušľachtilej nehrdzavejúcej ocele AISI304.
-	Zariadenie musí vyrábať nasýtenú paru vo vlastnom integrovanom bojleri.
-	Bojler  vyrobený z ušľachtilej nehrdzavejúcej ocele AISI316 so zvýšenou odolnosťou voči agresívnemu vplyvu solí, alebo vody pri príliš vysokom zmäkčení prostredníctvom lokálneho, alebo centrálneho zmäkčovania.
-	Presná kontrola vlhkosti vo varnej komore meraná priamym spôsobom sondou umiestnenou vo varnej komore. Meranie sa uskutočňuje kontinuálne počas celého várneho procesu a zohľadňuje aj sekundárnu vlhkosť produkovanú zohrievanou surovinou. -	Možnosť nastavenia úrovne pary pri varení od 0 % (pre čisté suché pečenie), do 100 % (pre varenie vo vode)
-	Nastavenie zariadenie pomocou farebného dotykového panelu, s možnosťou vytvorenia vlastného prostredia, vlastného výzoru ovládacieho panelu a vlastného zoradenia a výberu používaných funkcii.
-	V ponuke ovládacieho panelu sú 3 rôzne úrovne práce 
1.	Manuálne nastavovanie každého várneho cyklu, s možnosťou neskoršieho uloženia takéhoto cyklu do vlastných programov
2.	Výrobcom vložené automatické programy s výberom so základných 9 potravinových kategórií. Zariadenie užívateľa navádza po jednotlivých krokoch, aby si mohol pre prípravu vybratého pokrmu zároveň zvoliť svoje vlastné nastavania tak, aby výsledok varenia mal špecifiká podľa užívateľa. Takto upravený automatický program je možne tiež uložiť do vlastných programov.
3.	Vlastné programy, ktoré si užívateľ môže sám vytvárať, alebo upravovať z automatických programov. Zariadenie umožňuje uchovať minimálne 1000 vlastných programov, každý môže mať až 16 várnych krokov. Každý program je možne personalizovať názvom, fotografiou, zaradením do vlastných kategórií, ako aj zaheslovaním v prípade používania zariadenia viacerými používateľmi.</t>
  </si>
  <si>
    <t>príslušenstvo pre pozíciu 87</t>
  </si>
  <si>
    <t>príslušenstvo pre pozíciu 92</t>
  </si>
  <si>
    <t>Plynový sporák  
-Štyri  otvorené horáky [3x6kW a 1x10kW], 
-Možnosť zmeny usporiadania horákov podľa priania zákazníka.
-Celonerezová konštrukcia z AISI304, sila vrchnej dosky 2mm.
-Optimalizované spaľovanie a rozptyl plameňa. Patentovaná konštrukcia horákov .. 
-Liatinové sporákové mriežky 
-Zapaľovanie pomocou chráneného večného plamienka. 
-Bezpečnostné prvky pre prípad zhasnutí plameňa alebo výpadku dodávky plynu.
-Špeciálna konštrukcia ovládacích prvkov zamedzujúce prieniku vody do vnútra zariadenia.
-Bočné hrany pravouhlé - ľahké zostavovanie do varného bloku.
-Štandardné pripravenosť pre pripojenie na zemný plyn
-Ochrana proti prieniku vody: IPX5                                                                                                                                                                                         Minimálne rozmery 800/900/250
Maximálne rozmery 800/950/280
Maximálny plynový výkon 28kW
Minimálny plynový výkon 30 kW
Maximálna spotreba plynu 3.5 m3/h</t>
  </si>
  <si>
    <t xml:space="preserve">Energetická a časová optimalizácie varenia – zariadenie po zadaní jednotlivých jedál z módu programov zoradí postup prípravy tak, aby jednotlivé jedlé boli pripravované v správnom čase, a tiež aby celková spotreba energie zariadenia bola najnižšia možná.
-	Možnosť vzájomnej komunikácia medzi konvektomatom a šokovým schladzovačom. Cely proces komunikácie môže prebiehať iba na ovládacom paneli jedného zo zariadení, pričom konvektomat v dostatočný čas pred ukončením várneho cyklu pokrmu, ktorý sa má následne šokovo schladzovať / zmrazovať, aktivuje šokový schladzovač, aby bola komora zariadenia dostatočne vychladená na začatie cyklu schladzovanie ihneď po skončení várneho cyklu. Zároveň šokový schladzovač, napríklad z funkciou kysnutia, v dostatočnom predstihu aktivuje konvektomat, aby komora zariadenia bola dostatočne predhriata a nastavená na správny program v momente, kedy je cesto v schladzovači správne nakysnuté a pripravené k okamžitému pečeniu.
-	Odolnosť proti zatekaniu vody IPX5
-	Zabudovaná vyťahovacia ručná sprcha pod komorou zariadenia                                                                                                                                                                 
-	Pomocné funkcie – navigovanie postupu pri inštalácií zariadenia po jednotlivých krokoch.
-	Pomocné funkcie – pomocou naskenovania QR kódu si môže užívateľ stiahnuť do svojho mobilného telefónu / tabletu, alebo iného zariadenia príručky na obsluhu, pozrieť si inštruktážne videa, novinky, medzinárodné recepty, atď.á vyťahovacia ručná sprcha pod komorou zariadenia                                                                                                                                                                                                                                  komunikácia v českom/slovenskom jazyku
celkový prívod plynu - max 33kW
Spotreba plynu - min 3,6m3/h , max 3,8 m3/h
Spotreba elektriny - max 1,3kW / 230V
Teplotný rozsah - min 50°C, max 300°C
Vonkajšie rozmery - min 860/760/1040 mm
Vonkajšie rozmery - max 880/790/1070 mm    </t>
  </si>
  <si>
    <t xml:space="preserve">Energetická a časová optimalizácie varenia – zariadenie po zadaní jednotlivých jedál z módu programov zoradí postup prípravy tak, aby jednotlivé jedlé boli pripravované v správnom čase, a tiež aby celková spotreba energie zariadenia bola najnižšia možná.
-	Možnosť vzájomnej komunikácia medzi konvektomatom a šokovým schladzovačom. Cely proces komunikácie môže prebiehať iba na ovládacom paneli jedného zo zariadení, pričom konvektomat v dostatočný čas pred ukončením várneho cyklu pokrmu, ktorý sa má následne šokovo schladzovať / zmrazovať, aktivuje šokový schladzovač, aby bola komora zariadenia dostatočne vychladená na začatie cyklu schladzovanie ihneď po skončení várneho cyklu. Zároveň šokový schladzovač, napríklad z funkciou kysnutia, v dostatočnom predstihu aktivuje konvektomat, aby komora zariadenia bola dostatočne predhriata a nastavená na správny program v momente, kedy je cesto v schladzovači správne nakysnuté a pripravené k okamžitému pečeniu.
-	Odolnosť proti zatekaniu vody IPX5
-	Zabudovaná vyťahovacia ručná sprcha pod komorou zariadenia                                                                                                                                                                 
-	Pomocné funkcie – navigovanie postupu pri inštalácií zariadenia po jednotlivých krokoch.
-	Pomocné funkcie – pomocou naskenovania QR kódu si môže užívateľ stiahnuť do svojho mobilného telefónu / tabletu, alebo iného zariadenia príručky na obsluhu, pozrieť si inštruktážne videa, novinky, medzinárodné recepty, atď.á vyťahovacia ručná sprcha pod komorou zariadenia , súčasťou dodávky jeden zavážací vozík na plechy v cene                                                                                                                                                                                                                               komunikácia v českom/slovenskom jazyku
Maximálny príkon elektro 73 kW/400V                                                                                                                                                                                       Teplotný rozsah - min 50°C, max 300°C
Vonkajšie rozmery - min 1150/1040/1750 mm
Vonkajšie rozmery - max 1190/1090/1850 mm    </t>
  </si>
  <si>
    <t xml:space="preserve">Otvorená PODSTAVBA o šírke modulu 800mm.
Celonerezová konštrukcia, nastaviteľné nohy.                                                                                                                                                                       Minimálne rozmery 800/780/600
Maximálne rozmery 800/800/570
</t>
  </si>
  <si>
    <t>príslušenstvo pre pozíciu  111</t>
  </si>
  <si>
    <t>príslušenstvo pre pozíciu  114</t>
  </si>
  <si>
    <t>príslušenstvo pre pozíciu  118</t>
  </si>
  <si>
    <t>Plynový sporák  
-Dva  otvorené horáky [2x6kW], 
-Celonerezová konštrukcia z AISI304, sila vrchnej dosky 2mm.
-Optimalizované spaľovanie a rozptyl plameňa. Patentovaná konštrukcia horákov .. 
-Liatinové sporákové mriežky 
-Zapaľovanie pomocou chráneného večného plamienka. 
-Bezpečnostné prvky pre prípad zhasnutí plameňa alebo výpadku dodávky plynu.
-Špeciálna konštrukcia ovládacích prvkov zamedzujúce prieniku vody do vnútra zariadenia.
-Bočné hrany pravouhlé - ľahké zostavovanie do varného bloku.
-Štandardné pripravenosť pre pripojenie na zemný plyn
-Ochrana proti prieniku vody: IPX5                                                                                                                                                                                       Minimálne rozmery 400/900/250
Maximálne rozmery 400/950/280
Maximálny plynový výkon 11kW
Minimálny plynový výkon 13 kW
Maximálna spotreba plynu 1.5 m3/h</t>
  </si>
  <si>
    <t xml:space="preserve">Otvorená PODSTAVBA o šírke modulu 400mm.
Celonerezová konštrukcia, nastaviteľné nohy.                                                                                                                                                                    Minimálne rozmery 400/780/600
Maximálne rozmery 400/800/570
</t>
  </si>
  <si>
    <t>Neutrálny modul bez podstavby, s uzavretým predným panelom, šírka modulu 400mm.
Celonerezová konštrukcia, hrúbka vrchnej dosky 2mm.
Bočné hrany proavoúhlé pre ľahšie zostavovanie varného bloku.                                                                                                                                  Minimálne rozmery 400/900/250
Maximálne rozmery 400/950/280</t>
  </si>
  <si>
    <t xml:space="preserve">Otvorená PODSTAVBA o šírke modulu 800mm.
Celonerezová konštrukcia, nastaviteľné nohy.                                                                                                                                                                    Minimálne rozmery 800/780/600
Maximálne rozmery 800/800/570
</t>
  </si>
  <si>
    <t>Neutrálny modul bez podstavby, s uzavretým predným panelom, šírka modulu 800mm.
Celonerezová konštrukcia, hrúbka vrchnej dosky 2mm.
Bočné hrany proavoúhlé pre ľahšie zostavovanie varného bloku.                                                                                                                                 Minimálne rozmery 800/900/250
Maximálne rozmery 800/950/280</t>
  </si>
  <si>
    <t>príslušenstvo pre pozíciu  129</t>
  </si>
  <si>
    <t>príslušenstvo pre pozíciu  132</t>
  </si>
  <si>
    <t>príslušenstvo pre pozíciu  136</t>
  </si>
  <si>
    <t>SPODNÁ POLICA K PRACOVNÉMU  STOLU 1200MM</t>
  </si>
  <si>
    <t>Vnútorné a vonkajšie opláštenie dverí, predné a bočné panely vyrobené z nerez ocele AISI304. 3 plné dvere. Nerezová pracovná doska so zadným limcom. Vstavaná chladiaca jednotka. Vnútorná cirkulácia vzduchu. Chladiace médium: R290. Polyuretánová izolačná penová výplň 90mm, predpísaný cyklopentán ako hnací plyn. Digitálny ovládací panel. Automatické odmrazovanie s odparením kondenzátu horúcim plynom. Prevádzková teplota: -2 + 10 ° C. Neobsahuje CFC a HCFC. Výškovo nastaviteľné nohy z nerez ocele AISI304.                                                           Rozmery minimálne 1680/700/850 mm
Rozmery maximálne 1700/700/950 mm
Minimálny využiteľný objem 240 L
Maximálny príkon elektro 0,3 kW/230V</t>
  </si>
  <si>
    <t>2 v 1-dnom: 
-Stolný kuter vhodný pre všetky druhy krájania, mixovania, mletia a pod. 
-Nerezová 7 l misa s jedinečným tvarom umožňuje spracovávať ako veľké, tak aj malé množstvá 
 surovín. 
-Priehľadné veko s otvorom vo veku s možnosťou pridávať prísady v priebehu prípravy bez nutnosti 
 otvárania veka. 
-Veko na pánte, pri zdvihnutí zostáva otvorené a urýchľuje a uľahčuje prípravu. 
-Integrovaná ergonomická stierka/emulsifikátor na konzistentné mixovanie najmä pri príprave tekutej a 
 polotekutej stravy. 
-Nožový blok s nerezovými jemne zúbkovanými nožmi z 420 AISI. Špeciálny tvar misy/stredový "komín" zvyšuje skutočnú kapacitu misy (až na 75% nominálnej kapacity). 
-Veko a ostatné komponenty sa musia ľahko demontovať a umývať v umývačke riadu. 
-Viacnásobné bezpečnostné zariadenia musí zabezpečiť prevádzku iba pri správne uzavretom veku a správne nasadených ostatných častiach. 
-Hladký, dotykový, vodeodolný ovládací panel s tlačidlami zapnuté/vypnuté, pulzný chod, 
-Variabilné nastavenie rýchlosti od 300 do 3700 ot/min. 
-Možnosť rozšírenia na kombinovaný stroj len pridaním prídavného zariadenia na krájanie zeleniny                                                                       Rozmery minimálne 250/400/500 mm
Rozmery maximálne 270/450/550 mm
Minimálny objem misy kutra 7L
Maximálny príkon elektro 1,7 kW/230V</t>
  </si>
  <si>
    <t xml:space="preserve">Elektrický varný kotol s nepriamym ohrevom.
-Úžitkový objem 100-145 litrov.
-Šírka modulu 800mm.
-Ťahaná vložka z kyselinovzdornej ocele AISI316 - DIN 1.4404.
-Priemer vložky: 600mm.
-Napúšťanie teplej a studenej vody ovládané elektroventilom.
-Nerezový vypúšťací ventil 2 ".
-Ovládanie energoregulátora.
-Vysoké energetické úspory vďaka regulácii výkonu pomocou tlakového spínača
-Bezpečnostný ventil garantujúci správnu úroveň tlaku v plášti.                                                                                                                                                                -Automatický odvzdušnovač medziplášťa pri prvom spustení zariadenia.
-Automatické doplňovanie duplikátora.
-Bezpečnostný termostat pre prípad prehriatiu kotla
-Analógový manometer pre sledovanie tlaku v plášti
-Vrchná doska vyrobená z nerez ocele 20/10 304 AISI
-Vonkajšia konštrukcia vyrobená z nerez ocele AISI 304.
-Špeciálna konštrukcia ovládacích prvkov zamedzujúce prieniku vody do vnútra zariadenia.
-Bočné hrany pravouhlé - ľahké zostavovanie varného bloku.
-Nastaviteľná výška nerezových nôh.
-Ochrana proti prieniku vody IPX5.                                                                                                                                                                                           Minimálny využiteľný objem  140 L
Minimálny objem náplne potrebný pre fungovanie kotla  70 L
Maximálny využiteľný objem 150 L
Minimálne rozmery 800/900/850
Maximálne rozmery 800/950/900
Celkový maximálny elektrický príkon 23 kW/400V
</t>
  </si>
  <si>
    <t xml:space="preserve">Otvorená PODSTAVBA o šírke modulu 1200mm.
Celonerezová konštrukcia, nastaviteľné nohy.                                                                                                                                                                    Minimálne rozmery 1200/780/600
Maximálne rozmery 1200/800/570
</t>
  </si>
  <si>
    <t>Neutrálny modul bez podstavby, s uzavretým predným panelom, šírka modulu 400mm.
Celonerezová konštrukcia, hrúbka vrchnej dosky 2mm.
Bočné hrany proavoúhlé pre ľahšie zostavovanie varného bloku.                                                                                                                                 Minimálne rozmery 400/900/250
Maximálne rozmery 400/950/280</t>
  </si>
  <si>
    <t>príslušenstvo pre pozíciu  152</t>
  </si>
  <si>
    <t xml:space="preserve">Konštrukcia z hliníkovej zliatiny s leštenou povrchovou úpravou
-Vysoký hygienický štandard a ľahké čistenie. 
-Tvarovaný nôž z popúšťané ocele s pevným krytom noža. 
-Integrovaná brúska noža. 
-Ľahko demontovateľný kryt noža. 
-Plné zakrytie noža . 
-Výkonný samochlazený motor. 
-Pohon V-klinovým remeňom . 
-Vozík na samomazacom guľôčkovom ložisku. 
-Bezpečnostná poistka zabraňuje vybratí vozíka pre čistenie pri zapnutom krájaču. 
-Otočný gombík pre presné nastavenie sily plátku. 
-IP42 ochrana proti striekajúcej vode. 
-Dodávka vr. Nástroja pre demontáž noža                                                                                                                                                                               Rozmery minimálne 600/500/440 mm
Rozmery maximálne 6500/550/470 mm
Minimálny priemer kotúča  300mm
Maximálny príkon elektro 0,25 kW/230V   </t>
  </si>
  <si>
    <t>NÁREZOVÝ STROJ GRAV., NOŽ 300MM, REMEŇOVÝ POHON</t>
  </si>
  <si>
    <t>Vnútorné a vonkajšie opláštenie dverí, predné a bočné panely vyrobené z nerez ocele AISI304. 4 plné dvere. Nerezová pracovná doska so zadným límcom. Vstavaná chladiaca jednotka. Vnútornej cirkulácie vzduchu. Chladiace médium: R290. Polyuretánová izolačná penová výplň 90mm, cyklopentán ako hnací plyn. Digitálny ovládací panel. Automatické odmrazovanie s odparením kondenzátu horúcim plynom. Prevádzková teplota: -2 + 10 ° C. Neobsahuje CFC a HCFC. Výškovo nastaviteľné nohy z nerez ocele AISI304.´                                                                                  Rozmery minimálne 2120/700/850 mm
Rozmery maximálne 2170/700/950 mm
Minimálny využiteľný objem 320 L
Maximálny príkon elektro 0,3 kW/230V</t>
  </si>
  <si>
    <t>príslušenstvo pre pozíciu  156</t>
  </si>
  <si>
    <t>príslušenstvo pre pozíciu  160</t>
  </si>
  <si>
    <t>príslušenstvo pre pozíciu  163</t>
  </si>
  <si>
    <t>príslušenstvo pre pozíciu  164</t>
  </si>
  <si>
    <t>príslušenstvo pre pozíciu  167</t>
  </si>
  <si>
    <t>SPODNA POLICA K PRACOVNÉMU STOLU 1900MM</t>
  </si>
  <si>
    <t>SPODNA POLICA K UMÝVACIEMU STOLU 1800MM</t>
  </si>
  <si>
    <t>SPODNÁ POLICA 1800MM</t>
  </si>
  <si>
    <t>príslušenstvo pre pozíciu 37</t>
  </si>
  <si>
    <t>SPODNÁ POLICA K PRACOVNÉMU STOLU 1400MM</t>
  </si>
  <si>
    <t>SPODNÁ POLICA K UMÝVACIEMU  STOLU 1800MM</t>
  </si>
  <si>
    <t>SPODNÁ POLICA K PRACOVNÉMU STOLU 1200MM</t>
  </si>
  <si>
    <t>SPODNÁ POLICA K UMÝVACIEMU STOLU 1400MM</t>
  </si>
  <si>
    <t>SPODNÁ POLICA K PRACOVNÉMU STOLU 1600MM</t>
  </si>
  <si>
    <t>SPODNÁ POLICA K PRACOVNÉMU STOLU 2000MM</t>
  </si>
  <si>
    <t>PRÍSLUŠENSTVO - HORNÝ KRYT S OCHRANOU ROHOV</t>
  </si>
  <si>
    <t>VYHRIEVANÝ ZÁSOBNÍK NA KOŠE [KONVENČNÝ OHREV] 1KS PRE OHREVNÉ PELETY 3 KUSY PRE POLIEVKOVÉ MISKY</t>
  </si>
  <si>
    <t>príslušenstvo pre pozíciu  177</t>
  </si>
  <si>
    <t>VOZÍK NA OHREV TANIEROV 2X80 HLAVNÝCH TANIEROV</t>
  </si>
  <si>
    <t xml:space="preserve">Konštrukcia z nerez ocele AISI304. Dve bočnice a 4 roštové police pre 56 izolovaných podnosov [spodný a horný diel], skladaných vertikálne vedľa seba. 4 otočné kolieska [z toho 2 s brzdou], priem.125 mm, vr.gumových nárazníkov.                                                                                           Rozmery minimálne 1550/600/1650 mm
Rozmery maximálne 1680/690/1800 mm
</t>
  </si>
  <si>
    <t>Konštrukcia z nerez ocele AISI304. Dve bočnice a 4 roštové police pre 56 izolovaných podnosov [spodný a horný diel], skladaných vertikálne vedľa seba. 4 otočné kolieska [z toho 2 s brzdou], priem.125 mm, vr.gumových nárazníkov.                                                                                           Rozmery minimálne 1550/600/1650 mm
Rozmery maximálne 1680/690/1800 mm</t>
  </si>
  <si>
    <t>Zásobník tanierov 
-Staticky vyhrievateľný, 
-Druh ochrany: IP X5, 
 Požiadavka na dodávku s kapucňou vyrobeného z PC, vrátane príchytky pre kryty s kapucňou, 
-Nastavenie teploty od +30 ° C do +110 ° C
-Vyrobené z nehrdzavejúcej ocele odolnej voči korózii
-Rúrky so štvorcovým prierezom, úplne odnímateľné
-Systém Easy-Set pre jednoduché nastavenie pružiny
-So syntetickými kolieskami, odolné proti korózii v súlade s DIN 18867-8
-Kolieska s priemerom 125 mm, 
-4 kolieska riadenia, z toho 2 brzdy
-Približne. 160 tanierov
-guľatý: priem.18-33 cm
-obdĺžnikový: max. 28 x 28 cm
-Výška stohovania:
-s krytom s kapucňou: 800 mm
-bez krytu s kapucňou: 785 mm                                                                                                                                                                                                   Rozmery minimálne 500/1050/1000 mm
Rozmery maximálne 550/1090/1070 mm
Minimálna kapacity 2x80 tanierov
Maximálny príkon elektro 1,3 kW/230V</t>
  </si>
  <si>
    <t xml:space="preserve">Zásobník tanierov 
-Staticky vyhrievateľný, 
-Druh ochrany: IP X5, 
 Požiadavka na dodávku s kapucňou vyrobeného z PC, vrátane príchytky pre kryty s kapucňou, 
-Nastavenie teploty od +30 ° C do +110 ° C
-Vyrobené z nehrdzavejúcej ocele odolnej voči korózii
-Rúrky so štvorcovým prierezom, úplne odnímateľné
-Systém Easy-Set pre jednoduché nastavenie pružiny
-So syntetickými kolieskami, odolné proti korózii v súlade s DIN 18867-8
-Kolieska s priemerom 125 mm, 
-4 kolieska riadenia, z toho 2 brzdy
-Približne. 160 tanierov
-guľatý: priem.18-33 cm
-obdĺžnikový: max. 28 x 28 cm
-Výška stohovania:
-s krytom s kapucňou: 800 mm
-bez krytu s kapucňou: 785 mm                                                                                                                                                                                                   Rozmery minimálne 500/1050/1000 mm
Rozmery maximálne 550/1090/1070 mm
Minimálna kapacity 2x80 tanierov
Maximálny príkon elektro 1,3 kW/230V </t>
  </si>
  <si>
    <t>Vyhrievaný vozík na podávanie jedál
Vyrobené z nehrdzavejúcej ocele odolnej voči korózii
Vozíky na podávanie jedál, vyhrievané, otvorené
So syntetickými kolieskami, odolné proti korózii v súlade s DIN 18867-8
Kolieska s priemerom 125 mm, 4 kolieska riadenia, z toho 2 brzdy
Vyhrievané vane, ktoré je možné regulovať a ohrievať samostatne
Teplotný rozsah +30 ° C až +95 ° C
Chránené proti striekajúcej a striekajúcej vode [IP X5]
3 jednotlivé vane GN1/1 s reguláciou teploty, môžu byť vyhrievané s ohrevom mokrý alebo suchý
Kapacita: 3x GN 1 / 1-200 alebo jeho podskupiny
Prevádzková výška: 900 mm                                                                                                                                                                                                        Rozmery minimálne 1250/700/900 mm
Rozmery maximálne 1300/750/950 mm
Minimálna kapacity 3x GN1/1 využiteľná hľbka 200mm
Maximálny príkon elektro 2,2 kW/230V</t>
  </si>
  <si>
    <t>Dávkovače košov, nevyhrievaný
Vyrobené z nehrdzavejúcej ocele odolnej voči korózii
So syntetickými kolieskami, odolné proti korózii v súlade s DIN 18867-8
Kolieska s priemerom 125 mm, 4 kolieska riadenia, z toho 2 brzdy
Chrániče rohov vo všetkých rohoch
Robustná, ergonomická tlačná rukoväť CNS s integrovanou lištou nárazníka.
uzavretý Model
Rozmer košíka: 650 x 530 mm
Kapacita:
9 košov s výškou 75 mm
Výška stohovania:
s krytom s kapucňou: 680 mm
bez krytu s kapucňou: 540 mm                                                                                                                                                                                                    Rozmery minimálne 880/690/900 mm
Rozmery maximálne 900/720/930 mm
Minimálna kapacita 9 košov s výškou 75mm</t>
  </si>
  <si>
    <t>Dávkovače košov, nevyhrievaný
Vyrobené z nehrdzavejúcej ocele odolnej voči korózii
So syntetickými kolieskami, odolné proti korózii v súlade s DIN 18867-8
Kolieska s priemerom 125 mm, 4 kolieska riadenia, z toho 2 brzdy
Chrániče rohov vo všetkých rohoch
Robustná, ergonomická tlačná rukoväť CNS s integrovanou lištou nárazníka.
uzavretý Model
Rozmer košíka: 650 x 530 mm
Kapacita:
6 košov s 115 mm alebo 9 košov s výškou 75 mm
Výška stohovania:
s krytom s kapucňou: 680 mm
bez krytu s kapucňou: 540 mm                                                                                                                                                                                                       Rozmery minimálne 880/690/900 mm
Rozmery maximálne 900/720/930 mm
Minimálna kapacita 9 košov s výškou 75mm</t>
  </si>
  <si>
    <t>príslušenstvo pre pozíciu  185</t>
  </si>
  <si>
    <t>príslušenstvo pre pozíciu  186</t>
  </si>
  <si>
    <t>príslušenstvo pre pozíciu  187</t>
  </si>
  <si>
    <t>príslušenstvo pre pozíciu  190</t>
  </si>
  <si>
    <t>príslušenstvo pre pozíciu  189</t>
  </si>
  <si>
    <t xml:space="preserve">Ponúkaný stroj musí spĺňať nasledujúce parametre:
- umývací priebežný pásový automat max. dĺžka celkom 5900 mm (nie je možné prekročiť z priestorových dôvodov)
- ohrev elektro, max. inštalovaný príkon 38,0 kW
- pracovný smer pravo-ľavý
- pripojenie iba na SUV zmäkčenú (0-3°dH)
- nájazd nezakrytý min. dĺžka 800 mm,
- minimálne 3 aktívne tanky s hornými a dolnými vodorovnými umývacími a oplachovými ramenami v blokoch prevedenia CNS
- oplach dvojitý- tlakovo nezávislé dva okruhy
- min. rýchlosť pásu pri dodržaní 2 minút kontaktného času: 1,3 bm/min.
- ovládanie s nastaviteľnými tromi rýchlosťami
- min. prejazdná šírka 570 mm
- min. prejazdná výška 450 mm
</t>
  </si>
  <si>
    <t>Automatický zmäkčovač pre konvektomaty,
s automatickou regeneráciou živicovej
náplne                                                                                                                                                                                                                                      príslušenstvo pre pozíciu 224</t>
  </si>
  <si>
    <t>UMÝVAČKA PÁSOVÁ PRSTOVÁ 3 AKTÍVNE TANKY , SO SUŠIACOU ZÓNOU</t>
  </si>
  <si>
    <t>príslušenstvo pre pozíciu 258</t>
  </si>
  <si>
    <t>príslušenstvo pre pozíciu 260</t>
  </si>
  <si>
    <t>príslušenstvo pre pozíciu 283</t>
  </si>
  <si>
    <t>SPODNÁ POLICA K PRACOVNÉMU   STOLU 1400MM</t>
  </si>
  <si>
    <t>Konštrukcia a prevodové ústrojenstvo z nerez ocele AISI304. Výškovo nastaviteľné nohy [+/- 15mm] zo štvorcových profilov [40x40mm] odolné proti chemikáliám a teplotám až 220 ° C. Ochranné lišty na oboch stranách pásu. Ovládacie box s ochranou proti IP65. Magnetický bezpečnostný vypínač. Bezpečnostné vypínače na oboch stranách dopravníka. Polyuretánový zváraný pás z jedného kusu s dvojitým vystužením. Nastaviteľná rýchlosť od 0-21 / min; Soft štart / stop funkcie. Stop senzor na konci dopravníka. Dodávka vr. 16 el.zásuvek [Schuko typ IP55] pre napojenie zásobníka a výdajných vozíkov.                                                                                                                                                                                                      Rozmery minimálne 8000/550/900 mm
Rozmery maximálne 8200/580/900 mm
Maximálny príkon elektro pásu 0,35 kW/230V</t>
  </si>
  <si>
    <t>Zásobník tanierov 
-Staticky vyhrievateľný, 
-Druh ochrany: IP X5, 
 Požiadavka na dodávku s kapucňou vyrobeného z PC, vrátane príchytky pre kryty s kapucňou, 
-Nastavenie teploty od +30 ° C do +110 ° C
-Vyrobené z nehrdzavejúcej ocele odolnej voči korózii
-Rúrky so štvorcovým prierezom, úplne odnímateľné
-Systém Easy-Set pre jednoduché nastavenie pružiny
-So syntetickými kolieskami, odolné proti korózii v súlade s DIN 18867-8
-Kolieska s priemerom 125 mm, 
-4 kolieska riadenia, z toho 2 brzdy
-Približne. 160 tanierov
-guľatý: priem.18-33 cm
-obdĺžnikový: max. 28 x 28 cm
-Výška stohovania:
-s krytom s kapucňou: 800 mm
-bez krytu s kapucňou: 785 mm                                                                                                                                                                                                    Rozmery minimálne 500/1050/1000 mm
Rozmery maximálne 550/1090/1070 mm
Minimálna kapacity 2x80 tanierov
Maximálny príkon elektro 1,3 kW/230V</t>
  </si>
  <si>
    <t xml:space="preserve">VOĽNÁ POZÍCIA
</t>
  </si>
  <si>
    <t>VOZÍK NA OHREV TANIEROV 2X80 TANIEROV PLYTRKÝCH</t>
  </si>
  <si>
    <t>VOZÍK NA OHREV TANIEROV 2X80 TANIEROV HLBOKÝCH</t>
  </si>
  <si>
    <t>_sušiaca zóna majúca samostatný vykurovací register a samostatný ventilátor, min. celková dĺžka 1100 mm
- voľný výjazd (pracovná výška 900 mm) min. dĺžky 1000 mm
- unášací pás univerzálny na uloženie korpusov kompaktného tabletu vr. všetkého riadu vo vzpriamenej - zošikmenej polohe s prstovým odstupom v rozmedzí 90-120 mm - vhodný pre daný typ.
- vrátane rekuperácie z výstupného vzduchu, koncepcie umývačky nevyžadujúcej samostatné odsávanie výstupného odpadového vzduchu, rekuperácie bez agregátu s chladivom - ekologické prevedenie, bez výparníka, bez kompresora, teplota výstupného odpadového vzduchu max. +22°C
- centrálny odpad,
- umývačka v dvojplášťovom prevedení CNS, vr. zvukovej a tepelnej izolácie, vr. Autotimeru
- každý aktívny tank s vlastným čerpadlom na vypúšťanie a filtráciu umývacieho kúpeľa a tanku, čerpadla s diagnostikou na ochranu proti            skratu
- bez dávkovačov detergentov
- ovládanie zariadenia vr. farebné dotykové obrazovky, spĺňajúce požiadavky HACCP                                                                                                    Rozmery minimálne 5900/940/2190 mm
Rozmery maximálne 5700/960/2260 mm
Maximálny príkon elektro 40 kW/400V</t>
  </si>
  <si>
    <t>88.03</t>
  </si>
  <si>
    <t>príslušenstvo pre pozíciu 87 A 88</t>
  </si>
  <si>
    <t>ZÁSOBNÍK NA KOŠE UZAVRETÝ NEVYHRIEVANÝ 1ks pre viečka polievka 1ks pre viečka hlavný tanier</t>
  </si>
  <si>
    <t>Chladiaca skriňa 
-Plné dvere 
-Vnútorná a vonkajšia konštrukcia z nerezovej ocele 304 AISI; 
-Zadný vonkajší panel z galvanizovanej ocele, 
-Spodný vonkajší panel z antikorózneho materiálu odolného voči čistiacim prostriedkom. 
-Digitálny ovládací panel s teplotným displejom a tlačidlami pre nastavenie a možnosťou aj manuálna --Aktivácia odmrazovacieho cyklu. 
-Ovládanie plne v súlade s HACCP vrátane alarmov. 
-Optimalizovaná nútená cirkulácia vzduchu zozadu dopredu pre rovnomerné rozloženie teploty a     
 rýchle chladenie za akýchkoľvek podmienok.
-75mm silná penová polyuretánová izolácia s predpísaným plniacim plynom cyklopentanom, ktorý zaručí
 objemovú stálosť izolácie a má minimálny dopad na životné prostredie. 
-Na mieste zameniteľné pánty dverí, zámok dverí a mikrospínač na vypnutie ventilátora pri otvorení 
 dverí. 
-Skrytý výparník musí garantovať vyššiu skladovaciu kapacitu a menej problémov s koróziou výparníka.
-Vstavaná chladiaca jednotka; 
-Nútená cirkulácia vzduchu; 
-Automatické odmrazovanie s následným odparením kondenzátu. 
-Prevádzková teplota: -2/+10°C. 
-Pre okolitú teplotu do +43 °C. CFC a HCFC free. 
-Chladivo v chladiacom okruhu: R290.
-Dodávané vr. 3 ks GN2/1 Rilsan roštových políc a 3 párov nerezových vodiacich líšt. 
-Príprava pre napojenie konektora RS485 na uľahčenie pripojenia k vzdialenému počítaču a 
 integrovaným systémom HACCP.                                                                                                                                                                                                                                                                 Rozmery minimálne 700/800/2000 mm
Rozmery maximálne 730/850/2100 mm
Minimálny celkový objem 670 L
Maximálny príkon elektro 0,3 kW/230V</t>
  </si>
  <si>
    <t>Automatický zmäkčovač</t>
  </si>
  <si>
    <t>príslušenstvo pre pozíciu 68</t>
  </si>
  <si>
    <t>78A</t>
  </si>
  <si>
    <t>príslušenstvo pre pozíciu 78</t>
  </si>
  <si>
    <t>Automatický zmäkčovač na teplú vodu</t>
  </si>
  <si>
    <t>Otvorená PODSTAVBA o šírke modulu 800mm.
Celonerezová konštrukcia, nastaviteľné nohy.                                                                                                                                                                       Minimálne rozmery 800/780/600
Maximálne rozmery 800/800/570</t>
  </si>
  <si>
    <t xml:space="preserve">Vyrobené z nehrdzavejúcej ocele odolnej voči korózii
Dávkovače košov, vyhrievané [konvekčné]
So syntetickými kolieskami, odolné proti korózii v súlade s DIN 18867-8
Kolieska s priemerom 125 mm, 4 kolieska riadenia, z toho 2 brzdy
Chrániče rohov vo všetkých rohoch
Robustná, ergonomická tlačná rukoväť CNS s integrovanou lištou nárazníka
Chránené proti striekajúcej a striekajúcej vode [IP X5]
Dávkovač košov,
vyhrievanie [konvekčné] +30 ° C až +110 ° C
uzavretý model, vč. kryt s kapucňou.
Rozmery košíka: 650 x 530 mm
Kapacita: 6 košov s 115 mm alebo 9 košov s výškou 75 mm
Výška stohovania: s krytom: 680 mm                                                                                                                                                                                                bez krytu s kapucňou: 540 mm                                                                                                                                                                                                  Systém Easy-Set pre jednoduché nastavenie pružiny                                                                                                                                                         Rozmery minimálne 1010/700/920 mm
Rozmery maximálne 1050/730/950 mm
Minimálna kapacity 9 košov s výškou 75mm
Maximálny príkon elektro 1,9 kW/230V                            </t>
  </si>
  <si>
    <t xml:space="preserve">Elektrický varný kotol s nepriamym ohrevom.
-Objem 40/60 litrov.
-Šírka modulu 800mm.
-Ťahaná vložka z kyselinovzdornej ocele AISI316 - DIN 1.4404.
-Priemer vložky: 420mm.
-Napúšťanie teplej a studenej vody ovládané elektroventilom.
-Nerezový vypúšťací ventil 2 ".
-Ovládanie energoregulátora.
-Vysoké energetické úspory vďaka regulácii výkonu pomocou tlakového spínača
-Bezpečnostný ventil garantujúci správnu úroveň tlaku v plášti.
-Svetelná indikácia nutnosti doplnenie vody do duplikátora.
-Bezpečnostný termostat pre prípad prehriatiu kotla                                                                                                                                                                            -Automatický odvzdušňovač medziplášťa zapína sa pri prvom spustení zariadenia
-Analógový manometer pre sledovanie tlaku v plášti
-Vrchná doska vyrobená z nerez ocele 20/10 304 AISI
-Vonkajšia konštrukcia vyrobená z nerez ocele AISI 304.
-Špeciálna konštrukcia ovládacích prvkov zamedzujúce prieniku vody do vnútra zariadenia.
-Bočné hrany pravouhlé - ľahké zostavovanie varného bloku.
-Nastaviteľná výška nerezových nôh.
-Ochrana proti prieniku vody IPX5.                                                                                                                                                                                           Minimálny využiteľný objem  40 L
Minimálny objem náplne potrebný pre fungovanie kotla  30 L
Maximálny využiteľný objem 60 L
Minimálne rozmery 800/900/850
Maximálne rozmery 800/950/900
Celkový maximálny elektrický príkon 11 kW/400V
 </t>
  </si>
  <si>
    <t>DODÁVKA ZTI</t>
  </si>
  <si>
    <t>DODÁVKA VZT</t>
  </si>
  <si>
    <t>DODÁVKA INTERIER</t>
  </si>
  <si>
    <t xml:space="preserve">DODÁVKA NÁPOJE </t>
  </si>
  <si>
    <t>Kompaktný design
-Nerezová rúrková dráha na podnosy na strane zákazníka. 
-Na 4 výškovo nastaviteľných nohách 150mm. 
-Neutrálna skriňa s dverami na strane obsluhy. 
-Nerezová AISI304 nadstavba v tvare "L" s LED osvetlením pre výraznejšiu prezentáciu potravín. 
-Sklenená nádstavba so štruktúrou, kde sa nezachytáva jedlo a prach a ľahko sa čistí. 
-Rovné sklo na použitie ako výdajná polica pre obsluhu v obslužnom systéme, plne uzavreté sklo na 
 strane zákazníka. 
-Robustná konštrukcia s laminovanými panelmi na 4 stranách. 
-Určené na podávanie jedla v GN nádobách s max. výškou 200mm. 
-Elektronická ochrana proti prehriatiu. 
-Digitálne ovládanie s displejom teploty s presným nastavením (0,1 ° C). 
-Plne kompatibilné digitálne ovládacie prvky HACCP zahŕňajú viditeľné alarmy. 
-Navrhnuté na prevádzku pri napojení ako na teplú, tak aj studenú prívodnú vodu. 
-Fóliové vyhrievacie prvky pre maximalizáciu prenosu tepla a skrátenie doby zahrievania. 
-Vaňa z nerezovej ocele AISI 304 so zaoblenými rohmi na uľahčenie čistenia. 
-Vaňa musí byť vybavená odpadovým otvorom. 
-Spádované dno vane smerom k odpadu na zaistenie úplného vypustenia vane. 
-19 mm hrubá izolácia z minerálnej vaty s galvanizovaným plechom 
-Vyhrievacie prvky obsahujú bezpečnostný termostat. 
-Výška pracovnej dosky 900mm.                                                                                                                                                                                                                           Rozmery minimálne 1100/900/1250 mm
Rozmery maximálne 1100/950/1350 mm
Minimálna kapacitA 3X GN 1/1 využiteľná hľbka 200MM
Maximálny príkon elektro 2,6 kW/230V</t>
  </si>
  <si>
    <t>UMÝVAČKA ČIERNEHO RIADU , AUTOM. 1433MM</t>
  </si>
  <si>
    <t>SPODNÁ POLICA K UMÝVACIEMU  STOLU 2100MM</t>
  </si>
  <si>
    <t>príslušenstvo pre pozíciu 289</t>
  </si>
  <si>
    <t>148A</t>
  </si>
  <si>
    <t>príslušenstvo pre pozíciu 16</t>
  </si>
  <si>
    <t>Predné a postranné panely, umývacie nádrž a filter nádrže, umývacie a oplachové ramená vyrobené z ušľachtilej nerez ocele AISI304. 
-Dvojplášťový, plne izolovaný poklop s automatickým zdvíhaním / spúšťaním vr. Bezpečnostného 
 spínača. 
-Zadná časť umývačky úplne zakrytovaná.
-18-litrový atmosférický boiler [10,5 kW] 
-Konštantná oplachová teplota 84 ° C, 
-Teplota umývania 55/65 ° C. 
-Bojler z nerez ocele 304L pre vyššiu ochranu proti korózii.
-Štyri umývacie programy: 180/360/540 sekund a nepretržitý. 
-Samočistiaci cyklus.
-software musí zabezpečiť správnu teplotu a tlak po celý čas oplachu a garantovať správny 
 oplachovací výkon nezávisle od tlaku vody v sieti [min.0,5 baru]. 
-Účinný spätný ventil [triedy A] zabraňuje spätnému nasatiu vody v prípade náhleho poklesu tlaku 
 vody v sieti.
-Elektronické ovládanie s auto diagnostickým systémom pre detekciu porúch a prípravou pre zavedenie HACCP; 
-príprava pre Systém kontroly odberového maxima energie. 
-Digitálny ukazovateľ teploty umývacej / oplachové vody.
-Možnosť priebežného plnenia pomocou nakladacieho / vykladacieho stola 
-Komora 1300x630x600 mm [vhodná aj pre umývacie koše 500x500mm].
-Objem umývacie nádrže 150 l. 
-Kapacita nakládky: 6xGN1 / 1
-Dodať vr. 1 koša drôteného koša a 2 držiakov na nádoby.                                                                                                                                                    Rozmery minimálne 1400/870/1700 mm
Rozmery maximálne 1460/920/1790 mm
Maximálny príkon elektro 26 kW/400V</t>
  </si>
  <si>
    <t>UMÝVACÍ STOL S 1 DREZOM 600X500MM, 1200MM</t>
  </si>
  <si>
    <t>TABLET A PORCELÁN KOMPLET - KOMPAKTNÝ IZOLOVANÝ TABLET SO ŠPECIÁLNYM DODATOČNÝM SILIKÓNOVÝM VEKOM NA PLYTKÝ TANIER</t>
  </si>
  <si>
    <t xml:space="preserve">Horný  diel šedý  395x310x50mm                                                                                                                                                                                                     Spodný diel šedý 395x310x50mm                                                                                                                                                                                                                       Ohrevná latentná podložka pod plytký tanier                                                                                                                                                                          Plytký tanier porcelánový priemer 215mm                                                                                                                                                                                  Silikónový kryt plytkého taniera                                                                                                                                                                                                     Miska na polievku priemer 110mm, výška 53mm s plastovým viečkom                                                                                                                              Miska na DEZERT/šalát 0,3L, priemer 110mm, výška 53mm s plastovým viečkom                                                                                                                                                                                                                                                                                                   Držiak štítku </t>
  </si>
  <si>
    <t>Prevedenie :
Karoséria je zo všetkých strán uzavretá a celá vyrobená z CNS 18/10. Povrch je jemne brúsený. Skladaný podlahový panel je na spodnej strane vystužený pozdĺžnymi profilmi. Dvere sú dvojplášťové a zateplené polystyrénovými výplňami z tvrdej peny. Vnútorné a vonkajšie telo sú vertikálne spojené plastovými profilmi a sú tepelne odizolované.
Bočné steny a stredná stena v priehradke skrine musia byť hladké a každá komora je vybavené odnímateľným vyberateľným policovým nerezovým regálom . Regál musí byť ľahko vyberateľný kôli jednoduchej sanitácii vnútorných strán komory. Na každom policovom regáli je 10 párov nosných konzol v tvare L vo vzdialenosti 115 mm. Samonosná stabilná konštrukcia zaisťuje použitie vonku aj vo vnútri prevádzky.
Dvojstenné krídlové dvere sa musia dať otvoriť o 270° a bezpečne zaistiť na mieste pomocou odpruženého lisovaného plastového dielu na dne prepravného vozíka . Zamknuté otvorené dvere sú umiestnené vo vnútri nárazníka, aby sa zabránilo poškodeniu. Dvierka musia mať  celoobvodový odnímateľný silikónový tesniaci profil.
Zámok dverí, ktorý je namontovaný vertikálne v strede dverí, je samozatvárací a má integrovaný transportný zámok. Závesy dverí pre veľké zaťaženie sú zvárané a odolné voči nárazom, keďže sú vo vnútri nárazníka.
použitie/ergonómia :
Prepravný vozík na podnosy je určený na prepravu kompaktných podnosov.
Je vybavený všestranným robustným nárazníkom, ktorý chráni vozík pred poškodením. Na každej z dvoch predných strán musia byť dve vertikálne, ergonomicky vyriešné rukoväte. Rukoväte na tlačenie sú umiestnené vo vnútri nárazníka, aby sa zabránilo pomliaždeniu rúk pri prejazde dverami a úzkymi uličkami. Rukoväte na tlačenie musia byť dostupné aj pri otvorených dverách.
Prepravný vozík podnosu musí byť možné presúvať pomocou 2 pevných koliesok a 2 otočných koliesok s brzdou, Ø 200 mm, puzdro z nehrdzavejúcej ocele
špeciálne charakteristiky :
• Samozatváracie zámky dverí s integrovaným transportným zámkom
• Dvere s celoobvodovým odnímateľným tesniacim profilom
• Vnútorné a vonkajšie telo je vertikálne spojené plastovými profilmi a tepelne odizolované</t>
  </si>
  <si>
    <t>PRÍSLUŠENSTVO - HORNÝ KRYT S OCHRANOU ROHOV PRE PREPRAVU V NÁKLADNOM AUTE</t>
  </si>
  <si>
    <t>Technické špecifikácie :
Materiál: Chrómniklová oceľ 18/10, materiál č. 1,4301
polyetylén (PE)
izolačný materiál
Dvere a steny: polystyrénové panely z tvrdej peny (30 mm)
Hmotnosť: cca max 126 kg
Kapacita: 2x10 kompaktných tabletov  rozmery 395x310x100 mm
Typ vkladania: pozdĺžne vkladanie
vzdialenosť medzi L profilmi vnútorného policového regálu: 115 mm
Počet úložných komôr: 2
Počet krídlových dverí: 2
Dizajn interiéru: Hygienický dizajn HS,
podľa DIN 18865-9                                                                                                                                                                                                                            Rozmery minimálne 1120/770/1610 mm
Rozmery maximálne 1150/790/1660 mm
Minimálna kapacita 20 izolovaných tabletov</t>
  </si>
  <si>
    <t xml:space="preserve">Technické špecifikácie :
Materiál: Chrómniklová oceľ 18/10, materiál č. 1,4301
polyetylén (PE)
izolačný materiál
Dvere a steny: polystyrénové panely z tvrdej peny (30 mm)
Hmotnosť: cca max 126 kg
Kapacita: 2x10 kompaktných tabletov  rozmery 395x310x100 mm
Typ vkladania: pozdĺžne vkladanie
vzdialenosť medzi L profilmi vnútorného policového regálu: 115 mm
Počet úložných komôr: 2
Počet krídlových dverí: 2
Dizajn interiéru: Hygienický dizajn HS,
podľa DIN 18865-9                                                                                                                                                                                                                            Rozmery minimálne 1120/770/1610 mm
Rozmery maximálne 1150/790/1660 mm
Minimálna kapacita 20 izolovaných tabletov </t>
  </si>
  <si>
    <r>
      <t>V navrhovanom riešení je požadované použiť vysokvalitné zariadenia spĺňajúce hygienické požiadavky, šetrenie elektrickou energiou, vodou a pracovnou silou, čo prinesie konečný ekonomický efekt. Musí to byť zariadenia s vysokou životnosťou. Zariadenia musia byť vyrobené kompletne z potravinárskej ocele – NEREZ AISI 304.  Aktívna technológia musí byť certifikovaná pre používanie na území Slovenskej republiky. Certifikačné listiny -</t>
    </r>
    <r>
      <rPr>
        <b/>
        <sz val="11"/>
        <rFont val="Calibri"/>
        <family val="2"/>
        <charset val="238"/>
        <scheme val="minor"/>
      </rPr>
      <t xml:space="preserve"> vyhlásenia o zhode v slovenskom jazyku</t>
    </r>
    <r>
      <rPr>
        <sz val="11"/>
        <rFont val="Calibri"/>
        <family val="2"/>
        <charset val="238"/>
        <scheme val="minor"/>
      </rPr>
      <t xml:space="preserve"> sa dodávajú spolu so zariadením pri odovzdávaní diela + návody na obsluhu v Slovenskom jazyku.</t>
    </r>
  </si>
  <si>
    <r>
      <t xml:space="preserve">Vodovodné batérie ,ktoré sú v zozname zariadení musia byť adekvátne zaťaženiu, ktoré sa na ne kladie (t.j. nie domácnostné) </t>
    </r>
    <r>
      <rPr>
        <b/>
        <sz val="11"/>
        <rFont val="Calibri"/>
        <family val="2"/>
        <charset val="238"/>
        <scheme val="minor"/>
      </rPr>
      <t>, ale pre profesionálne využitie.</t>
    </r>
  </si>
  <si>
    <t>V navrhovanom riešení je požadované dodržať minimálne požiadavky a technické charakteristiky  uvedené v požadovanej technickej špecifikácii.</t>
  </si>
  <si>
    <t>Pri predpísaných zariadeniach je požadované dodržať inštalované príkony charakteristiku D14 zariadenia, úroveň kvality podľa referenčnej značky výrobcu vyznačenej v xls súbore. Minimálne odchýlky v rozmeroch sú prípustné, avšak je potrebné na ne upozorniť resp. upraviť ďalšie rozmery zariadení nimi ovplyvnené (napr. Digestory). Výrazné odchýlky v rozmere resp. v charakteristike je potrebne sumárne vyznačiť.</t>
  </si>
  <si>
    <t>Ponuku je potrebné spracovať za pomoci výkresovej dokumentácie, ktorá je neoddeliteľnou časťou tender dokumentácie.</t>
  </si>
  <si>
    <t>Všetky drezy musia byť ťahané (nie zvárané).</t>
  </si>
  <si>
    <t>Nerezový nábytok je potrebné naceniť v zmysle požiadaviek v tender dokumentácii. Je podstatná hrúbka pracovnej plochy  50mm, hrúbka nerezového plechu pracovných plôch stolov min 1,0mm , hrúbka nerezového plechu varných zostáv min 2,0mm.</t>
  </si>
  <si>
    <t>Digestory , ak sú dodávkou technológie, navrhnúť v zmysle požiadaviek. Digestory bez ventilátorov a s osvetlením.</t>
  </si>
  <si>
    <t>POVINNÁ CHARAKTERISTIKA  - MINIMÁLNE POŽIADAVKY NA TECHNOLÓGIU</t>
  </si>
  <si>
    <t>Adresa:</t>
  </si>
  <si>
    <t>Kompaktný design
-Nerezová rúrková dráha na podnosy na strane zákazníka. 
-Na 4 výškovo nastaviteľných nohách 150mm. 
-Nerezová horná plocha .
-Naspodku neutrálna skriňa s dverami na strane obsluhy. 
-Robustná konštrukcia s laminovanými panelmi na 4 stranách. 
-Výška pracovnej dosky 900mm.                                                                                                                                                                                                                                                       Rozmery minimálne 1100/900/900 mm
Rozmery maximálne 1100/950/900 mm</t>
  </si>
  <si>
    <t>Kompaktný design
-Nerezová rúrková dráha na podnosy na strane zákazníka. 
-Na 4 výškovo nastaviteľných nohách 150mm. 
-Neutrálna skriňa s dverami na strane obsluhy. 
-Nerezová AISI304 nadstavba v tvare "L" s LED osvetlením pre výraznejšiu prezentáciu potravín. 
-Sklenená nádstavba so štruktúrou, kde sa nezachytáva jedlo a prach a ľahko sa čistí. 
-Rovné sklo na použitie ako výdajná polica pre obsluhu v obslužnom systéme, plne uzavreté sklo na 
 strane zákazníka. 
-Robustná konštrukcia s laminovanými panelmi na 4 stranách. 
-Určené na podávanie jedla v GN nádobách s max. výškou 200mm. 
-Elektronická ochrana proti prehriatiu. 
-Digitálne ovládanie s displejom teploty s presným nastavením (0,1 ° C). 
-Plne kompatibilné digitálne ovládacie prvky HACCP zahŕňajú viditeľné alarmy. 
-Navrhnuté na prevádzku pri napojení ako na teplú, tak aj studenú prívodnú vodu. 
-Fóliové vyhrievacie prvky pre maximalizáciu prenosu tepla a skrátenie doby zahrievania. 
-Vaňa z nerezovej ocele AISI 304 so zaoblenými rohmi na uľahčenie čistenia. 
-Vaňa musí byť vybavená odpadovým otvorom. 
-Spádované dno vane smerom k odpadu na zaistenie úplného vypustenia vane. 
-19 mm hrubá izolácia z minerálnej vaty s galvanizovaným plechom 
-Vyhrievacie prvky obsahujú bezpečnostný termostat. 
-Výška pracovnej dosky 900mm.                                                                                                                                                                                                                                                                         Rozmery minimálne 1100/900/1250 mm
Rozmery maximálne 1100/950/1350 mm
Minimálna kapacitA 3X GN 1/1 využiteľná hľbka 200MM
Maximálny príkon elektro 2,6 kW/230V</t>
  </si>
  <si>
    <t>Kompaktný design
-Nerezová rúrková dráha na podnosy na strane zákazníka. 
-Na 4 výškovo nastaviteľných nohách 150mm. 
-Nerezová horná plocha .
-Naspodku neutrálna skriňa s dverami na strane obsluhy. 
-Robustná konštrukcia s laminovanými panelmi na 4 stranách. 
-Výška pracovnej dosky 900mm.                                                                                                                                                                                                                                                          Rozmery minimálne 1420/900/900 mm
Rozmery maximálne 1420/950/900 mm</t>
  </si>
  <si>
    <t>DPH 20%</t>
  </si>
  <si>
    <t>CENA S DPH</t>
  </si>
  <si>
    <t>Obstarávateľ: Psychiatrická nemocnica Philippa Pinela</t>
  </si>
  <si>
    <t>Dodávateľ:</t>
  </si>
  <si>
    <t>mail:</t>
  </si>
  <si>
    <t>DIČ:</t>
  </si>
  <si>
    <t>IČO:</t>
  </si>
  <si>
    <t>Adresa: Malacká cesta 63,  902 01 Pezinok</t>
  </si>
  <si>
    <t>Ponuku spracoval:</t>
  </si>
  <si>
    <t>IČO: 30801397</t>
  </si>
  <si>
    <t>DIČ 2022140483</t>
  </si>
  <si>
    <t xml:space="preserve">Rozpočet a Zoznam technologického vybavenia </t>
  </si>
  <si>
    <t>Názov zákazky: Rekonštrukcia vybraných priestorov pavilónu E na stravovaciu prevádzku</t>
  </si>
  <si>
    <t>Tel. Kontakt</t>
  </si>
  <si>
    <t>Dátum</t>
  </si>
  <si>
    <t>Úspešný uchádzač doloží pred podpisom zmluvu ku každému ponúknutému zariadeniu technický list s parametrami, charakterstikou, , fotografiou, resp. tech. náčrtom(stoly) a ich zostavy, ktorý bude jasne preukazovať, že ponúkaný tovar spĺňa podmienky požadované touto  dokumentáciou.</t>
  </si>
  <si>
    <t>Každý technický list musí byť označený pozíciou so zoznamom zariadení</t>
  </si>
  <si>
    <t>Ivestor má právo zadať uchádzačom vyvzorkovať ťažiskové zariadenia ako: konvektomat, umývačka riadu, smažiaca pánvica</t>
  </si>
  <si>
    <t>vyplní uchádzač</t>
  </si>
  <si>
    <t>CENA ZA TECHNOLÓGIU bez DPH</t>
  </si>
  <si>
    <t>CENA ZA MONTÁŽ bez DPH</t>
  </si>
  <si>
    <t>CENA CELKOM  bez DPH</t>
  </si>
  <si>
    <t>Prehľad ekvivalentných materiálov, výrobkov a zariadení</t>
  </si>
  <si>
    <t>Pos na hárku konkrétnej časti zákazky</t>
  </si>
  <si>
    <t>Označenie časti zákazky
(B - F)</t>
  </si>
  <si>
    <t>CHARAKTERISTIKA  ekvivalentu</t>
  </si>
  <si>
    <t>ČASŤ B</t>
  </si>
  <si>
    <t>Časť zákazky : Časť B - Technológia kuchyne - Nerezový nábytok</t>
  </si>
  <si>
    <t>nenaceňuje sa</t>
  </si>
  <si>
    <t xml:space="preserve">Dátum: </t>
  </si>
  <si>
    <t>DIČ: 2022140483</t>
  </si>
  <si>
    <t>Tel. kontakt:</t>
  </si>
  <si>
    <t>ČASŤ C</t>
  </si>
  <si>
    <t>ČASŤ D</t>
  </si>
  <si>
    <t>ČASŤ E</t>
  </si>
  <si>
    <t>ČASŤ F</t>
  </si>
  <si>
    <t>Časť zákazky : Časť F - Technológia kuchyne - Inventár</t>
  </si>
  <si>
    <t xml:space="preserve">nenaceňuje sa </t>
  </si>
  <si>
    <r>
      <t xml:space="preserve">Adresa: </t>
    </r>
    <r>
      <rPr>
        <sz val="12"/>
        <color rgb="FFFF0000"/>
        <rFont val="Calibri"/>
        <family val="2"/>
        <charset val="238"/>
        <scheme val="minor"/>
      </rPr>
      <t>vyplní uchádzač</t>
    </r>
  </si>
  <si>
    <r>
      <t xml:space="preserve">IČO: </t>
    </r>
    <r>
      <rPr>
        <sz val="12"/>
        <color rgb="FFFF0000"/>
        <rFont val="Calibri"/>
        <family val="2"/>
        <charset val="238"/>
        <scheme val="minor"/>
      </rPr>
      <t>vyplní uchádzač</t>
    </r>
  </si>
  <si>
    <r>
      <t xml:space="preserve">DIČ: </t>
    </r>
    <r>
      <rPr>
        <sz val="12"/>
        <color rgb="FFFF0000"/>
        <rFont val="Calibri"/>
        <family val="2"/>
        <charset val="238"/>
        <scheme val="minor"/>
      </rPr>
      <t>vyplní uchádzač</t>
    </r>
  </si>
  <si>
    <r>
      <t xml:space="preserve">Tel. kontakt: </t>
    </r>
    <r>
      <rPr>
        <sz val="12"/>
        <color rgb="FFFF0000"/>
        <rFont val="Calibri"/>
        <family val="2"/>
        <charset val="238"/>
        <scheme val="minor"/>
      </rPr>
      <t>vyplní uchádzač</t>
    </r>
  </si>
  <si>
    <r>
      <t xml:space="preserve">mail: </t>
    </r>
    <r>
      <rPr>
        <sz val="12"/>
        <color rgb="FFFF0000"/>
        <rFont val="Calibri"/>
        <family val="2"/>
        <charset val="238"/>
        <scheme val="minor"/>
      </rPr>
      <t>vyplní uchádzač</t>
    </r>
  </si>
  <si>
    <r>
      <t xml:space="preserve">Dátum: </t>
    </r>
    <r>
      <rPr>
        <sz val="12"/>
        <color rgb="FFFF0000"/>
        <rFont val="Calibri"/>
        <family val="2"/>
        <charset val="238"/>
        <scheme val="minor"/>
      </rPr>
      <t>vyplní uchádzač</t>
    </r>
  </si>
  <si>
    <t>Názov časti</t>
  </si>
  <si>
    <t>B</t>
  </si>
  <si>
    <t>C</t>
  </si>
  <si>
    <t>D</t>
  </si>
  <si>
    <t>E</t>
  </si>
  <si>
    <t>F</t>
  </si>
  <si>
    <t>Technológia kuchyne - Nerezový nábytok</t>
  </si>
  <si>
    <t>Technológia kuchyne - Chladenie</t>
  </si>
  <si>
    <t>Časť zákazky : Časť C- Technológia kuchyne - Cladenie</t>
  </si>
  <si>
    <t>Časť zákazky : Časť D - Technológia kuchyne - Stroje na prípravu jedál</t>
  </si>
  <si>
    <t>Časť zákazky : Časť E - Technológia kuchyne - Varná, umývacia a výdajná technika</t>
  </si>
  <si>
    <t>Technológia kuchyne - Stroje na prípravu jedál</t>
  </si>
  <si>
    <t>Technológia kuchyne - Varná, umývacia a výdajná technika</t>
  </si>
  <si>
    <t>Technológia kuchyne - Inventár</t>
  </si>
  <si>
    <t>Cena s DPH</t>
  </si>
  <si>
    <t>Cena bez DPH</t>
  </si>
  <si>
    <t>Dodávateľ: vyplní uchádzač</t>
  </si>
  <si>
    <t>SUMÁR</t>
  </si>
  <si>
    <r>
      <t xml:space="preserve">Spracoval: </t>
    </r>
    <r>
      <rPr>
        <sz val="12"/>
        <color rgb="FFFF0000"/>
        <rFont val="Calibri"/>
        <family val="2"/>
        <charset val="238"/>
        <scheme val="minor"/>
      </rPr>
      <t>vyplní uchádzač</t>
    </r>
  </si>
  <si>
    <t xml:space="preserve">Dodávateľ:  vyplní uchádzač </t>
  </si>
  <si>
    <t>Adresa: vyplní uchádzač</t>
  </si>
  <si>
    <t>IČO: vyplní uchádzač</t>
  </si>
  <si>
    <t>DIČ: vyplní uchádzač</t>
  </si>
  <si>
    <t>Ponuku spracoval: vyplní uchádzač</t>
  </si>
  <si>
    <t>Tel. kontakt: vyplní uchádzač</t>
  </si>
  <si>
    <t>mail: vyplní uchádzač</t>
  </si>
  <si>
    <t>Dátum: vyplní uchádzač</t>
  </si>
  <si>
    <t>yxc</t>
  </si>
  <si>
    <t>u</t>
  </si>
  <si>
    <r>
      <t xml:space="preserve">Otvorená PODSTAVBA o šírke modulu 800mm.
Celonerezová konštrukcia, nastaviteľné nohy.                                                                                                                                                                    Minimálne rozmery </t>
    </r>
    <r>
      <rPr>
        <sz val="11"/>
        <color rgb="FFFF0000"/>
        <rFont val="Calibri"/>
        <family val="2"/>
        <charset val="238"/>
      </rPr>
      <t>800/7500/600</t>
    </r>
    <r>
      <rPr>
        <sz val="11"/>
        <rFont val="Calibri"/>
        <family val="2"/>
        <charset val="238"/>
      </rPr>
      <t xml:space="preserve">
Maximálne rozmery </t>
    </r>
    <r>
      <rPr>
        <sz val="11"/>
        <color rgb="FFFF0000"/>
        <rFont val="Calibri"/>
        <family val="2"/>
        <charset val="238"/>
      </rPr>
      <t>800/650/570</t>
    </r>
    <r>
      <rPr>
        <sz val="11"/>
        <rFont val="Calibri"/>
        <family val="2"/>
        <charset val="238"/>
      </rPr>
      <t xml:space="preserve">
</t>
    </r>
  </si>
  <si>
    <r>
      <t xml:space="preserve">Sporák so sklokeramickou varnou doskou, v prevedení bez podstavby.
-Šírka modulu 800mm.
-4 dvojokruhové varné zóny, príkon každej zóny 2.2kW, priemer 230mm.
-9 stupňov výkonu - výkonový regulátor.
-Svetelná indikácia zvyškového tepla.
-Odolná sklokeramická doska CERAN® - sila 6mm, vsadená do nerezového rámu vyrobeného z jedného kusu - sila plechov 1.5mm.
-Bezpečnostný termostat
-Celonerezová konštrukcia z AISI304 a AISI430, leštenie Scotch Brite.
-Bočné hrany pravouhlé. Tvar zadnej strany uspôsobený pre jednoduchý rozvod médií pri inštalácii pri stene .
-Ochrana proti prieniku vody: IPX4                                                                                                                                                                                       Minimálne rozmery </t>
    </r>
    <r>
      <rPr>
        <sz val="11"/>
        <color rgb="FFFF0000"/>
        <rFont val="Calibri"/>
        <family val="2"/>
        <charset val="238"/>
      </rPr>
      <t>800/700/250</t>
    </r>
    <r>
      <rPr>
        <sz val="11"/>
        <rFont val="Calibri"/>
        <family val="2"/>
        <charset val="238"/>
      </rPr>
      <t xml:space="preserve">
Maximálne rozmery </t>
    </r>
    <r>
      <rPr>
        <sz val="11"/>
        <color rgb="FFFF0000"/>
        <rFont val="Calibri"/>
        <family val="2"/>
        <charset val="238"/>
      </rPr>
      <t xml:space="preserve">800/750/280
</t>
    </r>
    <r>
      <rPr>
        <sz val="11"/>
        <rFont val="Calibri"/>
        <family val="2"/>
        <charset val="238"/>
      </rPr>
      <t>Celkový maximálny elektrický príkon : 9kW / 400V</t>
    </r>
  </si>
  <si>
    <r>
      <t>PLANETÁRNY MIXER 10 L, MECHAN.OVL.,</t>
    </r>
    <r>
      <rPr>
        <sz val="11"/>
        <color rgb="FFFF0000"/>
        <rFont val="Calibri"/>
        <family val="2"/>
        <charset val="238"/>
      </rPr>
      <t>230V</t>
    </r>
  </si>
  <si>
    <r>
      <t xml:space="preserve">Stolný model. 
-Vhodný pre miesenie, miešanie a mixovanie. 
-Planétová prevodová skriňa. 
-Nerezový kotlík 10 l. 
</t>
    </r>
    <r>
      <rPr>
        <sz val="11"/>
        <color rgb="FFFF0000"/>
        <rFont val="Calibri"/>
        <family val="2"/>
        <charset val="238"/>
      </rPr>
      <t xml:space="preserve">-Výkonný motor s mechanickým ovládaním rýchlosti. </t>
    </r>
    <r>
      <rPr>
        <sz val="11"/>
        <rFont val="Calibri"/>
        <family val="2"/>
        <charset val="238"/>
      </rPr>
      <t xml:space="preserve">
-Bezpečnostné zariadenie automaticky zastaví mixer pri spustení kotlíka. 
-</t>
    </r>
    <r>
      <rPr>
        <sz val="11"/>
        <color rgb="FFFF0000"/>
        <rFont val="Calibri"/>
        <family val="2"/>
        <charset val="238"/>
      </rPr>
      <t xml:space="preserve">Ovládací panel . </t>
    </r>
    <r>
      <rPr>
        <sz val="11"/>
        <rFont val="Calibri"/>
        <family val="2"/>
        <charset val="238"/>
      </rPr>
      <t xml:space="preserve">
-Bezpečnostný kryt kotlíka. 
-Dodávka vr. 3 nástrojov: hnetacieho háku, pádla a šľahače.                                                                                                                                              Rozmery minimálne </t>
    </r>
    <r>
      <rPr>
        <sz val="11"/>
        <color rgb="FFFF0000"/>
        <rFont val="Calibri"/>
        <family val="2"/>
        <charset val="238"/>
      </rPr>
      <t>400/450/680 mm</t>
    </r>
    <r>
      <rPr>
        <sz val="11"/>
        <rFont val="Calibri"/>
        <family val="2"/>
        <charset val="238"/>
      </rPr>
      <t xml:space="preserve">
Rozmery maximálne </t>
    </r>
    <r>
      <rPr>
        <sz val="11"/>
        <color rgb="FFFF0000"/>
        <rFont val="Calibri"/>
        <family val="2"/>
        <charset val="238"/>
      </rPr>
      <t>480/550/800 mm</t>
    </r>
    <r>
      <rPr>
        <sz val="11"/>
        <rFont val="Calibri"/>
        <family val="2"/>
        <charset val="238"/>
      </rPr>
      <t xml:space="preserve">
Minimálny celkový objem nádoby 10 L
Maximálny príkon elektro 0,7 kW/230V</t>
    </r>
  </si>
  <si>
    <r>
      <t xml:space="preserve">50mm silná pracovná doska z AISI304, 1mm. Zadné zvýšený límec V: 100mm s integrovaným oblým rohom. Nerezové štvorcové nohy 40x40mm, výškovo nastaviteľné. Drez 684x303x180mm.
Vr.polyethylenové krájacie dosky </t>
    </r>
    <r>
      <rPr>
        <sz val="11"/>
        <color rgb="FFFF0000"/>
        <rFont val="Calibri"/>
        <family val="2"/>
        <charset val="238"/>
        <scheme val="minor"/>
      </rPr>
      <t>650x280x25mm</t>
    </r>
    <r>
      <rPr>
        <sz val="11"/>
        <rFont val="Calibri"/>
        <family val="2"/>
        <charset val="238"/>
        <scheme val="minor"/>
      </rPr>
      <t xml:space="preserve"> a otvoru na odpad.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</si>
</sst>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1B]"/>
    <numFmt numFmtId="165" formatCode="#,##0.00\ &quot;€&quot;"/>
  </numFmts>
  <fonts count="22" x14ac:knownFonts="1">
    <font>
      <sz val="10"/>
      <name val="Arial"/>
    </font>
    <font>
      <sz val="10"/>
      <name val="Arial"/>
      <family val="2"/>
      <charset val="238"/>
    </font>
    <font>
      <sz val="11"/>
      <name val="Calibri"/>
      <family val="2"/>
      <charset val="238"/>
    </font>
    <font>
      <b/>
      <sz val="11"/>
      <color theme="1"/>
      <name val="Calibri"/>
      <family val="2"/>
      <charset val="238"/>
    </font>
    <font>
      <sz val="11"/>
      <color theme="1"/>
      <name val="Calibri"/>
      <family val="2"/>
      <charset val="238"/>
    </font>
    <font>
      <b/>
      <sz val="11"/>
      <name val="Calibri"/>
      <family val="2"/>
      <charset val="238"/>
    </font>
    <font>
      <b/>
      <sz val="10"/>
      <name val="Times New Roman"/>
      <family val="1"/>
      <charset val="238"/>
    </font>
    <font>
      <sz val="11"/>
      <color rgb="FFFF0000"/>
      <name val="Calibri"/>
      <family val="2"/>
      <charset val="238"/>
    </font>
    <font>
      <sz val="11"/>
      <name val="Calibri"/>
      <family val="2"/>
      <charset val="238"/>
      <scheme val="minor"/>
    </font>
    <font>
      <sz val="12"/>
      <name val="Calibri"/>
      <family val="2"/>
      <charset val="238"/>
      <scheme val="minor"/>
    </font>
    <font>
      <b/>
      <sz val="11"/>
      <name val="Calibri"/>
      <family val="2"/>
      <charset val="238"/>
      <scheme val="minor"/>
    </font>
    <font>
      <b/>
      <sz val="14"/>
      <name val="Calibri"/>
      <family val="2"/>
      <charset val="238"/>
      <scheme val="minor"/>
    </font>
    <font>
      <b/>
      <sz val="16"/>
      <name val="Calibri"/>
      <family val="2"/>
      <charset val="238"/>
      <scheme val="minor"/>
    </font>
    <font>
      <i/>
      <sz val="10"/>
      <color rgb="FFFF0000"/>
      <name val="Calibri"/>
      <family val="2"/>
      <charset val="238"/>
      <scheme val="minor"/>
    </font>
    <font>
      <b/>
      <sz val="18"/>
      <name val="Calibri"/>
      <family val="2"/>
      <charset val="238"/>
      <scheme val="minor"/>
    </font>
    <font>
      <i/>
      <sz val="9"/>
      <name val="Calibri"/>
      <family val="2"/>
      <charset val="238"/>
      <scheme val="minor"/>
    </font>
    <font>
      <i/>
      <sz val="9"/>
      <name val="Calibri"/>
      <family val="2"/>
      <charset val="238"/>
    </font>
    <font>
      <sz val="12"/>
      <color rgb="FFFF0000"/>
      <name val="Calibri"/>
      <family val="2"/>
      <charset val="238"/>
      <scheme val="minor"/>
    </font>
    <font>
      <b/>
      <sz val="14"/>
      <name val="Arial"/>
      <family val="2"/>
      <charset val="238"/>
    </font>
    <font>
      <b/>
      <sz val="12"/>
      <name val="Calibri"/>
      <family val="2"/>
      <charset val="238"/>
      <scheme val="minor"/>
    </font>
    <font>
      <i/>
      <sz val="12"/>
      <color rgb="FFFF0000"/>
      <name val="Calibri"/>
      <family val="2"/>
      <charset val="238"/>
      <scheme val="minor"/>
    </font>
    <font>
      <sz val="11"/>
      <color rgb="FFFF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double">
        <color indexed="64"/>
      </left>
      <right/>
      <top/>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double">
        <color indexed="64"/>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s>
  <cellStyleXfs count="1">
    <xf numFmtId="0" fontId="0" fillId="0" borderId="0"/>
  </cellStyleXfs>
  <cellXfs count="256">
    <xf numFmtId="0" fontId="1" fillId="0" borderId="0" xfId="0" applyFont="1"/>
    <xf numFmtId="0" fontId="8"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Border="1" applyAlignment="1">
      <alignment vertical="center" wrapText="1"/>
    </xf>
    <xf numFmtId="0" fontId="11" fillId="0" borderId="32" xfId="0" applyFont="1" applyBorder="1" applyAlignment="1">
      <alignment vertical="center" wrapText="1"/>
    </xf>
    <xf numFmtId="0" fontId="9" fillId="0" borderId="37" xfId="0" applyFont="1" applyBorder="1" applyAlignment="1">
      <alignment vertical="center" wrapText="1"/>
    </xf>
    <xf numFmtId="0" fontId="10" fillId="0" borderId="0" xfId="0" applyFont="1" applyAlignment="1">
      <alignment horizontal="center" vertical="center" wrapText="1"/>
    </xf>
    <xf numFmtId="0" fontId="10" fillId="0" borderId="39" xfId="0" applyFont="1" applyBorder="1" applyAlignment="1">
      <alignment horizontal="center" vertical="center" wrapText="1"/>
    </xf>
    <xf numFmtId="0" fontId="1" fillId="0" borderId="1" xfId="0" applyFont="1" applyBorder="1"/>
    <xf numFmtId="0" fontId="10" fillId="2" borderId="1" xfId="0" applyFont="1" applyFill="1" applyBorder="1" applyAlignment="1">
      <alignment vertical="center" wrapText="1"/>
    </xf>
    <xf numFmtId="0" fontId="8" fillId="2" borderId="1" xfId="0" applyFont="1" applyFill="1" applyBorder="1" applyAlignment="1">
      <alignment vertical="center" wrapText="1"/>
    </xf>
    <xf numFmtId="0" fontId="8" fillId="7" borderId="1" xfId="0" applyFont="1" applyFill="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8" fillId="5" borderId="1" xfId="0" applyFont="1" applyFill="1" applyBorder="1" applyAlignment="1">
      <alignment vertical="center" wrapText="1"/>
    </xf>
    <xf numFmtId="0" fontId="8" fillId="0" borderId="1" xfId="0" applyFont="1" applyBorder="1" applyAlignment="1">
      <alignment horizontal="left" vertical="top" wrapText="1"/>
    </xf>
    <xf numFmtId="0" fontId="8" fillId="7" borderId="1" xfId="0" applyFont="1" applyFill="1" applyBorder="1" applyAlignment="1" applyProtection="1">
      <alignment vertical="center" wrapText="1"/>
      <protection locked="0"/>
    </xf>
    <xf numFmtId="164" fontId="8" fillId="0" borderId="1" xfId="0" applyNumberFormat="1" applyFont="1" applyBorder="1" applyAlignment="1" applyProtection="1">
      <alignment vertical="center" wrapText="1"/>
      <protection locked="0"/>
    </xf>
    <xf numFmtId="0" fontId="8" fillId="6" borderId="1" xfId="0"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64" fontId="8" fillId="0" borderId="0" xfId="0" applyNumberFormat="1" applyFont="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164" fontId="8" fillId="2" borderId="1" xfId="0" applyNumberFormat="1" applyFont="1" applyFill="1" applyBorder="1" applyAlignment="1">
      <alignment vertical="center" wrapText="1"/>
    </xf>
    <xf numFmtId="164" fontId="15" fillId="7" borderId="1" xfId="0" applyNumberFormat="1" applyFont="1" applyFill="1" applyBorder="1" applyAlignment="1">
      <alignment horizontal="center" vertical="center" wrapText="1"/>
    </xf>
    <xf numFmtId="164" fontId="8" fillId="0" borderId="1" xfId="0" applyNumberFormat="1" applyFont="1" applyBorder="1" applyAlignment="1">
      <alignment vertical="center" wrapText="1"/>
    </xf>
    <xf numFmtId="164" fontId="15" fillId="6" borderId="1" xfId="0" applyNumberFormat="1" applyFont="1" applyFill="1" applyBorder="1" applyAlignment="1">
      <alignment horizontal="center" vertical="center" wrapText="1"/>
    </xf>
    <xf numFmtId="164" fontId="8" fillId="6"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2" fontId="8" fillId="2" borderId="1" xfId="0" applyNumberFormat="1" applyFont="1" applyFill="1" applyBorder="1" applyAlignment="1">
      <alignment vertical="center" wrapText="1"/>
    </xf>
    <xf numFmtId="0" fontId="12"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164" fontId="8" fillId="0" borderId="0" xfId="0" applyNumberFormat="1" applyFont="1" applyAlignment="1" applyProtection="1">
      <alignment vertical="center" wrapText="1"/>
      <protection locked="0"/>
    </xf>
    <xf numFmtId="0" fontId="11" fillId="0" borderId="5" xfId="0" applyFont="1" applyBorder="1" applyAlignment="1" applyProtection="1">
      <alignment vertical="center" wrapText="1"/>
      <protection locked="0"/>
    </xf>
    <xf numFmtId="0" fontId="9" fillId="0" borderId="16" xfId="0" applyFont="1" applyBorder="1" applyAlignment="1" applyProtection="1">
      <alignment horizontal="left" vertical="center" wrapText="1"/>
      <protection locked="0"/>
    </xf>
    <xf numFmtId="0" fontId="9" fillId="0" borderId="4" xfId="0" applyFont="1" applyBorder="1" applyAlignment="1" applyProtection="1">
      <alignment vertical="center" wrapText="1"/>
      <protection locked="0"/>
    </xf>
    <xf numFmtId="0" fontId="9" fillId="0" borderId="27" xfId="0" applyFont="1" applyBorder="1" applyAlignment="1" applyProtection="1">
      <alignment horizontal="left" vertical="center" wrapText="1"/>
      <protection locked="0"/>
    </xf>
    <xf numFmtId="0" fontId="9" fillId="0" borderId="21"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164" fontId="8" fillId="2" borderId="1" xfId="0" applyNumberFormat="1" applyFont="1" applyFill="1" applyBorder="1" applyAlignment="1" applyProtection="1">
      <alignment vertical="center" wrapText="1"/>
      <protection locked="0"/>
    </xf>
    <xf numFmtId="0" fontId="8" fillId="7" borderId="1" xfId="0" applyFont="1" applyFill="1" applyBorder="1" applyAlignment="1" applyProtection="1">
      <alignment horizontal="left" vertical="center" wrapText="1"/>
      <protection locked="0"/>
    </xf>
    <xf numFmtId="0" fontId="10" fillId="7" borderId="1" xfId="0" applyFont="1" applyFill="1" applyBorder="1" applyAlignment="1" applyProtection="1">
      <alignment vertical="center" wrapText="1"/>
      <protection locked="0"/>
    </xf>
    <xf numFmtId="164" fontId="15" fillId="7" borderId="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wrapText="1"/>
      <protection locked="0"/>
    </xf>
    <xf numFmtId="0" fontId="8" fillId="6" borderId="1" xfId="0" applyFont="1" applyFill="1" applyBorder="1" applyAlignment="1" applyProtection="1">
      <alignment horizontal="left" vertical="center" wrapText="1"/>
      <protection locked="0"/>
    </xf>
    <xf numFmtId="0" fontId="10" fillId="6" borderId="1" xfId="0" applyFont="1" applyFill="1" applyBorder="1" applyAlignment="1" applyProtection="1">
      <alignment vertical="center" wrapText="1"/>
      <protection locked="0"/>
    </xf>
    <xf numFmtId="164" fontId="15" fillId="6" borderId="1" xfId="0" applyNumberFormat="1" applyFont="1" applyFill="1" applyBorder="1" applyAlignment="1" applyProtection="1">
      <alignment horizontal="center" vertical="center" wrapText="1"/>
      <protection locked="0"/>
    </xf>
    <xf numFmtId="164" fontId="10" fillId="6" borderId="1" xfId="0" applyNumberFormat="1" applyFont="1" applyFill="1" applyBorder="1" applyAlignment="1" applyProtection="1">
      <alignment vertical="center" wrapText="1"/>
      <protection locked="0"/>
    </xf>
    <xf numFmtId="0" fontId="8" fillId="5" borderId="1" xfId="0" applyFont="1" applyFill="1" applyBorder="1" applyAlignment="1" applyProtection="1">
      <alignment horizontal="left" vertical="center" wrapText="1"/>
      <protection locked="0"/>
    </xf>
    <xf numFmtId="0" fontId="8" fillId="5" borderId="1"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164" fontId="15" fillId="5" borderId="1" xfId="0" applyNumberFormat="1" applyFont="1" applyFill="1" applyBorder="1" applyAlignment="1" applyProtection="1">
      <alignment vertical="center" wrapText="1"/>
      <protection locked="0"/>
    </xf>
    <xf numFmtId="0" fontId="13" fillId="8" borderId="1" xfId="0" applyFont="1" applyFill="1" applyBorder="1" applyAlignment="1" applyProtection="1">
      <alignment vertical="center" wrapText="1"/>
      <protection locked="0"/>
    </xf>
    <xf numFmtId="164" fontId="8" fillId="6" borderId="1" xfId="0" applyNumberFormat="1" applyFont="1" applyFill="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19" fillId="0" borderId="29"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28" xfId="0" applyFont="1" applyBorder="1" applyAlignment="1" applyProtection="1">
      <alignment vertical="center" wrapText="1"/>
      <protection locked="0"/>
    </xf>
    <xf numFmtId="0" fontId="20" fillId="0" borderId="54" xfId="0" applyFont="1" applyBorder="1" applyAlignment="1" applyProtection="1">
      <alignment vertical="center" wrapText="1"/>
      <protection locked="0"/>
    </xf>
    <xf numFmtId="0" fontId="11" fillId="0" borderId="53" xfId="0" applyFont="1" applyBorder="1" applyAlignment="1" applyProtection="1">
      <alignment vertical="center" wrapText="1"/>
      <protection locked="0"/>
    </xf>
    <xf numFmtId="4" fontId="11" fillId="0" borderId="49" xfId="0" applyNumberFormat="1" applyFont="1" applyBorder="1" applyAlignment="1" applyProtection="1">
      <alignment vertical="center" wrapText="1"/>
      <protection locked="0"/>
    </xf>
    <xf numFmtId="0" fontId="11" fillId="0" borderId="40" xfId="0" applyFont="1" applyBorder="1" applyAlignment="1" applyProtection="1">
      <alignment vertical="center" wrapText="1"/>
      <protection locked="0"/>
    </xf>
    <xf numFmtId="4" fontId="11" fillId="0" borderId="2" xfId="0" applyNumberFormat="1" applyFont="1" applyBorder="1" applyAlignment="1" applyProtection="1">
      <alignment vertical="center" wrapText="1"/>
      <protection locked="0"/>
    </xf>
    <xf numFmtId="0" fontId="11" fillId="0" borderId="30" xfId="0" applyFont="1" applyBorder="1" applyAlignment="1" applyProtection="1">
      <alignment vertical="center" wrapText="1"/>
      <protection locked="0"/>
    </xf>
    <xf numFmtId="4" fontId="11" fillId="0" borderId="25" xfId="0" applyNumberFormat="1"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13" fillId="6" borderId="1" xfId="0" applyFont="1" applyFill="1" applyBorder="1" applyAlignment="1" applyProtection="1">
      <alignment vertical="center" wrapText="1"/>
      <protection locked="0"/>
    </xf>
    <xf numFmtId="164" fontId="15" fillId="5" borderId="1" xfId="0" applyNumberFormat="1" applyFont="1" applyFill="1" applyBorder="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164" fontId="2" fillId="0" borderId="0" xfId="0" applyNumberFormat="1" applyFont="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164" fontId="2" fillId="2" borderId="1" xfId="0" applyNumberFormat="1" applyFont="1" applyFill="1" applyBorder="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64" fontId="2" fillId="0" borderId="1" xfId="0" applyNumberFormat="1" applyFont="1" applyBorder="1" applyAlignment="1" applyProtection="1">
      <alignment vertical="center" wrapText="1"/>
      <protection locked="0"/>
    </xf>
    <xf numFmtId="0" fontId="2" fillId="6" borderId="1" xfId="0" applyFont="1" applyFill="1" applyBorder="1" applyAlignment="1" applyProtection="1">
      <alignment horizontal="left" vertical="center" wrapText="1"/>
      <protection locked="0"/>
    </xf>
    <xf numFmtId="0" fontId="2" fillId="6" borderId="1" xfId="0"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164" fontId="16" fillId="6" borderId="1" xfId="0" applyNumberFormat="1" applyFont="1" applyFill="1" applyBorder="1" applyAlignment="1" applyProtection="1">
      <alignment vertical="center" wrapText="1"/>
      <protection locked="0"/>
    </xf>
    <xf numFmtId="0" fontId="19" fillId="0" borderId="49" xfId="0" applyFont="1" applyBorder="1" applyAlignment="1" applyProtection="1">
      <alignment vertical="center" wrapText="1"/>
      <protection locked="0"/>
    </xf>
    <xf numFmtId="0" fontId="20" fillId="0" borderId="25" xfId="0" applyFont="1" applyBorder="1" applyAlignment="1" applyProtection="1">
      <alignment vertical="center" wrapText="1"/>
      <protection locked="0"/>
    </xf>
    <xf numFmtId="0" fontId="11" fillId="0" borderId="57"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25" xfId="0" applyFont="1" applyBorder="1" applyAlignment="1" applyProtection="1">
      <alignment vertical="center" wrapText="1"/>
      <protection locked="0"/>
    </xf>
    <xf numFmtId="164" fontId="5" fillId="0" borderId="1" xfId="0" applyNumberFormat="1" applyFont="1" applyBorder="1" applyAlignment="1">
      <alignment horizontal="center" vertical="center" wrapText="1"/>
    </xf>
    <xf numFmtId="164" fontId="2" fillId="2" borderId="1" xfId="0" applyNumberFormat="1" applyFont="1" applyFill="1" applyBorder="1" applyAlignment="1">
      <alignment vertical="center" wrapText="1"/>
    </xf>
    <xf numFmtId="164" fontId="2" fillId="0" borderId="1" xfId="0" applyNumberFormat="1" applyFont="1" applyBorder="1" applyAlignment="1">
      <alignment vertical="center" wrapText="1"/>
    </xf>
    <xf numFmtId="164" fontId="16" fillId="6" borderId="1" xfId="0" applyNumberFormat="1"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6" borderId="1" xfId="0" applyFont="1" applyFill="1" applyBorder="1" applyAlignment="1">
      <alignment vertical="center" wrapText="1"/>
    </xf>
    <xf numFmtId="0" fontId="11" fillId="0" borderId="49" xfId="0" applyFont="1" applyBorder="1" applyAlignment="1" applyProtection="1">
      <alignment vertical="center" wrapText="1"/>
      <protection locked="0"/>
    </xf>
    <xf numFmtId="0" fontId="2" fillId="0" borderId="1" xfId="0" applyFont="1" applyBorder="1" applyAlignment="1">
      <alignment vertical="center"/>
    </xf>
    <xf numFmtId="0" fontId="6" fillId="4" borderId="0" xfId="0" applyFont="1" applyFill="1" applyAlignment="1" applyProtection="1">
      <alignment horizontal="justify" vertical="center" wrapText="1"/>
      <protection locked="0"/>
    </xf>
    <xf numFmtId="0" fontId="2" fillId="5" borderId="1" xfId="0" applyFont="1" applyFill="1" applyBorder="1" applyAlignment="1" applyProtection="1">
      <alignment horizontal="left" vertical="center" wrapText="1"/>
      <protection locked="0"/>
    </xf>
    <xf numFmtId="0" fontId="5" fillId="5"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164" fontId="16" fillId="5" borderId="1" xfId="0" applyNumberFormat="1" applyFont="1" applyFill="1" applyBorder="1" applyAlignment="1" applyProtection="1">
      <alignment horizontal="right" vertical="center" wrapText="1"/>
      <protection locked="0"/>
    </xf>
    <xf numFmtId="0" fontId="2" fillId="5" borderId="1" xfId="0" applyFont="1" applyFill="1" applyBorder="1" applyAlignment="1" applyProtection="1">
      <alignment horizontal="center" vertical="center" wrapText="1"/>
      <protection locked="0"/>
    </xf>
    <xf numFmtId="1" fontId="2" fillId="0" borderId="1" xfId="0" applyNumberFormat="1"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4" fontId="16" fillId="6" borderId="1" xfId="0" applyNumberFormat="1" applyFont="1" applyFill="1" applyBorder="1" applyAlignment="1" applyProtection="1">
      <alignment horizontal="right" vertical="center" wrapText="1"/>
      <protection locked="0"/>
    </xf>
    <xf numFmtId="0" fontId="2" fillId="7" borderId="1" xfId="0" applyFont="1" applyFill="1" applyBorder="1" applyAlignment="1" applyProtection="1">
      <alignment vertical="center" wrapText="1"/>
      <protection locked="0"/>
    </xf>
    <xf numFmtId="0" fontId="2" fillId="7"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vertical="center" wrapText="1"/>
      <protection locked="0"/>
    </xf>
    <xf numFmtId="164" fontId="16" fillId="7" borderId="1" xfId="0" applyNumberFormat="1" applyFont="1" applyFill="1" applyBorder="1" applyAlignment="1" applyProtection="1">
      <alignment horizontal="right" vertical="center" wrapText="1"/>
      <protection locked="0"/>
    </xf>
    <xf numFmtId="164" fontId="16" fillId="5" borderId="1" xfId="0" applyNumberFormat="1" applyFont="1" applyFill="1" applyBorder="1" applyAlignment="1">
      <alignment horizontal="right" vertical="center" wrapText="1"/>
    </xf>
    <xf numFmtId="164" fontId="16" fillId="6" borderId="1" xfId="0" applyNumberFormat="1" applyFont="1" applyFill="1" applyBorder="1" applyAlignment="1">
      <alignment horizontal="right" vertical="center" wrapText="1"/>
    </xf>
    <xf numFmtId="164" fontId="16" fillId="7" borderId="1" xfId="0" applyNumberFormat="1" applyFont="1" applyFill="1" applyBorder="1" applyAlignment="1">
      <alignment horizontal="right" vertical="center" wrapText="1"/>
    </xf>
    <xf numFmtId="164" fontId="2" fillId="0" borderId="0" xfId="0" applyNumberFormat="1" applyFont="1" applyAlignment="1">
      <alignment vertical="center" wrapText="1"/>
    </xf>
    <xf numFmtId="0" fontId="5" fillId="5" borderId="1" xfId="0" applyFont="1" applyFill="1" applyBorder="1" applyAlignment="1">
      <alignment vertical="center" wrapText="1"/>
    </xf>
    <xf numFmtId="0" fontId="2" fillId="5" borderId="1" xfId="0" applyFont="1" applyFill="1" applyBorder="1" applyAlignment="1">
      <alignment vertical="center" wrapText="1"/>
    </xf>
    <xf numFmtId="0" fontId="3" fillId="5" borderId="1" xfId="0" applyFont="1" applyFill="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vertical="center" wrapText="1"/>
    </xf>
    <xf numFmtId="0" fontId="2" fillId="7" borderId="1" xfId="0" applyFont="1" applyFill="1" applyBorder="1" applyAlignment="1">
      <alignment vertical="center" wrapText="1"/>
    </xf>
    <xf numFmtId="0" fontId="2" fillId="0" borderId="10" xfId="0" applyFont="1" applyBorder="1" applyAlignment="1" applyProtection="1">
      <alignment vertical="center" wrapText="1"/>
      <protection locked="0"/>
    </xf>
    <xf numFmtId="0" fontId="2" fillId="7"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164" fontId="5" fillId="3" borderId="1" xfId="0" applyNumberFormat="1" applyFont="1" applyFill="1" applyBorder="1" applyAlignment="1" applyProtection="1">
      <alignment vertical="center" wrapText="1"/>
      <protection locked="0"/>
    </xf>
    <xf numFmtId="164" fontId="2" fillId="3" borderId="1" xfId="0" applyNumberFormat="1" applyFont="1" applyFill="1" applyBorder="1" applyAlignment="1" applyProtection="1">
      <alignment vertical="center" wrapText="1"/>
      <protection locked="0"/>
    </xf>
    <xf numFmtId="164"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1" fillId="0" borderId="0" xfId="0" applyFont="1" applyProtection="1">
      <protection locked="0"/>
    </xf>
    <xf numFmtId="0" fontId="1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9" fillId="0" borderId="51" xfId="0" applyFont="1" applyBorder="1" applyAlignment="1" applyProtection="1">
      <alignment horizontal="left" vertical="center" wrapText="1"/>
      <protection locked="0"/>
    </xf>
    <xf numFmtId="0" fontId="1" fillId="0" borderId="7" xfId="0" applyFont="1" applyBorder="1" applyProtection="1">
      <protection locked="0"/>
    </xf>
    <xf numFmtId="4" fontId="1" fillId="0" borderId="0" xfId="0" applyNumberFormat="1" applyFont="1" applyProtection="1">
      <protection locked="0"/>
    </xf>
    <xf numFmtId="0" fontId="10" fillId="0" borderId="0" xfId="0" applyFont="1" applyProtection="1">
      <protection locked="0"/>
    </xf>
    <xf numFmtId="0" fontId="8" fillId="0" borderId="0" xfId="0" applyFont="1" applyProtection="1">
      <protection locked="0"/>
    </xf>
    <xf numFmtId="0" fontId="19" fillId="0" borderId="53" xfId="0" applyFont="1" applyBorder="1" applyAlignment="1">
      <alignment horizontal="center" vertical="center" wrapText="1"/>
    </xf>
    <xf numFmtId="0" fontId="19" fillId="0" borderId="17" xfId="0" applyFont="1" applyBorder="1" applyAlignment="1">
      <alignment horizontal="center" vertical="center"/>
    </xf>
    <xf numFmtId="0" fontId="19" fillId="0" borderId="16" xfId="0" applyFont="1" applyBorder="1" applyAlignment="1">
      <alignment horizontal="center" vertical="center"/>
    </xf>
    <xf numFmtId="0" fontId="19" fillId="0" borderId="52" xfId="0" applyFont="1" applyBorder="1" applyAlignment="1">
      <alignment horizontal="center" vertical="center"/>
    </xf>
    <xf numFmtId="165" fontId="9" fillId="0" borderId="1" xfId="0" applyNumberFormat="1" applyFont="1" applyBorder="1" applyAlignment="1">
      <alignment horizontal="center" vertical="center"/>
    </xf>
    <xf numFmtId="165" fontId="11" fillId="0" borderId="27" xfId="0" applyNumberFormat="1" applyFont="1" applyBorder="1" applyAlignment="1">
      <alignment horizontal="center" vertical="center"/>
    </xf>
    <xf numFmtId="0" fontId="19" fillId="0" borderId="21" xfId="0" applyFont="1" applyBorder="1" applyAlignment="1">
      <alignment horizontal="center" vertical="center"/>
    </xf>
    <xf numFmtId="165" fontId="9" fillId="0" borderId="8" xfId="0" applyNumberFormat="1" applyFont="1" applyBorder="1" applyAlignment="1">
      <alignment horizontal="center" vertical="center"/>
    </xf>
    <xf numFmtId="165" fontId="11" fillId="0" borderId="11" xfId="0" applyNumberFormat="1" applyFont="1" applyBorder="1" applyAlignment="1">
      <alignment horizontal="center" vertical="center"/>
    </xf>
    <xf numFmtId="0" fontId="2" fillId="9" borderId="1" xfId="0" applyFont="1" applyFill="1" applyBorder="1" applyAlignment="1">
      <alignment vertical="center" wrapText="1"/>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19" fillId="0" borderId="17" xfId="0" applyFont="1" applyBorder="1" applyAlignment="1">
      <alignment horizontal="center" vertical="center"/>
    </xf>
    <xf numFmtId="0" fontId="14"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8" fillId="0" borderId="50" xfId="0" applyFont="1" applyBorder="1" applyAlignment="1" applyProtection="1">
      <alignment horizontal="left" vertical="center"/>
      <protection locked="0"/>
    </xf>
    <xf numFmtId="0" fontId="11" fillId="0" borderId="53"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14" fillId="0" borderId="4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1" fillId="0" borderId="9"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9" fillId="0" borderId="26"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18" xfId="0" applyFont="1" applyBorder="1" applyAlignment="1">
      <alignment horizontal="left" vertical="center" wrapText="1"/>
    </xf>
    <xf numFmtId="0" fontId="8" fillId="0" borderId="7" xfId="0" applyFont="1" applyBorder="1" applyAlignment="1">
      <alignment horizontal="left" vertical="center" wrapText="1"/>
    </xf>
    <xf numFmtId="0" fontId="8" fillId="0" borderId="19"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165" fontId="19" fillId="0" borderId="55" xfId="0" applyNumberFormat="1" applyFont="1" applyBorder="1" applyAlignment="1" applyProtection="1">
      <alignment horizontal="right" vertical="center" wrapText="1"/>
      <protection locked="0"/>
    </xf>
    <xf numFmtId="165" fontId="19" fillId="0" borderId="56" xfId="0" applyNumberFormat="1" applyFont="1" applyBorder="1" applyAlignment="1" applyProtection="1">
      <alignment horizontal="right" vertical="center" wrapText="1"/>
      <protection locked="0"/>
    </xf>
    <xf numFmtId="165" fontId="11" fillId="0" borderId="23" xfId="0" applyNumberFormat="1" applyFont="1" applyBorder="1" applyAlignment="1">
      <alignment horizontal="right" vertical="center" wrapText="1"/>
    </xf>
    <xf numFmtId="165" fontId="11" fillId="0" borderId="22" xfId="0" applyNumberFormat="1" applyFont="1" applyBorder="1" applyAlignment="1">
      <alignment horizontal="right" vertical="center" wrapText="1"/>
    </xf>
    <xf numFmtId="165" fontId="11" fillId="0" borderId="3" xfId="0" applyNumberFormat="1" applyFont="1" applyBorder="1" applyAlignment="1">
      <alignment horizontal="right" vertical="center" wrapText="1"/>
    </xf>
    <xf numFmtId="165" fontId="11" fillId="0" borderId="24" xfId="0" applyNumberFormat="1" applyFont="1" applyBorder="1" applyAlignment="1">
      <alignment horizontal="right" vertical="center" wrapText="1"/>
    </xf>
    <xf numFmtId="165" fontId="11" fillId="0" borderId="12" xfId="0" applyNumberFormat="1" applyFont="1" applyBorder="1" applyAlignment="1">
      <alignment horizontal="right" vertical="center" wrapText="1"/>
    </xf>
    <xf numFmtId="165" fontId="11" fillId="0" borderId="14" xfId="0" applyNumberFormat="1" applyFont="1" applyBorder="1" applyAlignment="1">
      <alignment horizontal="right"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20" xfId="0" applyFont="1" applyBorder="1" applyAlignment="1">
      <alignment horizontal="left" vertical="center" wrapText="1"/>
    </xf>
    <xf numFmtId="0" fontId="8" fillId="0" borderId="9" xfId="0" applyFont="1" applyBorder="1" applyAlignment="1">
      <alignment horizontal="left" vertical="center" wrapText="1"/>
    </xf>
    <xf numFmtId="165" fontId="19" fillId="0" borderId="23" xfId="0" applyNumberFormat="1" applyFont="1" applyBorder="1" applyAlignment="1">
      <alignment horizontal="right" vertical="center" wrapText="1"/>
    </xf>
    <xf numFmtId="165" fontId="19" fillId="0" borderId="22" xfId="0" applyNumberFormat="1" applyFont="1" applyBorder="1" applyAlignment="1">
      <alignment horizontal="right" vertical="center" wrapText="1"/>
    </xf>
    <xf numFmtId="0" fontId="8" fillId="0" borderId="15" xfId="0" applyFont="1" applyBorder="1" applyAlignment="1">
      <alignment vertical="center" wrapText="1"/>
    </xf>
    <xf numFmtId="0" fontId="8" fillId="0" borderId="44" xfId="0" applyFont="1" applyBorder="1" applyAlignment="1">
      <alignment horizontal="left" vertical="center" wrapText="1"/>
    </xf>
    <xf numFmtId="164" fontId="11" fillId="0" borderId="12" xfId="0" applyNumberFormat="1" applyFont="1" applyBorder="1" applyAlignment="1">
      <alignment horizontal="right" vertical="center" wrapText="1"/>
    </xf>
    <xf numFmtId="0" fontId="11" fillId="0" borderId="12" xfId="0" applyFont="1" applyBorder="1" applyAlignment="1">
      <alignment horizontal="right" vertical="center" wrapText="1"/>
    </xf>
    <xf numFmtId="0" fontId="11" fillId="0" borderId="14" xfId="0" applyFont="1" applyBorder="1" applyAlignment="1">
      <alignment horizontal="right" vertical="center" wrapText="1"/>
    </xf>
    <xf numFmtId="164" fontId="19" fillId="0" borderId="23" xfId="0" applyNumberFormat="1" applyFont="1" applyBorder="1" applyAlignment="1">
      <alignment horizontal="right" vertical="center" wrapText="1"/>
    </xf>
    <xf numFmtId="164" fontId="19" fillId="0" borderId="22" xfId="0" applyNumberFormat="1" applyFont="1" applyBorder="1" applyAlignment="1">
      <alignment horizontal="right" vertical="center" wrapText="1"/>
    </xf>
    <xf numFmtId="164" fontId="19" fillId="0" borderId="12" xfId="0" applyNumberFormat="1" applyFont="1" applyBorder="1" applyAlignment="1" applyProtection="1">
      <alignment horizontal="right" vertical="center" wrapText="1"/>
      <protection locked="0"/>
    </xf>
    <xf numFmtId="164" fontId="19" fillId="0" borderId="14" xfId="0" applyNumberFormat="1" applyFont="1" applyBorder="1" applyAlignment="1" applyProtection="1">
      <alignment horizontal="right" vertical="center" wrapText="1"/>
      <protection locked="0"/>
    </xf>
    <xf numFmtId="164" fontId="11" fillId="0" borderId="58" xfId="0" applyNumberFormat="1" applyFont="1" applyBorder="1" applyAlignment="1">
      <alignment horizontal="right" vertical="center" wrapText="1"/>
    </xf>
    <xf numFmtId="164" fontId="11" fillId="0" borderId="59" xfId="0" applyNumberFormat="1" applyFont="1" applyBorder="1" applyAlignment="1">
      <alignment horizontal="right" vertical="center" wrapText="1"/>
    </xf>
    <xf numFmtId="164" fontId="11" fillId="0" borderId="3" xfId="0" applyNumberFormat="1" applyFont="1" applyBorder="1" applyAlignment="1">
      <alignment horizontal="right" vertical="center" wrapText="1"/>
    </xf>
    <xf numFmtId="0" fontId="11" fillId="0" borderId="3" xfId="0" applyFont="1" applyBorder="1" applyAlignment="1">
      <alignment horizontal="right" vertical="center" wrapText="1"/>
    </xf>
    <xf numFmtId="0" fontId="11" fillId="0" borderId="24" xfId="0" applyFont="1" applyBorder="1" applyAlignment="1">
      <alignment horizontal="right" vertical="center" wrapText="1"/>
    </xf>
    <xf numFmtId="164" fontId="19" fillId="0" borderId="55" xfId="0" applyNumberFormat="1" applyFont="1" applyBorder="1" applyAlignment="1" applyProtection="1">
      <alignment horizontal="right" vertical="center" wrapText="1"/>
      <protection locked="0"/>
    </xf>
    <xf numFmtId="164" fontId="19" fillId="0" borderId="56" xfId="0" applyNumberFormat="1" applyFont="1" applyBorder="1" applyAlignment="1" applyProtection="1">
      <alignment horizontal="right" vertical="center" wrapText="1"/>
      <protection locked="0"/>
    </xf>
    <xf numFmtId="164" fontId="11" fillId="0" borderId="23" xfId="0" applyNumberFormat="1" applyFont="1" applyBorder="1" applyAlignment="1">
      <alignment horizontal="right" vertical="center" wrapText="1"/>
    </xf>
    <xf numFmtId="164" fontId="11" fillId="0" borderId="22" xfId="0" applyNumberFormat="1" applyFont="1" applyBorder="1" applyAlignment="1">
      <alignment horizontal="right" vertical="center" wrapText="1"/>
    </xf>
    <xf numFmtId="0" fontId="8" fillId="0" borderId="12" xfId="0" applyFont="1" applyBorder="1" applyAlignment="1" applyProtection="1">
      <alignment horizontal="center" vertical="center" wrapText="1"/>
      <protection locked="0"/>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12" fillId="0" borderId="0" xfId="0" applyFont="1" applyAlignment="1">
      <alignment horizontal="center" vertical="center" wrapText="1"/>
    </xf>
    <xf numFmtId="0" fontId="9" fillId="0" borderId="34" xfId="0" applyFont="1" applyBorder="1" applyAlignment="1">
      <alignment horizontal="left" vertical="center" wrapText="1"/>
    </xf>
    <xf numFmtId="0" fontId="9" fillId="0" borderId="36" xfId="0" applyFont="1" applyBorder="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pplyProtection="1">
      <alignment vertical="center" wrapText="1"/>
      <protection locked="0"/>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2FB8-4E07-48F1-8EC7-34F5D9DC6B57}">
  <sheetPr>
    <pageSetUpPr fitToPage="1"/>
  </sheetPr>
  <dimension ref="A2:O20"/>
  <sheetViews>
    <sheetView workbookViewId="0">
      <selection activeCell="A6" sqref="A6:H6"/>
    </sheetView>
  </sheetViews>
  <sheetFormatPr defaultRowHeight="12.75" x14ac:dyDescent="0.2"/>
  <cols>
    <col min="1" max="1" width="12.28515625" style="148" customWidth="1"/>
    <col min="2" max="4" width="12.7109375" style="148" customWidth="1"/>
    <col min="5" max="5" width="17" style="148" customWidth="1"/>
    <col min="6" max="6" width="18.85546875" style="148" customWidth="1"/>
    <col min="7" max="7" width="20.42578125" style="148" customWidth="1"/>
    <col min="8" max="8" width="35.7109375" style="148" customWidth="1"/>
    <col min="9" max="14" width="9.140625" style="148"/>
    <col min="15" max="15" width="11.42578125" style="148" bestFit="1" customWidth="1"/>
    <col min="16" max="16384" width="9.140625" style="148"/>
  </cols>
  <sheetData>
    <row r="2" spans="1:15" ht="23.25" x14ac:dyDescent="0.2">
      <c r="A2" s="173" t="s">
        <v>812</v>
      </c>
      <c r="B2" s="173"/>
      <c r="C2" s="173"/>
      <c r="D2" s="173"/>
      <c r="E2" s="173"/>
      <c r="F2" s="173"/>
      <c r="G2" s="173"/>
      <c r="H2" s="173"/>
    </row>
    <row r="3" spans="1:15" ht="21" x14ac:dyDescent="0.2">
      <c r="A3" s="34"/>
      <c r="B3" s="34"/>
      <c r="C3" s="34"/>
      <c r="D3" s="34"/>
      <c r="E3" s="34"/>
      <c r="F3" s="34"/>
      <c r="G3" s="34"/>
      <c r="H3" s="34"/>
    </row>
    <row r="4" spans="1:15" ht="21" x14ac:dyDescent="0.2">
      <c r="A4" s="174" t="s">
        <v>762</v>
      </c>
      <c r="B4" s="174"/>
      <c r="C4" s="174"/>
      <c r="D4" s="174"/>
      <c r="E4" s="174"/>
      <c r="F4" s="174"/>
      <c r="G4" s="174"/>
      <c r="H4" s="174"/>
    </row>
    <row r="5" spans="1:15" ht="18.75" x14ac:dyDescent="0.2">
      <c r="A5" s="36"/>
      <c r="B5" s="36"/>
      <c r="C5" s="36"/>
      <c r="D5" s="36"/>
      <c r="E5" s="36"/>
      <c r="F5" s="36"/>
      <c r="G5" s="36"/>
      <c r="H5" s="36"/>
    </row>
    <row r="6" spans="1:15" ht="21" x14ac:dyDescent="0.2">
      <c r="A6" s="175" t="s">
        <v>763</v>
      </c>
      <c r="B6" s="175"/>
      <c r="C6" s="175"/>
      <c r="D6" s="175"/>
      <c r="E6" s="175"/>
      <c r="F6" s="175"/>
      <c r="G6" s="175"/>
      <c r="H6" s="175"/>
    </row>
    <row r="7" spans="1:15" ht="19.5" thickBot="1" x14ac:dyDescent="0.25">
      <c r="A7" s="149"/>
      <c r="B7" s="149"/>
      <c r="C7" s="149"/>
      <c r="D7" s="149"/>
      <c r="E7" s="149"/>
      <c r="F7" s="67"/>
      <c r="G7" s="67"/>
      <c r="H7" s="35"/>
    </row>
    <row r="8" spans="1:15" s="150" customFormat="1" ht="38.25" customHeight="1" thickTop="1" x14ac:dyDescent="0.2">
      <c r="A8" s="177" t="s">
        <v>753</v>
      </c>
      <c r="B8" s="178"/>
      <c r="C8" s="178"/>
      <c r="D8" s="178"/>
      <c r="E8" s="178"/>
      <c r="F8" s="176" t="s">
        <v>811</v>
      </c>
      <c r="G8" s="176"/>
      <c r="H8" s="39" t="s">
        <v>813</v>
      </c>
    </row>
    <row r="9" spans="1:15" s="150" customFormat="1" ht="15.75" customHeight="1" x14ac:dyDescent="0.2">
      <c r="A9" s="170" t="s">
        <v>758</v>
      </c>
      <c r="B9" s="168"/>
      <c r="C9" s="168"/>
      <c r="D9" s="168"/>
      <c r="E9" s="168"/>
      <c r="F9" s="168" t="s">
        <v>789</v>
      </c>
      <c r="G9" s="168"/>
      <c r="H9" s="41" t="s">
        <v>792</v>
      </c>
    </row>
    <row r="10" spans="1:15" s="150" customFormat="1" ht="15.75" customHeight="1" x14ac:dyDescent="0.2">
      <c r="A10" s="170" t="s">
        <v>760</v>
      </c>
      <c r="B10" s="168"/>
      <c r="C10" s="168"/>
      <c r="D10" s="168"/>
      <c r="E10" s="168"/>
      <c r="F10" s="168" t="s">
        <v>790</v>
      </c>
      <c r="G10" s="168"/>
      <c r="H10" s="41" t="s">
        <v>793</v>
      </c>
    </row>
    <row r="11" spans="1:15" s="150" customFormat="1" ht="32.25" customHeight="1" thickBot="1" x14ac:dyDescent="0.25">
      <c r="A11" s="171" t="s">
        <v>781</v>
      </c>
      <c r="B11" s="169"/>
      <c r="C11" s="169"/>
      <c r="D11" s="169"/>
      <c r="E11" s="169"/>
      <c r="F11" s="169" t="s">
        <v>791</v>
      </c>
      <c r="G11" s="169"/>
      <c r="H11" s="151" t="s">
        <v>794</v>
      </c>
    </row>
    <row r="12" spans="1:15" ht="13.5" thickTop="1" x14ac:dyDescent="0.2">
      <c r="H12" s="152"/>
    </row>
    <row r="13" spans="1:15" ht="13.5" thickBot="1" x14ac:dyDescent="0.25"/>
    <row r="14" spans="1:15" ht="42.75" customHeight="1" thickTop="1" x14ac:dyDescent="0.2">
      <c r="A14" s="156" t="s">
        <v>775</v>
      </c>
      <c r="B14" s="172" t="s">
        <v>795</v>
      </c>
      <c r="C14" s="172"/>
      <c r="D14" s="172"/>
      <c r="E14" s="172"/>
      <c r="F14" s="157" t="s">
        <v>810</v>
      </c>
      <c r="G14" s="157" t="s">
        <v>751</v>
      </c>
      <c r="H14" s="158" t="s">
        <v>809</v>
      </c>
    </row>
    <row r="15" spans="1:15" ht="30" customHeight="1" x14ac:dyDescent="0.2">
      <c r="A15" s="159" t="s">
        <v>796</v>
      </c>
      <c r="B15" s="166" t="s">
        <v>801</v>
      </c>
      <c r="C15" s="166"/>
      <c r="D15" s="166"/>
      <c r="E15" s="166"/>
      <c r="F15" s="160">
        <f>'Časť B_NEREZOVÝ NÁBYTOK'!G237</f>
        <v>0</v>
      </c>
      <c r="G15" s="160">
        <f>'Časť B_NEREZOVÝ NÁBYTOK'!G238:N238</f>
        <v>0</v>
      </c>
      <c r="H15" s="161">
        <f>'Časť B_NEREZOVÝ NÁBYTOK'!G239</f>
        <v>0</v>
      </c>
    </row>
    <row r="16" spans="1:15" ht="30" customHeight="1" x14ac:dyDescent="0.2">
      <c r="A16" s="159" t="s">
        <v>797</v>
      </c>
      <c r="B16" s="166" t="s">
        <v>802</v>
      </c>
      <c r="C16" s="166"/>
      <c r="D16" s="166"/>
      <c r="E16" s="166"/>
      <c r="F16" s="160">
        <f>'Časť C_CHLADENIE'!G76</f>
        <v>0</v>
      </c>
      <c r="G16" s="160">
        <f>'Časť C_CHLADENIE'!G77</f>
        <v>0</v>
      </c>
      <c r="H16" s="161">
        <f>'Časť C_CHLADENIE'!G78</f>
        <v>0</v>
      </c>
      <c r="O16" s="153"/>
    </row>
    <row r="17" spans="1:8" ht="30" customHeight="1" x14ac:dyDescent="0.2">
      <c r="A17" s="159" t="s">
        <v>798</v>
      </c>
      <c r="B17" s="166" t="s">
        <v>806</v>
      </c>
      <c r="C17" s="166"/>
      <c r="D17" s="166"/>
      <c r="E17" s="166"/>
      <c r="F17" s="160">
        <f>'Časť D_STROJE NA PRÍPRAVU JEDÁL'!G76</f>
        <v>0</v>
      </c>
      <c r="G17" s="160">
        <f>'Časť D_STROJE NA PRÍPRAVU JEDÁL'!G77</f>
        <v>0</v>
      </c>
      <c r="H17" s="161">
        <f>'Časť D_STROJE NA PRÍPRAVU JEDÁL'!G78</f>
        <v>0</v>
      </c>
    </row>
    <row r="18" spans="1:8" ht="30" customHeight="1" x14ac:dyDescent="0.2">
      <c r="A18" s="159" t="s">
        <v>799</v>
      </c>
      <c r="B18" s="166" t="s">
        <v>807</v>
      </c>
      <c r="C18" s="166"/>
      <c r="D18" s="166"/>
      <c r="E18" s="166"/>
      <c r="F18" s="160">
        <f>'Časť E_VARNA, UMÝV A VÝDAJ TECH'!G151</f>
        <v>0</v>
      </c>
      <c r="G18" s="160">
        <f>'Časť E_VARNA, UMÝV A VÝDAJ TECH'!G152</f>
        <v>0</v>
      </c>
      <c r="H18" s="161">
        <f>'Časť E_VARNA, UMÝV A VÝDAJ TECH'!G153</f>
        <v>0</v>
      </c>
    </row>
    <row r="19" spans="1:8" ht="30" customHeight="1" thickBot="1" x14ac:dyDescent="0.25">
      <c r="A19" s="162" t="s">
        <v>800</v>
      </c>
      <c r="B19" s="167" t="s">
        <v>808</v>
      </c>
      <c r="C19" s="167"/>
      <c r="D19" s="167"/>
      <c r="E19" s="167"/>
      <c r="F19" s="163">
        <f>'Časť F_INVENTÁR'!G116</f>
        <v>0</v>
      </c>
      <c r="G19" s="163">
        <f>'Časť F_INVENTÁR'!G117</f>
        <v>0</v>
      </c>
      <c r="H19" s="164">
        <f>'Časť F_INVENTÁR'!G118</f>
        <v>0</v>
      </c>
    </row>
    <row r="20" spans="1:8" ht="15.75" thickTop="1" x14ac:dyDescent="0.25">
      <c r="A20" s="154"/>
      <c r="B20" s="155"/>
      <c r="C20" s="155"/>
      <c r="D20" s="155"/>
      <c r="E20" s="155"/>
      <c r="F20" s="155"/>
      <c r="G20" s="155"/>
      <c r="H20" s="155"/>
    </row>
  </sheetData>
  <sheetProtection algorithmName="SHA-512" hashValue="ZAbTxn6U33o5RVk3lPVMN7cxTKs1E3Nb+Hmu/NjzWFlaLVRMeMYuKNIfgWPckovoIL5TKWI0WFd1dzq9bL1jGw==" saltValue="AMym8qJtbpxtUrQ8DNtbtg==" spinCount="100000" sheet="1" objects="1" scenarios="1"/>
  <mergeCells count="17">
    <mergeCell ref="A2:H2"/>
    <mergeCell ref="A4:H4"/>
    <mergeCell ref="A6:H6"/>
    <mergeCell ref="F8:G8"/>
    <mergeCell ref="F9:G9"/>
    <mergeCell ref="A8:E8"/>
    <mergeCell ref="A9:E9"/>
    <mergeCell ref="B17:E17"/>
    <mergeCell ref="B18:E18"/>
    <mergeCell ref="B19:E19"/>
    <mergeCell ref="F10:G10"/>
    <mergeCell ref="F11:G11"/>
    <mergeCell ref="A10:E10"/>
    <mergeCell ref="A11:E11"/>
    <mergeCell ref="B14:E14"/>
    <mergeCell ref="B15:E15"/>
    <mergeCell ref="B16:E16"/>
  </mergeCells>
  <pageMargins left="0.7" right="0.7" top="0.75" bottom="0.75" header="0.3" footer="0.3"/>
  <pageSetup paperSize="9" scale="6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56"/>
  <sheetViews>
    <sheetView zoomScale="85" zoomScaleNormal="85" workbookViewId="0">
      <selection activeCell="E34" sqref="E34"/>
    </sheetView>
  </sheetViews>
  <sheetFormatPr defaultRowHeight="15" x14ac:dyDescent="0.2"/>
  <cols>
    <col min="1" max="1" width="7.5703125" style="44" customWidth="1"/>
    <col min="2" max="2" width="13.140625" style="35" customWidth="1"/>
    <col min="3" max="3" width="18.5703125" style="35" customWidth="1"/>
    <col min="4" max="4" width="14.140625" style="35" customWidth="1"/>
    <col min="5" max="5" width="45.140625" style="35" customWidth="1"/>
    <col min="6" max="6" width="72.7109375" style="35" customWidth="1"/>
    <col min="7" max="7" width="6.28515625" style="35" customWidth="1"/>
    <col min="8" max="9" width="6.7109375" style="35" customWidth="1"/>
    <col min="10" max="10" width="4" style="35" customWidth="1"/>
    <col min="11" max="11" width="5.5703125" style="35" bestFit="1" customWidth="1"/>
    <col min="12" max="12" width="8.28515625" style="35" customWidth="1"/>
    <col min="13" max="13" width="11.28515625" style="37" customWidth="1"/>
    <col min="14" max="14" width="14.140625" style="37" customWidth="1"/>
    <col min="15" max="16384" width="9.140625" style="35"/>
  </cols>
  <sheetData>
    <row r="1" spans="1:14" ht="18.75" customHeight="1" x14ac:dyDescent="0.2">
      <c r="A1" s="174" t="s">
        <v>762</v>
      </c>
      <c r="B1" s="174"/>
      <c r="C1" s="174"/>
      <c r="D1" s="174"/>
      <c r="E1" s="174"/>
      <c r="F1" s="174"/>
      <c r="G1" s="174"/>
      <c r="H1" s="174"/>
      <c r="I1" s="174"/>
      <c r="J1" s="174"/>
      <c r="K1" s="174"/>
      <c r="L1" s="174"/>
      <c r="M1" s="174"/>
      <c r="N1" s="174"/>
    </row>
    <row r="2" spans="1:14" ht="18.75" customHeight="1" x14ac:dyDescent="0.2">
      <c r="A2" s="36"/>
      <c r="B2" s="36"/>
      <c r="C2" s="36"/>
      <c r="D2" s="36"/>
      <c r="E2" s="36"/>
      <c r="F2" s="36"/>
      <c r="G2" s="36"/>
      <c r="H2" s="36"/>
      <c r="I2" s="36"/>
      <c r="J2" s="36"/>
      <c r="K2" s="36"/>
      <c r="L2" s="36"/>
      <c r="M2" s="36"/>
      <c r="N2" s="36"/>
    </row>
    <row r="3" spans="1:14" ht="18.75" customHeight="1" x14ac:dyDescent="0.2">
      <c r="A3" s="175" t="s">
        <v>763</v>
      </c>
      <c r="B3" s="175"/>
      <c r="C3" s="175"/>
      <c r="D3" s="175"/>
      <c r="E3" s="175"/>
      <c r="F3" s="175"/>
      <c r="G3" s="175"/>
      <c r="H3" s="175"/>
      <c r="I3" s="175"/>
      <c r="J3" s="175"/>
      <c r="K3" s="175"/>
      <c r="L3" s="175"/>
      <c r="M3" s="175"/>
      <c r="N3" s="175"/>
    </row>
    <row r="4" spans="1:14" ht="19.5" thickBot="1" x14ac:dyDescent="0.25">
      <c r="A4" s="186" t="s">
        <v>778</v>
      </c>
      <c r="B4" s="186"/>
      <c r="C4" s="186"/>
      <c r="D4" s="186"/>
      <c r="E4" s="186"/>
      <c r="F4" s="186"/>
    </row>
    <row r="5" spans="1:14" ht="20.100000000000001" customHeight="1" thickTop="1" x14ac:dyDescent="0.2">
      <c r="A5" s="187" t="s">
        <v>753</v>
      </c>
      <c r="B5" s="188"/>
      <c r="C5" s="188"/>
      <c r="D5" s="188"/>
      <c r="E5" s="189"/>
      <c r="F5" s="38" t="s">
        <v>814</v>
      </c>
      <c r="G5" s="190" t="s">
        <v>818</v>
      </c>
      <c r="H5" s="190"/>
      <c r="I5" s="190"/>
      <c r="J5" s="190"/>
      <c r="K5" s="190"/>
      <c r="L5" s="190"/>
      <c r="M5" s="190"/>
      <c r="N5" s="191"/>
    </row>
    <row r="6" spans="1:14" ht="20.100000000000001" customHeight="1" x14ac:dyDescent="0.2">
      <c r="A6" s="179" t="s">
        <v>758</v>
      </c>
      <c r="B6" s="180"/>
      <c r="C6" s="180"/>
      <c r="D6" s="180"/>
      <c r="E6" s="181"/>
      <c r="F6" s="40" t="s">
        <v>815</v>
      </c>
      <c r="G6" s="168" t="s">
        <v>819</v>
      </c>
      <c r="H6" s="168"/>
      <c r="I6" s="168"/>
      <c r="J6" s="168"/>
      <c r="K6" s="168"/>
      <c r="L6" s="168"/>
      <c r="M6" s="168"/>
      <c r="N6" s="182"/>
    </row>
    <row r="7" spans="1:14" ht="20.100000000000001" customHeight="1" x14ac:dyDescent="0.2">
      <c r="A7" s="195" t="s">
        <v>760</v>
      </c>
      <c r="B7" s="196"/>
      <c r="C7" s="196"/>
      <c r="D7" s="196"/>
      <c r="E7" s="197"/>
      <c r="F7" s="40" t="s">
        <v>816</v>
      </c>
      <c r="G7" s="168" t="s">
        <v>820</v>
      </c>
      <c r="H7" s="168"/>
      <c r="I7" s="168"/>
      <c r="J7" s="168"/>
      <c r="K7" s="168"/>
      <c r="L7" s="168"/>
      <c r="M7" s="168"/>
      <c r="N7" s="182"/>
    </row>
    <row r="8" spans="1:14" ht="20.100000000000001" customHeight="1" thickBot="1" x14ac:dyDescent="0.25">
      <c r="A8" s="198" t="s">
        <v>781</v>
      </c>
      <c r="B8" s="199"/>
      <c r="C8" s="199"/>
      <c r="D8" s="199"/>
      <c r="E8" s="199"/>
      <c r="F8" s="42" t="s">
        <v>817</v>
      </c>
      <c r="G8" s="169" t="s">
        <v>821</v>
      </c>
      <c r="H8" s="169"/>
      <c r="I8" s="169"/>
      <c r="J8" s="169"/>
      <c r="K8" s="169"/>
      <c r="L8" s="169"/>
      <c r="M8" s="169"/>
      <c r="N8" s="200"/>
    </row>
    <row r="9" spans="1:14" ht="16.5" thickTop="1" thickBot="1" x14ac:dyDescent="0.25">
      <c r="A9" s="201"/>
      <c r="B9" s="201"/>
      <c r="C9" s="201"/>
      <c r="D9" s="201"/>
      <c r="E9" s="201"/>
      <c r="F9" s="202"/>
      <c r="G9" s="202"/>
      <c r="H9" s="202"/>
      <c r="I9" s="202"/>
    </row>
    <row r="10" spans="1:14" ht="15.75" thickTop="1" x14ac:dyDescent="0.2">
      <c r="A10" s="203" t="s">
        <v>738</v>
      </c>
      <c r="B10" s="204"/>
      <c r="C10" s="204"/>
      <c r="D10" s="204"/>
      <c r="E10" s="204"/>
      <c r="F10" s="204"/>
      <c r="G10" s="204"/>
      <c r="H10" s="204"/>
      <c r="I10" s="204"/>
      <c r="J10" s="204"/>
      <c r="K10" s="204"/>
      <c r="L10" s="204"/>
      <c r="M10" s="204"/>
      <c r="N10" s="205"/>
    </row>
    <row r="11" spans="1:14" ht="20.100000000000001" customHeight="1" x14ac:dyDescent="0.2">
      <c r="A11" s="206" t="s">
        <v>740</v>
      </c>
      <c r="B11" s="207"/>
      <c r="C11" s="207"/>
      <c r="D11" s="207"/>
      <c r="E11" s="207"/>
      <c r="F11" s="207"/>
      <c r="G11" s="207"/>
      <c r="H11" s="207"/>
      <c r="I11" s="207"/>
      <c r="J11" s="207"/>
      <c r="K11" s="207"/>
      <c r="L11" s="207"/>
      <c r="M11" s="207"/>
      <c r="N11" s="208"/>
    </row>
    <row r="12" spans="1:14" ht="20.100000000000001" customHeight="1" x14ac:dyDescent="0.2">
      <c r="A12" s="192" t="s">
        <v>739</v>
      </c>
      <c r="B12" s="193"/>
      <c r="C12" s="193"/>
      <c r="D12" s="193"/>
      <c r="E12" s="193"/>
      <c r="F12" s="193"/>
      <c r="G12" s="193"/>
      <c r="H12" s="193"/>
      <c r="I12" s="193"/>
      <c r="J12" s="193"/>
      <c r="K12" s="193"/>
      <c r="L12" s="193"/>
      <c r="M12" s="193"/>
      <c r="N12" s="194"/>
    </row>
    <row r="13" spans="1:14" ht="39.950000000000003" customHeight="1" x14ac:dyDescent="0.2">
      <c r="A13" s="192" t="s">
        <v>741</v>
      </c>
      <c r="B13" s="193"/>
      <c r="C13" s="193"/>
      <c r="D13" s="193"/>
      <c r="E13" s="193"/>
      <c r="F13" s="193"/>
      <c r="G13" s="193"/>
      <c r="H13" s="193"/>
      <c r="I13" s="193"/>
      <c r="J13" s="193"/>
      <c r="K13" s="193"/>
      <c r="L13" s="193"/>
      <c r="M13" s="193"/>
      <c r="N13" s="194"/>
    </row>
    <row r="14" spans="1:14" ht="20.100000000000001" customHeight="1" x14ac:dyDescent="0.2">
      <c r="A14" s="192" t="s">
        <v>742</v>
      </c>
      <c r="B14" s="193"/>
      <c r="C14" s="193"/>
      <c r="D14" s="193"/>
      <c r="E14" s="193"/>
      <c r="F14" s="193"/>
      <c r="G14" s="193"/>
      <c r="H14" s="193"/>
      <c r="I14" s="193"/>
      <c r="J14" s="193"/>
      <c r="K14" s="193"/>
      <c r="L14" s="193"/>
      <c r="M14" s="193"/>
      <c r="N14" s="194"/>
    </row>
    <row r="15" spans="1:14" ht="20.100000000000001" customHeight="1" x14ac:dyDescent="0.2">
      <c r="A15" s="192" t="s">
        <v>744</v>
      </c>
      <c r="B15" s="193"/>
      <c r="C15" s="193"/>
      <c r="D15" s="193"/>
      <c r="E15" s="193"/>
      <c r="F15" s="193"/>
      <c r="G15" s="193"/>
      <c r="H15" s="193"/>
      <c r="I15" s="193"/>
      <c r="J15" s="193"/>
      <c r="K15" s="193"/>
      <c r="L15" s="193"/>
      <c r="M15" s="193"/>
      <c r="N15" s="194"/>
    </row>
    <row r="16" spans="1:14" ht="20.100000000000001" customHeight="1" x14ac:dyDescent="0.2">
      <c r="A16" s="192" t="s">
        <v>743</v>
      </c>
      <c r="B16" s="193"/>
      <c r="C16" s="193"/>
      <c r="D16" s="193"/>
      <c r="E16" s="193"/>
      <c r="F16" s="193"/>
      <c r="G16" s="193"/>
      <c r="H16" s="193"/>
      <c r="I16" s="193"/>
      <c r="J16" s="193"/>
      <c r="K16" s="193"/>
      <c r="L16" s="193"/>
      <c r="M16" s="193"/>
      <c r="N16" s="194"/>
    </row>
    <row r="17" spans="1:29" ht="20.100000000000001" customHeight="1" x14ac:dyDescent="0.2">
      <c r="A17" s="192" t="s">
        <v>745</v>
      </c>
      <c r="B17" s="193"/>
      <c r="C17" s="193"/>
      <c r="D17" s="193"/>
      <c r="E17" s="193"/>
      <c r="F17" s="193"/>
      <c r="G17" s="193"/>
      <c r="H17" s="193"/>
      <c r="I17" s="193"/>
      <c r="J17" s="193"/>
      <c r="K17" s="193"/>
      <c r="L17" s="193"/>
      <c r="M17" s="193"/>
      <c r="N17" s="194"/>
    </row>
    <row r="18" spans="1:29" ht="39.950000000000003" customHeight="1" x14ac:dyDescent="0.2">
      <c r="A18" s="217" t="s">
        <v>766</v>
      </c>
      <c r="B18" s="218"/>
      <c r="C18" s="218"/>
      <c r="D18" s="218"/>
      <c r="E18" s="218"/>
      <c r="F18" s="218"/>
      <c r="G18" s="218"/>
      <c r="H18" s="218"/>
      <c r="I18" s="218"/>
      <c r="J18" s="218"/>
      <c r="K18" s="218"/>
      <c r="L18" s="218"/>
      <c r="M18" s="218"/>
      <c r="N18" s="218"/>
      <c r="O18" s="43"/>
    </row>
    <row r="19" spans="1:29" ht="20.100000000000001" customHeight="1" x14ac:dyDescent="0.2">
      <c r="A19" s="192" t="s">
        <v>767</v>
      </c>
      <c r="B19" s="193"/>
      <c r="C19" s="193"/>
      <c r="D19" s="193"/>
      <c r="E19" s="193"/>
      <c r="F19" s="193"/>
      <c r="G19" s="193"/>
      <c r="H19" s="193"/>
      <c r="I19" s="193"/>
      <c r="J19" s="193"/>
      <c r="K19" s="193"/>
      <c r="L19" s="193"/>
      <c r="M19" s="193"/>
      <c r="N19" s="194"/>
    </row>
    <row r="20" spans="1:29" ht="20.100000000000001" customHeight="1" thickBot="1" x14ac:dyDescent="0.25">
      <c r="A20" s="219" t="s">
        <v>768</v>
      </c>
      <c r="B20" s="220"/>
      <c r="C20" s="220"/>
      <c r="D20" s="220"/>
      <c r="E20" s="220"/>
      <c r="F20" s="220"/>
      <c r="G20" s="220"/>
      <c r="H20" s="220"/>
      <c r="I20" s="220"/>
      <c r="J20" s="220"/>
      <c r="K20" s="220"/>
      <c r="L20" s="220"/>
      <c r="M20" s="220"/>
      <c r="N20" s="220"/>
      <c r="O20" s="43"/>
    </row>
    <row r="21" spans="1:29" ht="15.75" thickTop="1" x14ac:dyDescent="0.2"/>
    <row r="22" spans="1:29" x14ac:dyDescent="0.2">
      <c r="C22" s="45"/>
    </row>
    <row r="23" spans="1:29" s="45" customFormat="1" ht="30" x14ac:dyDescent="0.2">
      <c r="A23" s="46" t="s">
        <v>354</v>
      </c>
      <c r="B23" s="47" t="s">
        <v>20</v>
      </c>
      <c r="C23" s="47" t="s">
        <v>173</v>
      </c>
      <c r="D23" s="47" t="s">
        <v>577</v>
      </c>
      <c r="E23" s="24" t="s">
        <v>576</v>
      </c>
      <c r="F23" s="24" t="s">
        <v>746</v>
      </c>
      <c r="G23" s="25" t="s">
        <v>578</v>
      </c>
      <c r="H23" s="25" t="s">
        <v>579</v>
      </c>
      <c r="I23" s="25" t="s">
        <v>580</v>
      </c>
      <c r="J23" s="25" t="s">
        <v>581</v>
      </c>
      <c r="K23" s="48" t="s">
        <v>582</v>
      </c>
      <c r="L23" s="48" t="s">
        <v>583</v>
      </c>
      <c r="M23" s="49" t="s">
        <v>584</v>
      </c>
      <c r="N23" s="26" t="s">
        <v>389</v>
      </c>
      <c r="P23" s="35"/>
      <c r="Q23" s="35"/>
      <c r="R23" s="35"/>
      <c r="S23" s="35"/>
      <c r="T23" s="35"/>
      <c r="U23" s="35"/>
      <c r="V23" s="35"/>
      <c r="W23" s="35"/>
      <c r="X23" s="35"/>
      <c r="Y23" s="35"/>
      <c r="Z23" s="35"/>
      <c r="AA23" s="35"/>
      <c r="AB23" s="35"/>
      <c r="AC23" s="35"/>
    </row>
    <row r="24" spans="1:29" x14ac:dyDescent="0.2">
      <c r="A24" s="50" t="s">
        <v>332</v>
      </c>
      <c r="B24" s="22" t="s">
        <v>332</v>
      </c>
      <c r="C24" s="22" t="s">
        <v>332</v>
      </c>
      <c r="D24" s="22" t="s">
        <v>332</v>
      </c>
      <c r="E24" s="11" t="s">
        <v>479</v>
      </c>
      <c r="F24" s="11"/>
      <c r="G24" s="12"/>
      <c r="H24" s="12"/>
      <c r="I24" s="12"/>
      <c r="J24" s="12"/>
      <c r="K24" s="22"/>
      <c r="L24" s="22"/>
      <c r="M24" s="51"/>
      <c r="N24" s="27"/>
    </row>
    <row r="25" spans="1:29" ht="120" x14ac:dyDescent="0.2">
      <c r="A25" s="52" t="s">
        <v>225</v>
      </c>
      <c r="B25" s="18"/>
      <c r="C25" s="53" t="s">
        <v>522</v>
      </c>
      <c r="D25" s="18"/>
      <c r="E25" s="13" t="s">
        <v>427</v>
      </c>
      <c r="F25" s="13" t="s">
        <v>605</v>
      </c>
      <c r="G25" s="13">
        <v>1200</v>
      </c>
      <c r="H25" s="13">
        <v>700</v>
      </c>
      <c r="I25" s="13">
        <v>1000</v>
      </c>
      <c r="J25" s="13">
        <v>1</v>
      </c>
      <c r="K25" s="18"/>
      <c r="L25" s="18"/>
      <c r="M25" s="54" t="s">
        <v>779</v>
      </c>
      <c r="N25" s="28" t="s">
        <v>779</v>
      </c>
    </row>
    <row r="26" spans="1:29" ht="25.5" x14ac:dyDescent="0.2">
      <c r="A26" s="55" t="s">
        <v>249</v>
      </c>
      <c r="B26" s="56" t="s">
        <v>769</v>
      </c>
      <c r="C26" s="56" t="s">
        <v>769</v>
      </c>
      <c r="D26" s="56" t="s">
        <v>769</v>
      </c>
      <c r="E26" s="14" t="s">
        <v>390</v>
      </c>
      <c r="F26" s="14" t="s">
        <v>536</v>
      </c>
      <c r="G26" s="14">
        <v>450</v>
      </c>
      <c r="H26" s="14">
        <v>350</v>
      </c>
      <c r="I26" s="14">
        <v>700</v>
      </c>
      <c r="J26" s="14">
        <v>1</v>
      </c>
      <c r="K26" s="21"/>
      <c r="L26" s="21"/>
      <c r="M26" s="19"/>
      <c r="N26" s="29">
        <f>J26*M26</f>
        <v>0</v>
      </c>
    </row>
    <row r="27" spans="1:29" x14ac:dyDescent="0.2">
      <c r="A27" s="50" t="s">
        <v>332</v>
      </c>
      <c r="B27" s="22"/>
      <c r="C27" s="22"/>
      <c r="D27" s="22"/>
      <c r="E27" s="11" t="s">
        <v>511</v>
      </c>
      <c r="F27" s="11"/>
      <c r="G27" s="12"/>
      <c r="H27" s="12"/>
      <c r="I27" s="12"/>
      <c r="J27" s="12"/>
      <c r="K27" s="22"/>
      <c r="L27" s="22"/>
      <c r="M27" s="51"/>
      <c r="N27" s="27"/>
    </row>
    <row r="28" spans="1:29" ht="30" x14ac:dyDescent="0.2">
      <c r="A28" s="55" t="s">
        <v>219</v>
      </c>
      <c r="B28" s="56" t="s">
        <v>769</v>
      </c>
      <c r="C28" s="56" t="s">
        <v>769</v>
      </c>
      <c r="D28" s="56" t="s">
        <v>769</v>
      </c>
      <c r="E28" s="14" t="s">
        <v>431</v>
      </c>
      <c r="F28" s="14" t="s">
        <v>607</v>
      </c>
      <c r="G28" s="14">
        <v>500</v>
      </c>
      <c r="H28" s="14">
        <v>700</v>
      </c>
      <c r="I28" s="14">
        <v>950</v>
      </c>
      <c r="J28" s="14">
        <v>1</v>
      </c>
      <c r="K28" s="21"/>
      <c r="L28" s="21"/>
      <c r="M28" s="19"/>
      <c r="N28" s="29">
        <f>SUM(M28)*J28</f>
        <v>0</v>
      </c>
    </row>
    <row r="29" spans="1:29" x14ac:dyDescent="0.2">
      <c r="A29" s="50" t="s">
        <v>332</v>
      </c>
      <c r="B29" s="22"/>
      <c r="C29" s="22"/>
      <c r="D29" s="22"/>
      <c r="E29" s="11" t="s">
        <v>510</v>
      </c>
      <c r="F29" s="11"/>
      <c r="G29" s="12"/>
      <c r="H29" s="12"/>
      <c r="I29" s="12"/>
      <c r="J29" s="12"/>
      <c r="K29" s="22"/>
      <c r="L29" s="22"/>
      <c r="M29" s="51"/>
      <c r="N29" s="27"/>
    </row>
    <row r="30" spans="1:29" x14ac:dyDescent="0.2">
      <c r="A30" s="50" t="s">
        <v>332</v>
      </c>
      <c r="B30" s="22"/>
      <c r="C30" s="22"/>
      <c r="D30" s="22"/>
      <c r="E30" s="11" t="s">
        <v>384</v>
      </c>
      <c r="F30" s="11"/>
      <c r="G30" s="12"/>
      <c r="H30" s="12"/>
      <c r="I30" s="12"/>
      <c r="J30" s="12"/>
      <c r="K30" s="22"/>
      <c r="L30" s="22"/>
      <c r="M30" s="51"/>
      <c r="N30" s="27"/>
    </row>
    <row r="31" spans="1:29" x14ac:dyDescent="0.2">
      <c r="A31" s="57" t="s">
        <v>520</v>
      </c>
      <c r="B31" s="20"/>
      <c r="C31" s="58" t="s">
        <v>522</v>
      </c>
      <c r="D31" s="20"/>
      <c r="E31" s="15" t="s">
        <v>478</v>
      </c>
      <c r="F31" s="15"/>
      <c r="G31" s="15">
        <v>1600</v>
      </c>
      <c r="H31" s="15">
        <v>700</v>
      </c>
      <c r="I31" s="15">
        <v>1000</v>
      </c>
      <c r="J31" s="15">
        <v>1</v>
      </c>
      <c r="K31" s="20"/>
      <c r="L31" s="20"/>
      <c r="M31" s="59" t="s">
        <v>779</v>
      </c>
      <c r="N31" s="30" t="s">
        <v>779</v>
      </c>
    </row>
    <row r="32" spans="1:29" x14ac:dyDescent="0.2">
      <c r="A32" s="57" t="s">
        <v>521</v>
      </c>
      <c r="B32" s="20"/>
      <c r="C32" s="58" t="s">
        <v>522</v>
      </c>
      <c r="D32" s="20"/>
      <c r="E32" s="15" t="s">
        <v>525</v>
      </c>
      <c r="F32" s="15"/>
      <c r="G32" s="15">
        <v>1600</v>
      </c>
      <c r="H32" s="15">
        <v>540</v>
      </c>
      <c r="I32" s="15">
        <v>40</v>
      </c>
      <c r="J32" s="15">
        <v>1</v>
      </c>
      <c r="K32" s="20"/>
      <c r="L32" s="20"/>
      <c r="M32" s="59" t="s">
        <v>779</v>
      </c>
      <c r="N32" s="30" t="s">
        <v>779</v>
      </c>
    </row>
    <row r="33" spans="1:14" ht="75" x14ac:dyDescent="0.2">
      <c r="A33" s="55" t="s">
        <v>312</v>
      </c>
      <c r="B33" s="56" t="s">
        <v>769</v>
      </c>
      <c r="C33" s="56" t="s">
        <v>769</v>
      </c>
      <c r="D33" s="56" t="s">
        <v>769</v>
      </c>
      <c r="E33" s="14" t="s">
        <v>394</v>
      </c>
      <c r="F33" s="14" t="s">
        <v>543</v>
      </c>
      <c r="G33" s="14">
        <v>750</v>
      </c>
      <c r="H33" s="14">
        <v>750</v>
      </c>
      <c r="I33" s="14">
        <v>1000</v>
      </c>
      <c r="J33" s="14">
        <v>1</v>
      </c>
      <c r="K33" s="21"/>
      <c r="L33" s="21"/>
      <c r="M33" s="19"/>
      <c r="N33" s="29">
        <f t="shared" ref="N33:N43" si="0">SUM(M33)*J33</f>
        <v>0</v>
      </c>
    </row>
    <row r="34" spans="1:14" ht="75" x14ac:dyDescent="0.2">
      <c r="A34" s="55" t="s">
        <v>187</v>
      </c>
      <c r="B34" s="56" t="s">
        <v>769</v>
      </c>
      <c r="C34" s="56" t="s">
        <v>769</v>
      </c>
      <c r="D34" s="56" t="s">
        <v>769</v>
      </c>
      <c r="E34" s="14" t="s">
        <v>474</v>
      </c>
      <c r="F34" s="14" t="s">
        <v>543</v>
      </c>
      <c r="G34" s="14">
        <v>1900</v>
      </c>
      <c r="H34" s="14">
        <v>700</v>
      </c>
      <c r="I34" s="14">
        <v>1000</v>
      </c>
      <c r="J34" s="14">
        <v>1</v>
      </c>
      <c r="K34" s="21"/>
      <c r="L34" s="21"/>
      <c r="M34" s="19"/>
      <c r="N34" s="29">
        <f t="shared" si="0"/>
        <v>0</v>
      </c>
    </row>
    <row r="35" spans="1:14" ht="30" x14ac:dyDescent="0.2">
      <c r="A35" s="55" t="s">
        <v>267</v>
      </c>
      <c r="B35" s="56" t="s">
        <v>769</v>
      </c>
      <c r="C35" s="56" t="s">
        <v>769</v>
      </c>
      <c r="D35" s="56" t="s">
        <v>769</v>
      </c>
      <c r="E35" s="14" t="s">
        <v>669</v>
      </c>
      <c r="F35" s="14" t="s">
        <v>618</v>
      </c>
      <c r="G35" s="14">
        <v>1780</v>
      </c>
      <c r="H35" s="14">
        <v>540</v>
      </c>
      <c r="I35" s="14">
        <v>40</v>
      </c>
      <c r="J35" s="14">
        <v>1</v>
      </c>
      <c r="K35" s="21"/>
      <c r="L35" s="21"/>
      <c r="M35" s="19"/>
      <c r="N35" s="29">
        <f t="shared" si="0"/>
        <v>0</v>
      </c>
    </row>
    <row r="36" spans="1:14" ht="25.5" x14ac:dyDescent="0.2">
      <c r="A36" s="55" t="s">
        <v>266</v>
      </c>
      <c r="B36" s="56" t="s">
        <v>769</v>
      </c>
      <c r="C36" s="56" t="s">
        <v>769</v>
      </c>
      <c r="D36" s="56" t="s">
        <v>769</v>
      </c>
      <c r="E36" s="14" t="s">
        <v>619</v>
      </c>
      <c r="F36" s="14" t="s">
        <v>618</v>
      </c>
      <c r="G36" s="14">
        <v>600</v>
      </c>
      <c r="H36" s="14">
        <v>600</v>
      </c>
      <c r="I36" s="14">
        <v>100</v>
      </c>
      <c r="J36" s="14">
        <v>1</v>
      </c>
      <c r="K36" s="21"/>
      <c r="L36" s="21"/>
      <c r="M36" s="19"/>
      <c r="N36" s="29">
        <f t="shared" si="0"/>
        <v>0</v>
      </c>
    </row>
    <row r="37" spans="1:14" ht="25.5" x14ac:dyDescent="0.2">
      <c r="A37" s="55" t="s">
        <v>265</v>
      </c>
      <c r="B37" s="56" t="s">
        <v>769</v>
      </c>
      <c r="C37" s="56" t="s">
        <v>769</v>
      </c>
      <c r="D37" s="56" t="s">
        <v>769</v>
      </c>
      <c r="E37" s="14" t="s">
        <v>619</v>
      </c>
      <c r="F37" s="14" t="s">
        <v>618</v>
      </c>
      <c r="G37" s="14">
        <v>600</v>
      </c>
      <c r="H37" s="14">
        <v>600</v>
      </c>
      <c r="I37" s="14">
        <v>100</v>
      </c>
      <c r="J37" s="14">
        <v>1</v>
      </c>
      <c r="K37" s="21"/>
      <c r="L37" s="21"/>
      <c r="M37" s="19"/>
      <c r="N37" s="29">
        <f t="shared" si="0"/>
        <v>0</v>
      </c>
    </row>
    <row r="38" spans="1:14" ht="45" x14ac:dyDescent="0.2">
      <c r="A38" s="55" t="s">
        <v>28</v>
      </c>
      <c r="B38" s="56" t="s">
        <v>769</v>
      </c>
      <c r="C38" s="56" t="s">
        <v>769</v>
      </c>
      <c r="D38" s="56" t="s">
        <v>769</v>
      </c>
      <c r="E38" s="14" t="s">
        <v>400</v>
      </c>
      <c r="F38" s="14" t="s">
        <v>545</v>
      </c>
      <c r="G38" s="14">
        <v>1800</v>
      </c>
      <c r="H38" s="14">
        <v>400</v>
      </c>
      <c r="I38" s="14">
        <v>650</v>
      </c>
      <c r="J38" s="14">
        <v>1</v>
      </c>
      <c r="K38" s="21"/>
      <c r="L38" s="21"/>
      <c r="M38" s="19"/>
      <c r="N38" s="29">
        <f t="shared" si="0"/>
        <v>0</v>
      </c>
    </row>
    <row r="39" spans="1:14" ht="75" x14ac:dyDescent="0.2">
      <c r="A39" s="55" t="s">
        <v>162</v>
      </c>
      <c r="B39" s="56" t="s">
        <v>769</v>
      </c>
      <c r="C39" s="56" t="s">
        <v>769</v>
      </c>
      <c r="D39" s="56" t="s">
        <v>769</v>
      </c>
      <c r="E39" s="14" t="s">
        <v>395</v>
      </c>
      <c r="F39" s="14" t="s">
        <v>546</v>
      </c>
      <c r="G39" s="14">
        <v>1800</v>
      </c>
      <c r="H39" s="14">
        <v>700</v>
      </c>
      <c r="I39" s="14">
        <v>1000</v>
      </c>
      <c r="J39" s="14">
        <v>1</v>
      </c>
      <c r="K39" s="21"/>
      <c r="L39" s="21"/>
      <c r="M39" s="19"/>
      <c r="N39" s="29">
        <f t="shared" si="0"/>
        <v>0</v>
      </c>
    </row>
    <row r="40" spans="1:14" ht="25.5" x14ac:dyDescent="0.2">
      <c r="A40" s="55" t="s">
        <v>8</v>
      </c>
      <c r="B40" s="56" t="s">
        <v>769</v>
      </c>
      <c r="C40" s="56" t="s">
        <v>769</v>
      </c>
      <c r="D40" s="56" t="s">
        <v>769</v>
      </c>
      <c r="E40" s="14" t="s">
        <v>396</v>
      </c>
      <c r="F40" s="14" t="s">
        <v>554</v>
      </c>
      <c r="G40" s="14">
        <v>800</v>
      </c>
      <c r="H40" s="14">
        <v>465</v>
      </c>
      <c r="I40" s="14">
        <v>1400</v>
      </c>
      <c r="J40" s="14">
        <v>1</v>
      </c>
      <c r="K40" s="21"/>
      <c r="L40" s="21"/>
      <c r="M40" s="19"/>
      <c r="N40" s="29">
        <f t="shared" si="0"/>
        <v>0</v>
      </c>
    </row>
    <row r="41" spans="1:14" ht="25.5" x14ac:dyDescent="0.2">
      <c r="A41" s="55" t="s">
        <v>7</v>
      </c>
      <c r="B41" s="56" t="s">
        <v>769</v>
      </c>
      <c r="C41" s="56" t="s">
        <v>769</v>
      </c>
      <c r="D41" s="56" t="s">
        <v>769</v>
      </c>
      <c r="E41" s="14" t="s">
        <v>670</v>
      </c>
      <c r="F41" s="14" t="s">
        <v>620</v>
      </c>
      <c r="G41" s="14">
        <v>1680</v>
      </c>
      <c r="H41" s="14">
        <v>540</v>
      </c>
      <c r="I41" s="14">
        <v>40</v>
      </c>
      <c r="J41" s="14">
        <v>1</v>
      </c>
      <c r="K41" s="21"/>
      <c r="L41" s="21"/>
      <c r="M41" s="19"/>
      <c r="N41" s="29">
        <f t="shared" si="0"/>
        <v>0</v>
      </c>
    </row>
    <row r="42" spans="1:14" ht="45" x14ac:dyDescent="0.2">
      <c r="A42" s="55" t="s">
        <v>383</v>
      </c>
      <c r="B42" s="56" t="s">
        <v>769</v>
      </c>
      <c r="C42" s="56" t="s">
        <v>769</v>
      </c>
      <c r="D42" s="56" t="s">
        <v>769</v>
      </c>
      <c r="E42" s="14" t="s">
        <v>493</v>
      </c>
      <c r="F42" s="14" t="s">
        <v>548</v>
      </c>
      <c r="G42" s="14">
        <v>400</v>
      </c>
      <c r="H42" s="14">
        <v>400</v>
      </c>
      <c r="I42" s="14">
        <v>900</v>
      </c>
      <c r="J42" s="14">
        <v>1</v>
      </c>
      <c r="K42" s="21"/>
      <c r="L42" s="21"/>
      <c r="M42" s="19"/>
      <c r="N42" s="29">
        <f t="shared" si="0"/>
        <v>0</v>
      </c>
    </row>
    <row r="43" spans="1:14" ht="30" x14ac:dyDescent="0.2">
      <c r="A43" s="55" t="s">
        <v>79</v>
      </c>
      <c r="B43" s="56" t="s">
        <v>769</v>
      </c>
      <c r="C43" s="56" t="s">
        <v>769</v>
      </c>
      <c r="D43" s="56" t="s">
        <v>769</v>
      </c>
      <c r="E43" s="14" t="s">
        <v>444</v>
      </c>
      <c r="F43" s="14" t="s">
        <v>549</v>
      </c>
      <c r="G43" s="14">
        <v>470</v>
      </c>
      <c r="H43" s="14">
        <v>520</v>
      </c>
      <c r="I43" s="14">
        <v>550</v>
      </c>
      <c r="J43" s="14">
        <v>1</v>
      </c>
      <c r="K43" s="21"/>
      <c r="L43" s="21"/>
      <c r="M43" s="19"/>
      <c r="N43" s="29">
        <f t="shared" si="0"/>
        <v>0</v>
      </c>
    </row>
    <row r="44" spans="1:14" x14ac:dyDescent="0.2">
      <c r="A44" s="57" t="s">
        <v>346</v>
      </c>
      <c r="B44" s="20"/>
      <c r="C44" s="60" t="s">
        <v>720</v>
      </c>
      <c r="D44" s="20"/>
      <c r="E44" s="15" t="s">
        <v>465</v>
      </c>
      <c r="F44" s="15"/>
      <c r="G44" s="15">
        <v>300</v>
      </c>
      <c r="H44" s="15">
        <v>300</v>
      </c>
      <c r="I44" s="15">
        <v>265</v>
      </c>
      <c r="J44" s="15">
        <v>1</v>
      </c>
      <c r="K44" s="20"/>
      <c r="L44" s="20">
        <v>0.51</v>
      </c>
      <c r="M44" s="59" t="s">
        <v>779</v>
      </c>
      <c r="N44" s="30" t="s">
        <v>779</v>
      </c>
    </row>
    <row r="45" spans="1:14" x14ac:dyDescent="0.2">
      <c r="A45" s="50" t="s">
        <v>332</v>
      </c>
      <c r="B45" s="22" t="s">
        <v>332</v>
      </c>
      <c r="C45" s="22" t="s">
        <v>332</v>
      </c>
      <c r="D45" s="22" t="s">
        <v>332</v>
      </c>
      <c r="E45" s="11" t="s">
        <v>385</v>
      </c>
      <c r="F45" s="11"/>
      <c r="G45" s="12"/>
      <c r="H45" s="12"/>
      <c r="I45" s="12"/>
      <c r="J45" s="12"/>
      <c r="K45" s="22"/>
      <c r="L45" s="22"/>
      <c r="M45" s="51"/>
      <c r="N45" s="27"/>
    </row>
    <row r="46" spans="1:14" ht="45" x14ac:dyDescent="0.2">
      <c r="A46" s="55" t="s">
        <v>89</v>
      </c>
      <c r="B46" s="56" t="s">
        <v>769</v>
      </c>
      <c r="C46" s="56" t="s">
        <v>769</v>
      </c>
      <c r="D46" s="56" t="s">
        <v>769</v>
      </c>
      <c r="E46" s="14" t="s">
        <v>493</v>
      </c>
      <c r="F46" s="14" t="s">
        <v>548</v>
      </c>
      <c r="G46" s="14">
        <v>400</v>
      </c>
      <c r="H46" s="14">
        <v>400</v>
      </c>
      <c r="I46" s="14">
        <v>900</v>
      </c>
      <c r="J46" s="14">
        <v>1</v>
      </c>
      <c r="K46" s="21"/>
      <c r="L46" s="21"/>
      <c r="M46" s="19"/>
      <c r="N46" s="29">
        <f t="shared" ref="N46:N61" si="1">SUM(M46)*J46</f>
        <v>0</v>
      </c>
    </row>
    <row r="47" spans="1:14" ht="75" x14ac:dyDescent="0.2">
      <c r="A47" s="55" t="s">
        <v>317</v>
      </c>
      <c r="B47" s="56" t="s">
        <v>769</v>
      </c>
      <c r="C47" s="56" t="s">
        <v>769</v>
      </c>
      <c r="D47" s="56" t="s">
        <v>769</v>
      </c>
      <c r="E47" s="14" t="s">
        <v>456</v>
      </c>
      <c r="F47" s="14" t="s">
        <v>543</v>
      </c>
      <c r="G47" s="14">
        <v>750</v>
      </c>
      <c r="H47" s="14">
        <v>750</v>
      </c>
      <c r="I47" s="14">
        <v>1000</v>
      </c>
      <c r="J47" s="14">
        <v>1</v>
      </c>
      <c r="K47" s="21"/>
      <c r="L47" s="21"/>
      <c r="M47" s="19"/>
      <c r="N47" s="29">
        <f t="shared" si="1"/>
        <v>0</v>
      </c>
    </row>
    <row r="48" spans="1:14" ht="30" x14ac:dyDescent="0.2">
      <c r="A48" s="55" t="s">
        <v>160</v>
      </c>
      <c r="B48" s="56" t="s">
        <v>769</v>
      </c>
      <c r="C48" s="56" t="s">
        <v>769</v>
      </c>
      <c r="D48" s="56" t="s">
        <v>769</v>
      </c>
      <c r="E48" s="14" t="s">
        <v>444</v>
      </c>
      <c r="F48" s="14" t="s">
        <v>549</v>
      </c>
      <c r="G48" s="14">
        <v>470</v>
      </c>
      <c r="H48" s="14">
        <v>520</v>
      </c>
      <c r="I48" s="14">
        <v>550</v>
      </c>
      <c r="J48" s="14">
        <v>1</v>
      </c>
      <c r="K48" s="21"/>
      <c r="L48" s="21"/>
      <c r="M48" s="19"/>
      <c r="N48" s="29">
        <f t="shared" si="1"/>
        <v>0</v>
      </c>
    </row>
    <row r="49" spans="1:14" ht="75" x14ac:dyDescent="0.2">
      <c r="A49" s="55" t="s">
        <v>382</v>
      </c>
      <c r="B49" s="56" t="s">
        <v>769</v>
      </c>
      <c r="C49" s="56" t="s">
        <v>769</v>
      </c>
      <c r="D49" s="56" t="s">
        <v>769</v>
      </c>
      <c r="E49" s="14" t="s">
        <v>475</v>
      </c>
      <c r="F49" s="14" t="s">
        <v>543</v>
      </c>
      <c r="G49" s="14">
        <v>1800</v>
      </c>
      <c r="H49" s="14">
        <v>700</v>
      </c>
      <c r="I49" s="14">
        <v>1000</v>
      </c>
      <c r="J49" s="14">
        <v>1</v>
      </c>
      <c r="K49" s="21"/>
      <c r="L49" s="21"/>
      <c r="M49" s="19"/>
      <c r="N49" s="29">
        <f t="shared" si="1"/>
        <v>0</v>
      </c>
    </row>
    <row r="50" spans="1:14" ht="25.5" x14ac:dyDescent="0.2">
      <c r="A50" s="55" t="s">
        <v>119</v>
      </c>
      <c r="B50" s="56" t="s">
        <v>769</v>
      </c>
      <c r="C50" s="56" t="s">
        <v>769</v>
      </c>
      <c r="D50" s="56" t="s">
        <v>769</v>
      </c>
      <c r="E50" s="14" t="s">
        <v>671</v>
      </c>
      <c r="F50" s="14" t="s">
        <v>672</v>
      </c>
      <c r="G50" s="14">
        <v>1680</v>
      </c>
      <c r="H50" s="14">
        <v>540</v>
      </c>
      <c r="I50" s="14">
        <v>40</v>
      </c>
      <c r="J50" s="14">
        <v>1</v>
      </c>
      <c r="K50" s="21"/>
      <c r="L50" s="21"/>
      <c r="M50" s="19"/>
      <c r="N50" s="29">
        <f t="shared" si="1"/>
        <v>0</v>
      </c>
    </row>
    <row r="51" spans="1:14" ht="60" x14ac:dyDescent="0.2">
      <c r="A51" s="55" t="s">
        <v>77</v>
      </c>
      <c r="B51" s="56" t="s">
        <v>769</v>
      </c>
      <c r="C51" s="56" t="s">
        <v>769</v>
      </c>
      <c r="D51" s="56" t="s">
        <v>769</v>
      </c>
      <c r="E51" s="14" t="s">
        <v>498</v>
      </c>
      <c r="F51" s="14" t="s">
        <v>828</v>
      </c>
      <c r="G51" s="14">
        <v>1200</v>
      </c>
      <c r="H51" s="14">
        <v>700</v>
      </c>
      <c r="I51" s="14">
        <v>1000</v>
      </c>
      <c r="J51" s="14">
        <v>1</v>
      </c>
      <c r="K51" s="21"/>
      <c r="L51" s="21"/>
      <c r="M51" s="19"/>
      <c r="N51" s="29">
        <f t="shared" si="1"/>
        <v>0</v>
      </c>
    </row>
    <row r="52" spans="1:14" ht="25.5" x14ac:dyDescent="0.2">
      <c r="A52" s="55" t="s">
        <v>115</v>
      </c>
      <c r="B52" s="56" t="s">
        <v>769</v>
      </c>
      <c r="C52" s="56" t="s">
        <v>769</v>
      </c>
      <c r="D52" s="56" t="s">
        <v>769</v>
      </c>
      <c r="E52" s="14" t="s">
        <v>396</v>
      </c>
      <c r="F52" s="14" t="s">
        <v>554</v>
      </c>
      <c r="G52" s="14">
        <v>800</v>
      </c>
      <c r="H52" s="14">
        <v>465</v>
      </c>
      <c r="I52" s="14">
        <v>1400</v>
      </c>
      <c r="J52" s="14">
        <v>1</v>
      </c>
      <c r="K52" s="21"/>
      <c r="L52" s="21"/>
      <c r="M52" s="19"/>
      <c r="N52" s="29">
        <f t="shared" si="1"/>
        <v>0</v>
      </c>
    </row>
    <row r="53" spans="1:14" ht="25.5" x14ac:dyDescent="0.2">
      <c r="A53" s="55" t="s">
        <v>114</v>
      </c>
      <c r="B53" s="56" t="s">
        <v>769</v>
      </c>
      <c r="C53" s="56" t="s">
        <v>769</v>
      </c>
      <c r="D53" s="56" t="s">
        <v>769</v>
      </c>
      <c r="E53" s="14" t="s">
        <v>397</v>
      </c>
      <c r="F53" s="14" t="s">
        <v>621</v>
      </c>
      <c r="G53" s="14">
        <v>1080</v>
      </c>
      <c r="H53" s="14">
        <v>540</v>
      </c>
      <c r="I53" s="14">
        <v>40</v>
      </c>
      <c r="J53" s="14">
        <v>1</v>
      </c>
      <c r="K53" s="21"/>
      <c r="L53" s="21"/>
      <c r="M53" s="19"/>
      <c r="N53" s="29">
        <f t="shared" si="1"/>
        <v>0</v>
      </c>
    </row>
    <row r="54" spans="1:14" ht="75" x14ac:dyDescent="0.2">
      <c r="A54" s="55" t="s">
        <v>183</v>
      </c>
      <c r="B54" s="56" t="s">
        <v>769</v>
      </c>
      <c r="C54" s="56" t="s">
        <v>769</v>
      </c>
      <c r="D54" s="56" t="s">
        <v>769</v>
      </c>
      <c r="E54" s="14" t="s">
        <v>476</v>
      </c>
      <c r="F54" s="21" t="s">
        <v>543</v>
      </c>
      <c r="G54" s="14">
        <v>2000</v>
      </c>
      <c r="H54" s="14">
        <v>700</v>
      </c>
      <c r="I54" s="14">
        <v>1000</v>
      </c>
      <c r="J54" s="14">
        <v>1</v>
      </c>
      <c r="K54" s="21"/>
      <c r="L54" s="21"/>
      <c r="M54" s="19"/>
      <c r="N54" s="29">
        <f t="shared" si="1"/>
        <v>0</v>
      </c>
    </row>
    <row r="55" spans="1:14" ht="25.5" x14ac:dyDescent="0.2">
      <c r="A55" s="55" t="s">
        <v>243</v>
      </c>
      <c r="B55" s="56" t="s">
        <v>769</v>
      </c>
      <c r="C55" s="56" t="s">
        <v>769</v>
      </c>
      <c r="D55" s="56" t="s">
        <v>769</v>
      </c>
      <c r="E55" s="14" t="s">
        <v>399</v>
      </c>
      <c r="F55" s="14" t="s">
        <v>622</v>
      </c>
      <c r="G55" s="14">
        <v>1880</v>
      </c>
      <c r="H55" s="14">
        <v>540</v>
      </c>
      <c r="I55" s="14">
        <v>40</v>
      </c>
      <c r="J55" s="14">
        <v>1</v>
      </c>
      <c r="K55" s="21"/>
      <c r="L55" s="21"/>
      <c r="M55" s="19"/>
      <c r="N55" s="29">
        <f t="shared" si="1"/>
        <v>0</v>
      </c>
    </row>
    <row r="56" spans="1:14" ht="45" x14ac:dyDescent="0.2">
      <c r="A56" s="55" t="s">
        <v>257</v>
      </c>
      <c r="B56" s="56" t="s">
        <v>769</v>
      </c>
      <c r="C56" s="56" t="s">
        <v>769</v>
      </c>
      <c r="D56" s="56" t="s">
        <v>769</v>
      </c>
      <c r="E56" s="14" t="s">
        <v>400</v>
      </c>
      <c r="F56" s="14" t="s">
        <v>545</v>
      </c>
      <c r="G56" s="14">
        <v>1800</v>
      </c>
      <c r="H56" s="14">
        <v>400</v>
      </c>
      <c r="I56" s="14">
        <v>650</v>
      </c>
      <c r="J56" s="14">
        <v>1</v>
      </c>
      <c r="K56" s="21"/>
      <c r="L56" s="21"/>
      <c r="M56" s="19"/>
      <c r="N56" s="29">
        <f t="shared" si="1"/>
        <v>0</v>
      </c>
    </row>
    <row r="57" spans="1:14" ht="75" x14ac:dyDescent="0.2">
      <c r="A57" s="55" t="s">
        <v>88</v>
      </c>
      <c r="B57" s="56" t="s">
        <v>769</v>
      </c>
      <c r="C57" s="56" t="s">
        <v>769</v>
      </c>
      <c r="D57" s="56" t="s">
        <v>769</v>
      </c>
      <c r="E57" s="14" t="s">
        <v>394</v>
      </c>
      <c r="F57" s="14" t="s">
        <v>543</v>
      </c>
      <c r="G57" s="14">
        <v>750</v>
      </c>
      <c r="H57" s="14">
        <v>750</v>
      </c>
      <c r="I57" s="14">
        <v>1000</v>
      </c>
      <c r="J57" s="14">
        <v>1</v>
      </c>
      <c r="K57" s="21"/>
      <c r="L57" s="21"/>
      <c r="M57" s="19"/>
      <c r="N57" s="29">
        <f t="shared" si="1"/>
        <v>0</v>
      </c>
    </row>
    <row r="58" spans="1:14" ht="75" x14ac:dyDescent="0.2">
      <c r="A58" s="55" t="s">
        <v>316</v>
      </c>
      <c r="B58" s="56" t="s">
        <v>769</v>
      </c>
      <c r="C58" s="56" t="s">
        <v>769</v>
      </c>
      <c r="D58" s="56" t="s">
        <v>769</v>
      </c>
      <c r="E58" s="14" t="s">
        <v>477</v>
      </c>
      <c r="F58" s="14" t="s">
        <v>543</v>
      </c>
      <c r="G58" s="14">
        <v>1400</v>
      </c>
      <c r="H58" s="14">
        <v>700</v>
      </c>
      <c r="I58" s="14">
        <v>1000</v>
      </c>
      <c r="J58" s="14">
        <v>1</v>
      </c>
      <c r="K58" s="21"/>
      <c r="L58" s="21"/>
      <c r="M58" s="19"/>
      <c r="N58" s="29">
        <f t="shared" si="1"/>
        <v>0</v>
      </c>
    </row>
    <row r="59" spans="1:14" ht="25.5" x14ac:dyDescent="0.2">
      <c r="A59" s="55" t="s">
        <v>268</v>
      </c>
      <c r="B59" s="56" t="s">
        <v>769</v>
      </c>
      <c r="C59" s="56" t="s">
        <v>769</v>
      </c>
      <c r="D59" s="56" t="s">
        <v>769</v>
      </c>
      <c r="E59" s="14" t="s">
        <v>619</v>
      </c>
      <c r="F59" s="14" t="s">
        <v>623</v>
      </c>
      <c r="G59" s="14">
        <v>600</v>
      </c>
      <c r="H59" s="14">
        <v>600</v>
      </c>
      <c r="I59" s="14">
        <v>100</v>
      </c>
      <c r="J59" s="14">
        <v>1</v>
      </c>
      <c r="K59" s="21"/>
      <c r="L59" s="21"/>
      <c r="M59" s="19"/>
      <c r="N59" s="29">
        <f t="shared" si="1"/>
        <v>0</v>
      </c>
    </row>
    <row r="60" spans="1:14" ht="25.5" x14ac:dyDescent="0.2">
      <c r="A60" s="55" t="s">
        <v>270</v>
      </c>
      <c r="B60" s="56" t="s">
        <v>769</v>
      </c>
      <c r="C60" s="56" t="s">
        <v>769</v>
      </c>
      <c r="D60" s="56" t="s">
        <v>769</v>
      </c>
      <c r="E60" s="14" t="s">
        <v>619</v>
      </c>
      <c r="F60" s="14" t="s">
        <v>623</v>
      </c>
      <c r="G60" s="14">
        <v>600</v>
      </c>
      <c r="H60" s="14">
        <v>600</v>
      </c>
      <c r="I60" s="14">
        <v>100</v>
      </c>
      <c r="J60" s="14">
        <v>1</v>
      </c>
      <c r="K60" s="21"/>
      <c r="L60" s="21"/>
      <c r="M60" s="19"/>
      <c r="N60" s="29">
        <f t="shared" si="1"/>
        <v>0</v>
      </c>
    </row>
    <row r="61" spans="1:14" ht="30" x14ac:dyDescent="0.2">
      <c r="A61" s="55" t="s">
        <v>269</v>
      </c>
      <c r="B61" s="56" t="s">
        <v>769</v>
      </c>
      <c r="C61" s="56" t="s">
        <v>769</v>
      </c>
      <c r="D61" s="56" t="s">
        <v>769</v>
      </c>
      <c r="E61" s="14" t="s">
        <v>673</v>
      </c>
      <c r="F61" s="14" t="s">
        <v>623</v>
      </c>
      <c r="G61" s="14">
        <v>1280</v>
      </c>
      <c r="H61" s="14">
        <v>540</v>
      </c>
      <c r="I61" s="14">
        <v>40</v>
      </c>
      <c r="J61" s="14">
        <v>1</v>
      </c>
      <c r="K61" s="21"/>
      <c r="L61" s="21"/>
      <c r="M61" s="19"/>
      <c r="N61" s="29">
        <f t="shared" si="1"/>
        <v>0</v>
      </c>
    </row>
    <row r="62" spans="1:14" x14ac:dyDescent="0.2">
      <c r="A62" s="57" t="s">
        <v>342</v>
      </c>
      <c r="B62" s="20"/>
      <c r="C62" s="60" t="s">
        <v>720</v>
      </c>
      <c r="D62" s="20"/>
      <c r="E62" s="15" t="s">
        <v>465</v>
      </c>
      <c r="F62" s="15"/>
      <c r="G62" s="15">
        <v>300</v>
      </c>
      <c r="H62" s="15">
        <v>300</v>
      </c>
      <c r="I62" s="15">
        <v>265</v>
      </c>
      <c r="J62" s="15">
        <v>1</v>
      </c>
      <c r="K62" s="20"/>
      <c r="L62" s="20"/>
      <c r="M62" s="59" t="s">
        <v>779</v>
      </c>
      <c r="N62" s="30" t="s">
        <v>779</v>
      </c>
    </row>
    <row r="63" spans="1:14" x14ac:dyDescent="0.2">
      <c r="A63" s="50" t="s">
        <v>332</v>
      </c>
      <c r="B63" s="22" t="s">
        <v>332</v>
      </c>
      <c r="C63" s="22" t="s">
        <v>332</v>
      </c>
      <c r="D63" s="22" t="s">
        <v>332</v>
      </c>
      <c r="E63" s="11" t="s">
        <v>471</v>
      </c>
      <c r="F63" s="11"/>
      <c r="G63" s="12"/>
      <c r="H63" s="12"/>
      <c r="I63" s="12"/>
      <c r="J63" s="12"/>
      <c r="K63" s="22"/>
      <c r="L63" s="22"/>
      <c r="M63" s="51"/>
      <c r="N63" s="27"/>
    </row>
    <row r="64" spans="1:14" ht="75" x14ac:dyDescent="0.2">
      <c r="A64" s="55" t="s">
        <v>74</v>
      </c>
      <c r="B64" s="56" t="s">
        <v>769</v>
      </c>
      <c r="C64" s="56" t="s">
        <v>769</v>
      </c>
      <c r="D64" s="56" t="s">
        <v>769</v>
      </c>
      <c r="E64" s="14" t="s">
        <v>476</v>
      </c>
      <c r="F64" s="14" t="s">
        <v>543</v>
      </c>
      <c r="G64" s="14">
        <v>2000</v>
      </c>
      <c r="H64" s="14">
        <v>700</v>
      </c>
      <c r="I64" s="14">
        <v>1000</v>
      </c>
      <c r="J64" s="14">
        <v>1</v>
      </c>
      <c r="K64" s="21"/>
      <c r="L64" s="21"/>
      <c r="M64" s="19"/>
      <c r="N64" s="29">
        <f t="shared" ref="N64:N67" si="2">SUM(M64)*J64</f>
        <v>0</v>
      </c>
    </row>
    <row r="65" spans="1:14" ht="25.5" x14ac:dyDescent="0.2">
      <c r="A65" s="55" t="s">
        <v>76</v>
      </c>
      <c r="B65" s="56" t="s">
        <v>769</v>
      </c>
      <c r="C65" s="56" t="s">
        <v>769</v>
      </c>
      <c r="D65" s="56" t="s">
        <v>769</v>
      </c>
      <c r="E65" s="14" t="s">
        <v>619</v>
      </c>
      <c r="F65" s="14" t="s">
        <v>626</v>
      </c>
      <c r="G65" s="14">
        <v>600</v>
      </c>
      <c r="H65" s="14">
        <v>600</v>
      </c>
      <c r="I65" s="14">
        <v>100</v>
      </c>
      <c r="J65" s="14">
        <v>1</v>
      </c>
      <c r="K65" s="21"/>
      <c r="L65" s="21"/>
      <c r="M65" s="19"/>
      <c r="N65" s="29">
        <f t="shared" si="2"/>
        <v>0</v>
      </c>
    </row>
    <row r="66" spans="1:14" ht="25.5" x14ac:dyDescent="0.2">
      <c r="A66" s="55" t="s">
        <v>78</v>
      </c>
      <c r="B66" s="56" t="s">
        <v>769</v>
      </c>
      <c r="C66" s="56" t="s">
        <v>769</v>
      </c>
      <c r="D66" s="56" t="s">
        <v>769</v>
      </c>
      <c r="E66" s="14" t="s">
        <v>619</v>
      </c>
      <c r="F66" s="14" t="s">
        <v>626</v>
      </c>
      <c r="G66" s="14">
        <v>600</v>
      </c>
      <c r="H66" s="14">
        <v>600</v>
      </c>
      <c r="I66" s="14">
        <v>100</v>
      </c>
      <c r="J66" s="14">
        <v>1</v>
      </c>
      <c r="K66" s="21"/>
      <c r="L66" s="21"/>
      <c r="M66" s="19"/>
      <c r="N66" s="29">
        <f t="shared" si="2"/>
        <v>0</v>
      </c>
    </row>
    <row r="67" spans="1:14" ht="30" x14ac:dyDescent="0.2">
      <c r="A67" s="55" t="s">
        <v>80</v>
      </c>
      <c r="B67" s="56" t="s">
        <v>769</v>
      </c>
      <c r="C67" s="56" t="s">
        <v>769</v>
      </c>
      <c r="D67" s="56" t="s">
        <v>769</v>
      </c>
      <c r="E67" s="14" t="s">
        <v>489</v>
      </c>
      <c r="F67" s="14" t="s">
        <v>626</v>
      </c>
      <c r="G67" s="14">
        <v>1880</v>
      </c>
      <c r="H67" s="14">
        <v>540</v>
      </c>
      <c r="I67" s="14">
        <v>40</v>
      </c>
      <c r="J67" s="14">
        <v>1</v>
      </c>
      <c r="K67" s="21"/>
      <c r="L67" s="21"/>
      <c r="M67" s="19"/>
      <c r="N67" s="29">
        <f t="shared" si="2"/>
        <v>0</v>
      </c>
    </row>
    <row r="68" spans="1:14" x14ac:dyDescent="0.2">
      <c r="A68" s="57" t="s">
        <v>523</v>
      </c>
      <c r="B68" s="20"/>
      <c r="C68" s="58" t="s">
        <v>522</v>
      </c>
      <c r="D68" s="20"/>
      <c r="E68" s="15" t="s">
        <v>478</v>
      </c>
      <c r="F68" s="15"/>
      <c r="G68" s="15">
        <v>1600</v>
      </c>
      <c r="H68" s="15">
        <v>700</v>
      </c>
      <c r="I68" s="15">
        <v>1000</v>
      </c>
      <c r="J68" s="15">
        <v>1</v>
      </c>
      <c r="K68" s="20"/>
      <c r="L68" s="20"/>
      <c r="M68" s="59" t="s">
        <v>779</v>
      </c>
      <c r="N68" s="30" t="s">
        <v>779</v>
      </c>
    </row>
    <row r="69" spans="1:14" x14ac:dyDescent="0.2">
      <c r="A69" s="57" t="s">
        <v>524</v>
      </c>
      <c r="B69" s="20"/>
      <c r="C69" s="58" t="s">
        <v>522</v>
      </c>
      <c r="D69" s="20"/>
      <c r="E69" s="15" t="s">
        <v>525</v>
      </c>
      <c r="F69" s="15"/>
      <c r="G69" s="15">
        <v>1600</v>
      </c>
      <c r="H69" s="15">
        <v>540</v>
      </c>
      <c r="I69" s="15">
        <v>40</v>
      </c>
      <c r="J69" s="15">
        <v>1</v>
      </c>
      <c r="K69" s="20"/>
      <c r="L69" s="20"/>
      <c r="M69" s="59" t="s">
        <v>779</v>
      </c>
      <c r="N69" s="30" t="s">
        <v>779</v>
      </c>
    </row>
    <row r="70" spans="1:14" ht="90" x14ac:dyDescent="0.2">
      <c r="A70" s="52" t="s">
        <v>182</v>
      </c>
      <c r="B70" s="18"/>
      <c r="C70" s="53" t="s">
        <v>522</v>
      </c>
      <c r="D70" s="18"/>
      <c r="E70" s="13" t="s">
        <v>731</v>
      </c>
      <c r="F70" s="13" t="s">
        <v>552</v>
      </c>
      <c r="G70" s="13">
        <v>1200</v>
      </c>
      <c r="H70" s="13">
        <v>700</v>
      </c>
      <c r="I70" s="13">
        <v>1000</v>
      </c>
      <c r="J70" s="13">
        <v>1</v>
      </c>
      <c r="K70" s="18"/>
      <c r="L70" s="18"/>
      <c r="M70" s="54" t="s">
        <v>779</v>
      </c>
      <c r="N70" s="28" t="s">
        <v>779</v>
      </c>
    </row>
    <row r="71" spans="1:14" x14ac:dyDescent="0.2">
      <c r="A71" s="52" t="s">
        <v>211</v>
      </c>
      <c r="B71" s="18"/>
      <c r="C71" s="53" t="s">
        <v>522</v>
      </c>
      <c r="D71" s="18"/>
      <c r="E71" s="13" t="s">
        <v>397</v>
      </c>
      <c r="F71" s="13" t="s">
        <v>629</v>
      </c>
      <c r="G71" s="13">
        <v>1080</v>
      </c>
      <c r="H71" s="13">
        <v>540</v>
      </c>
      <c r="I71" s="13">
        <v>40</v>
      </c>
      <c r="J71" s="13">
        <v>1</v>
      </c>
      <c r="K71" s="18"/>
      <c r="L71" s="18"/>
      <c r="M71" s="54" t="s">
        <v>779</v>
      </c>
      <c r="N71" s="28" t="s">
        <v>779</v>
      </c>
    </row>
    <row r="72" spans="1:14" ht="25.5" x14ac:dyDescent="0.2">
      <c r="A72" s="55" t="s">
        <v>210</v>
      </c>
      <c r="B72" s="56" t="s">
        <v>769</v>
      </c>
      <c r="C72" s="56" t="s">
        <v>769</v>
      </c>
      <c r="D72" s="56" t="s">
        <v>769</v>
      </c>
      <c r="E72" s="14" t="s">
        <v>396</v>
      </c>
      <c r="F72" s="14" t="s">
        <v>554</v>
      </c>
      <c r="G72" s="14">
        <v>800</v>
      </c>
      <c r="H72" s="14">
        <v>465</v>
      </c>
      <c r="I72" s="14">
        <v>1400</v>
      </c>
      <c r="J72" s="14">
        <v>1</v>
      </c>
      <c r="K72" s="21"/>
      <c r="L72" s="21"/>
      <c r="M72" s="19"/>
      <c r="N72" s="29">
        <f t="shared" ref="N72:N76" si="3">SUM(M72)*J72</f>
        <v>0</v>
      </c>
    </row>
    <row r="73" spans="1:14" ht="75" x14ac:dyDescent="0.2">
      <c r="A73" s="55" t="s">
        <v>24</v>
      </c>
      <c r="B73" s="56" t="s">
        <v>769</v>
      </c>
      <c r="C73" s="56" t="s">
        <v>769</v>
      </c>
      <c r="D73" s="56" t="s">
        <v>769</v>
      </c>
      <c r="E73" s="14" t="s">
        <v>475</v>
      </c>
      <c r="F73" s="14" t="s">
        <v>543</v>
      </c>
      <c r="G73" s="14">
        <v>1800</v>
      </c>
      <c r="H73" s="14">
        <v>700</v>
      </c>
      <c r="I73" s="14">
        <v>1000</v>
      </c>
      <c r="J73" s="14">
        <v>1</v>
      </c>
      <c r="K73" s="21"/>
      <c r="L73" s="21"/>
      <c r="M73" s="19"/>
      <c r="N73" s="29">
        <f t="shared" si="3"/>
        <v>0</v>
      </c>
    </row>
    <row r="74" spans="1:14" ht="25.5" x14ac:dyDescent="0.2">
      <c r="A74" s="55" t="s">
        <v>311</v>
      </c>
      <c r="B74" s="56" t="s">
        <v>769</v>
      </c>
      <c r="C74" s="56" t="s">
        <v>769</v>
      </c>
      <c r="D74" s="56" t="s">
        <v>769</v>
      </c>
      <c r="E74" s="14" t="s">
        <v>674</v>
      </c>
      <c r="F74" s="14" t="s">
        <v>630</v>
      </c>
      <c r="G74" s="14">
        <v>1680</v>
      </c>
      <c r="H74" s="14">
        <v>540</v>
      </c>
      <c r="I74" s="14">
        <v>40</v>
      </c>
      <c r="J74" s="14">
        <v>1</v>
      </c>
      <c r="K74" s="21"/>
      <c r="L74" s="21"/>
      <c r="M74" s="19"/>
      <c r="N74" s="29">
        <f t="shared" si="3"/>
        <v>0</v>
      </c>
    </row>
    <row r="75" spans="1:14" ht="45" x14ac:dyDescent="0.2">
      <c r="A75" s="55" t="s">
        <v>254</v>
      </c>
      <c r="B75" s="56" t="s">
        <v>769</v>
      </c>
      <c r="C75" s="56" t="s">
        <v>769</v>
      </c>
      <c r="D75" s="56" t="s">
        <v>769</v>
      </c>
      <c r="E75" s="14" t="s">
        <v>400</v>
      </c>
      <c r="F75" s="14" t="s">
        <v>545</v>
      </c>
      <c r="G75" s="14">
        <v>1800</v>
      </c>
      <c r="H75" s="14">
        <v>400</v>
      </c>
      <c r="I75" s="14">
        <v>650</v>
      </c>
      <c r="J75" s="14">
        <v>1</v>
      </c>
      <c r="K75" s="21"/>
      <c r="L75" s="21"/>
      <c r="M75" s="19"/>
      <c r="N75" s="29">
        <f t="shared" si="3"/>
        <v>0</v>
      </c>
    </row>
    <row r="76" spans="1:14" ht="45" x14ac:dyDescent="0.2">
      <c r="A76" s="55" t="s">
        <v>84</v>
      </c>
      <c r="B76" s="56" t="s">
        <v>769</v>
      </c>
      <c r="C76" s="56" t="s">
        <v>769</v>
      </c>
      <c r="D76" s="56" t="s">
        <v>769</v>
      </c>
      <c r="E76" s="14" t="s">
        <v>494</v>
      </c>
      <c r="F76" s="14" t="s">
        <v>553</v>
      </c>
      <c r="G76" s="14">
        <v>400</v>
      </c>
      <c r="H76" s="14">
        <v>400</v>
      </c>
      <c r="I76" s="14">
        <v>332</v>
      </c>
      <c r="J76" s="14">
        <v>1</v>
      </c>
      <c r="K76" s="21"/>
      <c r="L76" s="21"/>
      <c r="M76" s="19"/>
      <c r="N76" s="29">
        <f t="shared" si="3"/>
        <v>0</v>
      </c>
    </row>
    <row r="77" spans="1:14" x14ac:dyDescent="0.2">
      <c r="A77" s="57" t="s">
        <v>306</v>
      </c>
      <c r="B77" s="20"/>
      <c r="C77" s="60" t="s">
        <v>721</v>
      </c>
      <c r="D77" s="20"/>
      <c r="E77" s="15" t="s">
        <v>406</v>
      </c>
      <c r="F77" s="15"/>
      <c r="G77" s="15">
        <v>2400</v>
      </c>
      <c r="H77" s="15">
        <v>1400</v>
      </c>
      <c r="I77" s="15">
        <v>500</v>
      </c>
      <c r="J77" s="15">
        <v>1</v>
      </c>
      <c r="K77" s="20"/>
      <c r="L77" s="20"/>
      <c r="M77" s="59" t="s">
        <v>779</v>
      </c>
      <c r="N77" s="30" t="s">
        <v>779</v>
      </c>
    </row>
    <row r="78" spans="1:14" ht="45" x14ac:dyDescent="0.2">
      <c r="A78" s="55" t="s">
        <v>341</v>
      </c>
      <c r="B78" s="56" t="s">
        <v>769</v>
      </c>
      <c r="C78" s="56" t="s">
        <v>769</v>
      </c>
      <c r="D78" s="56" t="s">
        <v>769</v>
      </c>
      <c r="E78" s="14" t="s">
        <v>449</v>
      </c>
      <c r="F78" s="14" t="s">
        <v>557</v>
      </c>
      <c r="G78" s="14">
        <v>2000</v>
      </c>
      <c r="H78" s="14">
        <v>700</v>
      </c>
      <c r="I78" s="14">
        <v>900</v>
      </c>
      <c r="J78" s="14">
        <v>1</v>
      </c>
      <c r="K78" s="21"/>
      <c r="L78" s="21"/>
      <c r="M78" s="19"/>
      <c r="N78" s="29">
        <f t="shared" ref="N78:N80" si="4">SUM(M78)*J78</f>
        <v>0</v>
      </c>
    </row>
    <row r="79" spans="1:14" ht="25.5" x14ac:dyDescent="0.2">
      <c r="A79" s="55" t="s">
        <v>126</v>
      </c>
      <c r="B79" s="56" t="s">
        <v>769</v>
      </c>
      <c r="C79" s="56" t="s">
        <v>769</v>
      </c>
      <c r="D79" s="56" t="s">
        <v>769</v>
      </c>
      <c r="E79" s="14" t="s">
        <v>619</v>
      </c>
      <c r="F79" s="14" t="s">
        <v>632</v>
      </c>
      <c r="G79" s="14">
        <v>600</v>
      </c>
      <c r="H79" s="14">
        <v>600</v>
      </c>
      <c r="I79" s="14">
        <v>100</v>
      </c>
      <c r="J79" s="14">
        <v>1</v>
      </c>
      <c r="K79" s="21"/>
      <c r="L79" s="21"/>
      <c r="M79" s="19"/>
      <c r="N79" s="29">
        <f t="shared" si="4"/>
        <v>0</v>
      </c>
    </row>
    <row r="80" spans="1:14" ht="25.5" x14ac:dyDescent="0.2">
      <c r="A80" s="55" t="s">
        <v>122</v>
      </c>
      <c r="B80" s="56" t="s">
        <v>769</v>
      </c>
      <c r="C80" s="56" t="s">
        <v>769</v>
      </c>
      <c r="D80" s="56" t="s">
        <v>769</v>
      </c>
      <c r="E80" s="14" t="s">
        <v>619</v>
      </c>
      <c r="F80" s="14" t="s">
        <v>632</v>
      </c>
      <c r="G80" s="14">
        <v>600</v>
      </c>
      <c r="H80" s="14">
        <v>600</v>
      </c>
      <c r="I80" s="14">
        <v>100</v>
      </c>
      <c r="J80" s="14">
        <v>1</v>
      </c>
      <c r="K80" s="21"/>
      <c r="L80" s="21"/>
      <c r="M80" s="19"/>
      <c r="N80" s="29">
        <f t="shared" si="4"/>
        <v>0</v>
      </c>
    </row>
    <row r="81" spans="1:14" x14ac:dyDescent="0.2">
      <c r="A81" s="57" t="s">
        <v>181</v>
      </c>
      <c r="B81" s="20"/>
      <c r="C81" s="60" t="s">
        <v>720</v>
      </c>
      <c r="D81" s="20"/>
      <c r="E81" s="15" t="s">
        <v>465</v>
      </c>
      <c r="F81" s="15"/>
      <c r="G81" s="15">
        <v>300</v>
      </c>
      <c r="H81" s="15">
        <v>300</v>
      </c>
      <c r="I81" s="15">
        <v>265</v>
      </c>
      <c r="J81" s="15">
        <v>1</v>
      </c>
      <c r="K81" s="20"/>
      <c r="L81" s="20"/>
      <c r="M81" s="59" t="s">
        <v>779</v>
      </c>
      <c r="N81" s="30" t="s">
        <v>779</v>
      </c>
    </row>
    <row r="82" spans="1:14" x14ac:dyDescent="0.2">
      <c r="A82" s="50" t="s">
        <v>332</v>
      </c>
      <c r="B82" s="22" t="s">
        <v>332</v>
      </c>
      <c r="C82" s="22" t="s">
        <v>332</v>
      </c>
      <c r="D82" s="22" t="s">
        <v>332</v>
      </c>
      <c r="E82" s="11" t="s">
        <v>509</v>
      </c>
      <c r="F82" s="11"/>
      <c r="G82" s="12"/>
      <c r="H82" s="12"/>
      <c r="I82" s="12"/>
      <c r="J82" s="12"/>
      <c r="K82" s="22"/>
      <c r="L82" s="22"/>
      <c r="M82" s="51"/>
      <c r="N82" s="27"/>
    </row>
    <row r="83" spans="1:14" ht="30" x14ac:dyDescent="0.2">
      <c r="A83" s="55" t="s">
        <v>82</v>
      </c>
      <c r="B83" s="56" t="s">
        <v>769</v>
      </c>
      <c r="C83" s="56" t="s">
        <v>769</v>
      </c>
      <c r="D83" s="56" t="s">
        <v>769</v>
      </c>
      <c r="E83" s="14" t="s">
        <v>408</v>
      </c>
      <c r="F83" s="14" t="s">
        <v>538</v>
      </c>
      <c r="G83" s="14">
        <v>500</v>
      </c>
      <c r="H83" s="14">
        <v>700</v>
      </c>
      <c r="I83" s="14">
        <v>950</v>
      </c>
      <c r="J83" s="14">
        <v>1</v>
      </c>
      <c r="K83" s="21"/>
      <c r="L83" s="21"/>
      <c r="M83" s="19"/>
      <c r="N83" s="29">
        <f t="shared" ref="N83:N89" si="5">SUM(M83)*J83</f>
        <v>0</v>
      </c>
    </row>
    <row r="84" spans="1:14" ht="30" x14ac:dyDescent="0.2">
      <c r="A84" s="55" t="s">
        <v>157</v>
      </c>
      <c r="B84" s="56" t="s">
        <v>769</v>
      </c>
      <c r="C84" s="56" t="s">
        <v>769</v>
      </c>
      <c r="D84" s="56" t="s">
        <v>769</v>
      </c>
      <c r="E84" s="14" t="s">
        <v>444</v>
      </c>
      <c r="F84" s="14" t="s">
        <v>549</v>
      </c>
      <c r="G84" s="14">
        <v>470</v>
      </c>
      <c r="H84" s="14">
        <v>520</v>
      </c>
      <c r="I84" s="14">
        <v>550</v>
      </c>
      <c r="J84" s="14">
        <v>1</v>
      </c>
      <c r="K84" s="21"/>
      <c r="L84" s="21"/>
      <c r="M84" s="19"/>
      <c r="N84" s="29">
        <f t="shared" si="5"/>
        <v>0</v>
      </c>
    </row>
    <row r="85" spans="1:14" ht="75" x14ac:dyDescent="0.2">
      <c r="A85" s="55" t="s">
        <v>379</v>
      </c>
      <c r="B85" s="56" t="s">
        <v>769</v>
      </c>
      <c r="C85" s="56" t="s">
        <v>769</v>
      </c>
      <c r="D85" s="56" t="s">
        <v>769</v>
      </c>
      <c r="E85" s="14" t="s">
        <v>480</v>
      </c>
      <c r="F85" s="14" t="s">
        <v>559</v>
      </c>
      <c r="G85" s="14">
        <v>1400</v>
      </c>
      <c r="H85" s="14">
        <v>867</v>
      </c>
      <c r="I85" s="14">
        <v>1123</v>
      </c>
      <c r="J85" s="14">
        <v>1</v>
      </c>
      <c r="K85" s="21"/>
      <c r="L85" s="21"/>
      <c r="M85" s="19"/>
      <c r="N85" s="29">
        <f t="shared" si="5"/>
        <v>0</v>
      </c>
    </row>
    <row r="86" spans="1:14" ht="25.5" x14ac:dyDescent="0.2">
      <c r="A86" s="55" t="s">
        <v>63</v>
      </c>
      <c r="B86" s="56" t="s">
        <v>769</v>
      </c>
      <c r="C86" s="56" t="s">
        <v>769</v>
      </c>
      <c r="D86" s="56" t="s">
        <v>769</v>
      </c>
      <c r="E86" s="14" t="s">
        <v>451</v>
      </c>
      <c r="F86" s="14" t="s">
        <v>634</v>
      </c>
      <c r="G86" s="14">
        <v>1300</v>
      </c>
      <c r="H86" s="14">
        <v>590</v>
      </c>
      <c r="I86" s="14">
        <v>70</v>
      </c>
      <c r="J86" s="14">
        <v>1</v>
      </c>
      <c r="K86" s="21"/>
      <c r="L86" s="21"/>
      <c r="M86" s="19"/>
      <c r="N86" s="29">
        <f t="shared" si="5"/>
        <v>0</v>
      </c>
    </row>
    <row r="87" spans="1:14" ht="25.5" x14ac:dyDescent="0.2">
      <c r="A87" s="55" t="s">
        <v>60</v>
      </c>
      <c r="B87" s="56" t="s">
        <v>769</v>
      </c>
      <c r="C87" s="56" t="s">
        <v>769</v>
      </c>
      <c r="D87" s="56" t="s">
        <v>769</v>
      </c>
      <c r="E87" s="14" t="s">
        <v>481</v>
      </c>
      <c r="F87" s="14" t="s">
        <v>634</v>
      </c>
      <c r="G87" s="14">
        <v>300</v>
      </c>
      <c r="H87" s="14">
        <v>200</v>
      </c>
      <c r="I87" s="14">
        <v>1150</v>
      </c>
      <c r="J87" s="14">
        <v>1</v>
      </c>
      <c r="K87" s="21"/>
      <c r="L87" s="21"/>
      <c r="M87" s="19"/>
      <c r="N87" s="29">
        <f t="shared" si="5"/>
        <v>0</v>
      </c>
    </row>
    <row r="88" spans="1:14" ht="60" x14ac:dyDescent="0.2">
      <c r="A88" s="55" t="s">
        <v>305</v>
      </c>
      <c r="B88" s="56" t="s">
        <v>769</v>
      </c>
      <c r="C88" s="56" t="s">
        <v>769</v>
      </c>
      <c r="D88" s="56" t="s">
        <v>769</v>
      </c>
      <c r="E88" s="14" t="s">
        <v>499</v>
      </c>
      <c r="F88" s="14" t="s">
        <v>558</v>
      </c>
      <c r="G88" s="14">
        <v>1400</v>
      </c>
      <c r="H88" s="14">
        <v>712</v>
      </c>
      <c r="I88" s="14">
        <v>843</v>
      </c>
      <c r="J88" s="14">
        <v>1</v>
      </c>
      <c r="K88" s="21"/>
      <c r="L88" s="21"/>
      <c r="M88" s="19"/>
      <c r="N88" s="29">
        <f t="shared" si="5"/>
        <v>0</v>
      </c>
    </row>
    <row r="89" spans="1:14" ht="25.5" x14ac:dyDescent="0.2">
      <c r="A89" s="55" t="s">
        <v>171</v>
      </c>
      <c r="B89" s="56" t="s">
        <v>769</v>
      </c>
      <c r="C89" s="56" t="s">
        <v>769</v>
      </c>
      <c r="D89" s="56" t="s">
        <v>769</v>
      </c>
      <c r="E89" s="14" t="s">
        <v>452</v>
      </c>
      <c r="F89" s="14" t="s">
        <v>633</v>
      </c>
      <c r="G89" s="14">
        <v>1300</v>
      </c>
      <c r="H89" s="14">
        <v>590</v>
      </c>
      <c r="I89" s="14">
        <v>70</v>
      </c>
      <c r="J89" s="14">
        <v>1</v>
      </c>
      <c r="K89" s="21"/>
      <c r="L89" s="21"/>
      <c r="M89" s="19"/>
      <c r="N89" s="29">
        <f t="shared" si="5"/>
        <v>0</v>
      </c>
    </row>
    <row r="90" spans="1:14" x14ac:dyDescent="0.2">
      <c r="A90" s="61" t="s">
        <v>353</v>
      </c>
      <c r="B90" s="62"/>
      <c r="C90" s="63" t="s">
        <v>522</v>
      </c>
      <c r="D90" s="62"/>
      <c r="E90" s="16" t="s">
        <v>411</v>
      </c>
      <c r="F90" s="16"/>
      <c r="G90" s="16">
        <v>1600</v>
      </c>
      <c r="H90" s="16">
        <v>1200</v>
      </c>
      <c r="I90" s="16">
        <v>500</v>
      </c>
      <c r="J90" s="16">
        <v>1</v>
      </c>
      <c r="K90" s="62"/>
      <c r="L90" s="62">
        <v>0.55000000000000004</v>
      </c>
      <c r="M90" s="64" t="s">
        <v>779</v>
      </c>
      <c r="N90" s="80" t="s">
        <v>779</v>
      </c>
    </row>
    <row r="91" spans="1:14" x14ac:dyDescent="0.2">
      <c r="A91" s="57" t="s">
        <v>193</v>
      </c>
      <c r="B91" s="20"/>
      <c r="C91" s="60" t="s">
        <v>720</v>
      </c>
      <c r="D91" s="20"/>
      <c r="E91" s="15" t="s">
        <v>466</v>
      </c>
      <c r="F91" s="15"/>
      <c r="G91" s="15">
        <v>400</v>
      </c>
      <c r="H91" s="15">
        <v>1850</v>
      </c>
      <c r="I91" s="15">
        <v>265</v>
      </c>
      <c r="J91" s="15">
        <v>1</v>
      </c>
      <c r="K91" s="20"/>
      <c r="L91" s="20"/>
      <c r="M91" s="59" t="s">
        <v>779</v>
      </c>
      <c r="N91" s="30" t="s">
        <v>779</v>
      </c>
    </row>
    <row r="92" spans="1:14" ht="30" x14ac:dyDescent="0.2">
      <c r="A92" s="55" t="s">
        <v>34</v>
      </c>
      <c r="B92" s="56" t="s">
        <v>769</v>
      </c>
      <c r="C92" s="56" t="s">
        <v>769</v>
      </c>
      <c r="D92" s="56" t="s">
        <v>769</v>
      </c>
      <c r="E92" s="14" t="s">
        <v>72</v>
      </c>
      <c r="F92" s="14" t="s">
        <v>560</v>
      </c>
      <c r="G92" s="14">
        <v>1970</v>
      </c>
      <c r="H92" s="14">
        <v>550</v>
      </c>
      <c r="I92" s="14">
        <v>2000</v>
      </c>
      <c r="J92" s="14">
        <v>1</v>
      </c>
      <c r="K92" s="21"/>
      <c r="L92" s="21"/>
      <c r="M92" s="19"/>
      <c r="N92" s="29">
        <f>J92*M92</f>
        <v>0</v>
      </c>
    </row>
    <row r="93" spans="1:14" ht="30" x14ac:dyDescent="0.2">
      <c r="A93" s="55" t="s">
        <v>264</v>
      </c>
      <c r="B93" s="56" t="s">
        <v>769</v>
      </c>
      <c r="C93" s="56" t="s">
        <v>769</v>
      </c>
      <c r="D93" s="56" t="s">
        <v>769</v>
      </c>
      <c r="E93" s="14" t="s">
        <v>72</v>
      </c>
      <c r="F93" s="14" t="s">
        <v>560</v>
      </c>
      <c r="G93" s="14">
        <v>1970</v>
      </c>
      <c r="H93" s="14">
        <v>550</v>
      </c>
      <c r="I93" s="14">
        <v>2000</v>
      </c>
      <c r="J93" s="14">
        <v>1</v>
      </c>
      <c r="K93" s="21"/>
      <c r="L93" s="21"/>
      <c r="M93" s="19"/>
      <c r="N93" s="29">
        <f t="shared" ref="N93:N94" si="6">J93*M93</f>
        <v>0</v>
      </c>
    </row>
    <row r="94" spans="1:14" ht="30" x14ac:dyDescent="0.2">
      <c r="A94" s="55" t="s">
        <v>98</v>
      </c>
      <c r="B94" s="56" t="s">
        <v>769</v>
      </c>
      <c r="C94" s="56" t="s">
        <v>769</v>
      </c>
      <c r="D94" s="56" t="s">
        <v>769</v>
      </c>
      <c r="E94" s="14" t="s">
        <v>72</v>
      </c>
      <c r="F94" s="14" t="s">
        <v>560</v>
      </c>
      <c r="G94" s="14">
        <v>1970</v>
      </c>
      <c r="H94" s="14">
        <v>550</v>
      </c>
      <c r="I94" s="14">
        <v>2000</v>
      </c>
      <c r="J94" s="14">
        <v>1</v>
      </c>
      <c r="K94" s="21"/>
      <c r="L94" s="21"/>
      <c r="M94" s="19"/>
      <c r="N94" s="29">
        <f t="shared" si="6"/>
        <v>0</v>
      </c>
    </row>
    <row r="95" spans="1:14" x14ac:dyDescent="0.2">
      <c r="A95" s="50" t="s">
        <v>332</v>
      </c>
      <c r="B95" s="22"/>
      <c r="C95" s="22"/>
      <c r="D95" s="22"/>
      <c r="E95" s="11" t="s">
        <v>508</v>
      </c>
      <c r="F95" s="11"/>
      <c r="G95" s="12"/>
      <c r="H95" s="12"/>
      <c r="I95" s="12"/>
      <c r="J95" s="12"/>
      <c r="K95" s="22"/>
      <c r="L95" s="22"/>
      <c r="M95" s="51"/>
      <c r="N95" s="27"/>
    </row>
    <row r="96" spans="1:14" ht="45" x14ac:dyDescent="0.2">
      <c r="A96" s="55" t="s">
        <v>33</v>
      </c>
      <c r="B96" s="56" t="s">
        <v>769</v>
      </c>
      <c r="C96" s="56" t="s">
        <v>769</v>
      </c>
      <c r="D96" s="56" t="s">
        <v>769</v>
      </c>
      <c r="E96" s="14" t="s">
        <v>449</v>
      </c>
      <c r="F96" s="14" t="s">
        <v>557</v>
      </c>
      <c r="G96" s="14">
        <v>2000</v>
      </c>
      <c r="H96" s="14">
        <v>700</v>
      </c>
      <c r="I96" s="14">
        <v>900</v>
      </c>
      <c r="J96" s="14">
        <v>1</v>
      </c>
      <c r="K96" s="21"/>
      <c r="L96" s="21"/>
      <c r="M96" s="19"/>
      <c r="N96" s="29">
        <f>J96*M96</f>
        <v>0</v>
      </c>
    </row>
    <row r="97" spans="1:14" ht="25.5" x14ac:dyDescent="0.2">
      <c r="A97" s="55" t="s">
        <v>85</v>
      </c>
      <c r="B97" s="56" t="s">
        <v>769</v>
      </c>
      <c r="C97" s="56" t="s">
        <v>769</v>
      </c>
      <c r="D97" s="56" t="s">
        <v>769</v>
      </c>
      <c r="E97" s="14" t="s">
        <v>619</v>
      </c>
      <c r="F97" s="14" t="s">
        <v>638</v>
      </c>
      <c r="G97" s="14">
        <v>600</v>
      </c>
      <c r="H97" s="14">
        <v>600</v>
      </c>
      <c r="I97" s="14">
        <v>100</v>
      </c>
      <c r="J97" s="14">
        <v>1</v>
      </c>
      <c r="K97" s="21"/>
      <c r="L97" s="21"/>
      <c r="M97" s="19"/>
      <c r="N97" s="29">
        <f t="shared" ref="N97:N98" si="7">J97*M97</f>
        <v>0</v>
      </c>
    </row>
    <row r="98" spans="1:14" ht="25.5" x14ac:dyDescent="0.2">
      <c r="A98" s="55" t="s">
        <v>87</v>
      </c>
      <c r="B98" s="56" t="s">
        <v>769</v>
      </c>
      <c r="C98" s="56" t="s">
        <v>769</v>
      </c>
      <c r="D98" s="56" t="s">
        <v>769</v>
      </c>
      <c r="E98" s="14" t="s">
        <v>619</v>
      </c>
      <c r="F98" s="14" t="s">
        <v>638</v>
      </c>
      <c r="G98" s="14">
        <v>600</v>
      </c>
      <c r="H98" s="14">
        <v>600</v>
      </c>
      <c r="I98" s="14">
        <v>100</v>
      </c>
      <c r="J98" s="14">
        <v>1</v>
      </c>
      <c r="K98" s="21"/>
      <c r="L98" s="21"/>
      <c r="M98" s="19"/>
      <c r="N98" s="29">
        <f t="shared" si="7"/>
        <v>0</v>
      </c>
    </row>
    <row r="99" spans="1:14" x14ac:dyDescent="0.2">
      <c r="A99" s="57" t="s">
        <v>263</v>
      </c>
      <c r="B99" s="20"/>
      <c r="C99" s="60" t="s">
        <v>720</v>
      </c>
      <c r="D99" s="20"/>
      <c r="E99" s="15" t="s">
        <v>465</v>
      </c>
      <c r="F99" s="15"/>
      <c r="G99" s="15">
        <v>300</v>
      </c>
      <c r="H99" s="15">
        <v>300</v>
      </c>
      <c r="I99" s="15">
        <v>265</v>
      </c>
      <c r="J99" s="15">
        <v>1</v>
      </c>
      <c r="K99" s="20"/>
      <c r="L99" s="20"/>
      <c r="M99" s="59" t="s">
        <v>779</v>
      </c>
      <c r="N99" s="30" t="s">
        <v>779</v>
      </c>
    </row>
    <row r="100" spans="1:14" ht="45" x14ac:dyDescent="0.2">
      <c r="A100" s="55" t="s">
        <v>97</v>
      </c>
      <c r="B100" s="56" t="s">
        <v>769</v>
      </c>
      <c r="C100" s="56" t="s">
        <v>769</v>
      </c>
      <c r="D100" s="56" t="s">
        <v>769</v>
      </c>
      <c r="E100" s="14" t="s">
        <v>450</v>
      </c>
      <c r="F100" s="14" t="s">
        <v>557</v>
      </c>
      <c r="G100" s="14">
        <v>1800</v>
      </c>
      <c r="H100" s="14">
        <v>700</v>
      </c>
      <c r="I100" s="14">
        <v>900</v>
      </c>
      <c r="J100" s="14">
        <v>1</v>
      </c>
      <c r="K100" s="21"/>
      <c r="L100" s="21"/>
      <c r="M100" s="19"/>
      <c r="N100" s="29">
        <f>J100*M100</f>
        <v>0</v>
      </c>
    </row>
    <row r="101" spans="1:14" x14ac:dyDescent="0.2">
      <c r="A101" s="57" t="s">
        <v>320</v>
      </c>
      <c r="B101" s="20"/>
      <c r="C101" s="60" t="s">
        <v>720</v>
      </c>
      <c r="D101" s="20"/>
      <c r="E101" s="15" t="s">
        <v>467</v>
      </c>
      <c r="F101" s="15"/>
      <c r="G101" s="15">
        <v>400</v>
      </c>
      <c r="H101" s="15">
        <v>2300</v>
      </c>
      <c r="I101" s="15">
        <v>265</v>
      </c>
      <c r="J101" s="15">
        <v>1</v>
      </c>
      <c r="K101" s="20"/>
      <c r="L101" s="20"/>
      <c r="M101" s="59" t="s">
        <v>779</v>
      </c>
      <c r="N101" s="30" t="s">
        <v>779</v>
      </c>
    </row>
    <row r="102" spans="1:14" x14ac:dyDescent="0.2">
      <c r="A102" s="57" t="s">
        <v>64</v>
      </c>
      <c r="B102" s="20"/>
      <c r="C102" s="60" t="s">
        <v>720</v>
      </c>
      <c r="D102" s="20"/>
      <c r="E102" s="15" t="s">
        <v>468</v>
      </c>
      <c r="F102" s="15"/>
      <c r="G102" s="15">
        <v>400</v>
      </c>
      <c r="H102" s="15">
        <v>1400</v>
      </c>
      <c r="I102" s="15">
        <v>265</v>
      </c>
      <c r="J102" s="15">
        <v>1</v>
      </c>
      <c r="K102" s="20"/>
      <c r="L102" s="20"/>
      <c r="M102" s="59" t="s">
        <v>779</v>
      </c>
      <c r="N102" s="30" t="s">
        <v>779</v>
      </c>
    </row>
    <row r="103" spans="1:14" ht="30" x14ac:dyDescent="0.2">
      <c r="A103" s="57" t="s">
        <v>303</v>
      </c>
      <c r="B103" s="79"/>
      <c r="C103" s="79"/>
      <c r="D103" s="79"/>
      <c r="E103" s="15"/>
      <c r="F103" s="15" t="s">
        <v>704</v>
      </c>
      <c r="G103" s="15"/>
      <c r="H103" s="15"/>
      <c r="I103" s="15"/>
      <c r="J103" s="15"/>
      <c r="K103" s="20"/>
      <c r="L103" s="20"/>
      <c r="M103" s="59" t="s">
        <v>779</v>
      </c>
      <c r="N103" s="30" t="s">
        <v>779</v>
      </c>
    </row>
    <row r="104" spans="1:14" x14ac:dyDescent="0.2">
      <c r="A104" s="57" t="s">
        <v>350</v>
      </c>
      <c r="B104" s="20"/>
      <c r="C104" s="60" t="s">
        <v>720</v>
      </c>
      <c r="D104" s="20"/>
      <c r="E104" s="15" t="s">
        <v>468</v>
      </c>
      <c r="F104" s="15"/>
      <c r="G104" s="15">
        <v>400</v>
      </c>
      <c r="H104" s="15">
        <v>1400</v>
      </c>
      <c r="I104" s="15">
        <v>265</v>
      </c>
      <c r="J104" s="15">
        <v>1</v>
      </c>
      <c r="K104" s="20"/>
      <c r="L104" s="20"/>
      <c r="M104" s="59" t="s">
        <v>779</v>
      </c>
      <c r="N104" s="30" t="s">
        <v>779</v>
      </c>
    </row>
    <row r="105" spans="1:14" ht="30" x14ac:dyDescent="0.2">
      <c r="A105" s="55" t="s">
        <v>44</v>
      </c>
      <c r="B105" s="56" t="s">
        <v>769</v>
      </c>
      <c r="C105" s="56" t="s">
        <v>769</v>
      </c>
      <c r="D105" s="56" t="s">
        <v>769</v>
      </c>
      <c r="E105" s="14" t="s">
        <v>600</v>
      </c>
      <c r="F105" s="14" t="s">
        <v>643</v>
      </c>
      <c r="G105" s="14">
        <v>160</v>
      </c>
      <c r="H105" s="14">
        <v>900</v>
      </c>
      <c r="I105" s="14">
        <v>200</v>
      </c>
      <c r="J105" s="14">
        <v>1</v>
      </c>
      <c r="K105" s="21"/>
      <c r="L105" s="21"/>
      <c r="M105" s="19"/>
      <c r="N105" s="29">
        <f>J105*M105</f>
        <v>0</v>
      </c>
    </row>
    <row r="106" spans="1:14" ht="30" x14ac:dyDescent="0.2">
      <c r="A106" s="55" t="s">
        <v>277</v>
      </c>
      <c r="B106" s="56" t="s">
        <v>769</v>
      </c>
      <c r="C106" s="56" t="s">
        <v>769</v>
      </c>
      <c r="D106" s="56" t="s">
        <v>769</v>
      </c>
      <c r="E106" s="14" t="s">
        <v>600</v>
      </c>
      <c r="F106" s="14" t="s">
        <v>643</v>
      </c>
      <c r="G106" s="14">
        <v>160</v>
      </c>
      <c r="H106" s="14">
        <v>900</v>
      </c>
      <c r="I106" s="14">
        <v>200</v>
      </c>
      <c r="J106" s="14">
        <v>1</v>
      </c>
      <c r="K106" s="21"/>
      <c r="L106" s="21"/>
      <c r="M106" s="19"/>
      <c r="N106" s="29">
        <f>J106*M106</f>
        <v>0</v>
      </c>
    </row>
    <row r="107" spans="1:14" x14ac:dyDescent="0.2">
      <c r="A107" s="57" t="s">
        <v>55</v>
      </c>
      <c r="B107" s="20"/>
      <c r="C107" s="60" t="s">
        <v>720</v>
      </c>
      <c r="D107" s="20"/>
      <c r="E107" s="15" t="s">
        <v>468</v>
      </c>
      <c r="F107" s="15"/>
      <c r="G107" s="15">
        <v>400</v>
      </c>
      <c r="H107" s="15">
        <v>1400</v>
      </c>
      <c r="I107" s="15">
        <v>265</v>
      </c>
      <c r="J107" s="15">
        <v>1</v>
      </c>
      <c r="K107" s="20"/>
      <c r="L107" s="20"/>
      <c r="M107" s="59" t="s">
        <v>779</v>
      </c>
      <c r="N107" s="30" t="s">
        <v>779</v>
      </c>
    </row>
    <row r="108" spans="1:14" ht="45" x14ac:dyDescent="0.2">
      <c r="A108" s="55" t="s">
        <v>295</v>
      </c>
      <c r="B108" s="56" t="s">
        <v>769</v>
      </c>
      <c r="C108" s="56" t="s">
        <v>769</v>
      </c>
      <c r="D108" s="56" t="s">
        <v>769</v>
      </c>
      <c r="E108" s="14" t="s">
        <v>493</v>
      </c>
      <c r="F108" s="14" t="s">
        <v>548</v>
      </c>
      <c r="G108" s="14">
        <v>400</v>
      </c>
      <c r="H108" s="14">
        <v>400</v>
      </c>
      <c r="I108" s="14">
        <v>900</v>
      </c>
      <c r="J108" s="14">
        <v>1</v>
      </c>
      <c r="K108" s="21"/>
      <c r="L108" s="21"/>
      <c r="M108" s="19"/>
      <c r="N108" s="29">
        <f>J108*M108</f>
        <v>0</v>
      </c>
    </row>
    <row r="109" spans="1:14" ht="105" x14ac:dyDescent="0.2">
      <c r="A109" s="55" t="s">
        <v>154</v>
      </c>
      <c r="B109" s="56" t="s">
        <v>769</v>
      </c>
      <c r="C109" s="56" t="s">
        <v>769</v>
      </c>
      <c r="D109" s="56" t="s">
        <v>769</v>
      </c>
      <c r="E109" s="14" t="s">
        <v>457</v>
      </c>
      <c r="F109" s="14" t="s">
        <v>589</v>
      </c>
      <c r="G109" s="14">
        <v>1800</v>
      </c>
      <c r="H109" s="14">
        <v>700</v>
      </c>
      <c r="I109" s="14">
        <v>1000</v>
      </c>
      <c r="J109" s="14">
        <v>1</v>
      </c>
      <c r="K109" s="21"/>
      <c r="L109" s="21"/>
      <c r="M109" s="19"/>
      <c r="N109" s="29">
        <f t="shared" ref="N109:N111" si="8">SUM(M109)*J109</f>
        <v>0</v>
      </c>
    </row>
    <row r="110" spans="1:14" ht="25.5" x14ac:dyDescent="0.2">
      <c r="A110" s="55" t="s">
        <v>96</v>
      </c>
      <c r="B110" s="56" t="s">
        <v>769</v>
      </c>
      <c r="C110" s="56" t="s">
        <v>769</v>
      </c>
      <c r="D110" s="56" t="s">
        <v>769</v>
      </c>
      <c r="E110" s="14" t="s">
        <v>470</v>
      </c>
      <c r="F110" s="14" t="s">
        <v>555</v>
      </c>
      <c r="G110" s="14">
        <v>450</v>
      </c>
      <c r="H110" s="14">
        <v>350</v>
      </c>
      <c r="I110" s="14">
        <v>700</v>
      </c>
      <c r="J110" s="14">
        <v>1</v>
      </c>
      <c r="K110" s="21"/>
      <c r="L110" s="21"/>
      <c r="M110" s="19"/>
      <c r="N110" s="29">
        <f t="shared" ref="N110" si="9">J110*M110</f>
        <v>0</v>
      </c>
    </row>
    <row r="111" spans="1:14" ht="25.5" x14ac:dyDescent="0.2">
      <c r="A111" s="55" t="s">
        <v>191</v>
      </c>
      <c r="B111" s="56" t="s">
        <v>769</v>
      </c>
      <c r="C111" s="56" t="s">
        <v>769</v>
      </c>
      <c r="D111" s="56" t="s">
        <v>769</v>
      </c>
      <c r="E111" s="14" t="s">
        <v>674</v>
      </c>
      <c r="F111" s="14" t="s">
        <v>644</v>
      </c>
      <c r="G111" s="14">
        <v>1680</v>
      </c>
      <c r="H111" s="14">
        <v>540</v>
      </c>
      <c r="I111" s="14">
        <v>40</v>
      </c>
      <c r="J111" s="14">
        <v>1</v>
      </c>
      <c r="K111" s="21"/>
      <c r="L111" s="21"/>
      <c r="M111" s="19"/>
      <c r="N111" s="29">
        <f t="shared" si="8"/>
        <v>0</v>
      </c>
    </row>
    <row r="112" spans="1:14" ht="25.5" x14ac:dyDescent="0.2">
      <c r="A112" s="55" t="s">
        <v>526</v>
      </c>
      <c r="B112" s="56" t="s">
        <v>769</v>
      </c>
      <c r="C112" s="56" t="s">
        <v>769</v>
      </c>
      <c r="D112" s="56" t="s">
        <v>769</v>
      </c>
      <c r="E112" s="14" t="s">
        <v>619</v>
      </c>
      <c r="F112" s="14" t="s">
        <v>644</v>
      </c>
      <c r="G112" s="14">
        <v>600</v>
      </c>
      <c r="H112" s="14">
        <v>600</v>
      </c>
      <c r="I112" s="14">
        <v>100</v>
      </c>
      <c r="J112" s="14">
        <v>1</v>
      </c>
      <c r="K112" s="21"/>
      <c r="L112" s="21"/>
      <c r="M112" s="19"/>
      <c r="N112" s="29">
        <f t="shared" ref="N112" si="10">J112*M112</f>
        <v>0</v>
      </c>
    </row>
    <row r="113" spans="1:14" x14ac:dyDescent="0.2">
      <c r="A113" s="57" t="s">
        <v>10</v>
      </c>
      <c r="B113" s="20"/>
      <c r="C113" s="58" t="s">
        <v>522</v>
      </c>
      <c r="D113" s="20"/>
      <c r="E113" s="15" t="s">
        <v>478</v>
      </c>
      <c r="F113" s="15"/>
      <c r="G113" s="15">
        <v>1600</v>
      </c>
      <c r="H113" s="15">
        <v>700</v>
      </c>
      <c r="I113" s="15">
        <v>1000</v>
      </c>
      <c r="J113" s="15">
        <v>1</v>
      </c>
      <c r="K113" s="20"/>
      <c r="L113" s="20"/>
      <c r="M113" s="59" t="s">
        <v>779</v>
      </c>
      <c r="N113" s="30" t="s">
        <v>779</v>
      </c>
    </row>
    <row r="114" spans="1:14" x14ac:dyDescent="0.2">
      <c r="A114" s="57" t="s">
        <v>330</v>
      </c>
      <c r="B114" s="20"/>
      <c r="C114" s="58" t="s">
        <v>522</v>
      </c>
      <c r="D114" s="20"/>
      <c r="E114" s="15" t="s">
        <v>525</v>
      </c>
      <c r="F114" s="15"/>
      <c r="G114" s="15">
        <v>1600</v>
      </c>
      <c r="H114" s="15">
        <v>540</v>
      </c>
      <c r="I114" s="15">
        <v>40</v>
      </c>
      <c r="J114" s="15">
        <v>1</v>
      </c>
      <c r="K114" s="20"/>
      <c r="L114" s="20"/>
      <c r="M114" s="59" t="s">
        <v>779</v>
      </c>
      <c r="N114" s="30" t="s">
        <v>779</v>
      </c>
    </row>
    <row r="115" spans="1:14" x14ac:dyDescent="0.2">
      <c r="A115" s="57" t="s">
        <v>246</v>
      </c>
      <c r="B115" s="20"/>
      <c r="C115" s="58" t="s">
        <v>522</v>
      </c>
      <c r="D115" s="20"/>
      <c r="E115" s="15" t="s">
        <v>478</v>
      </c>
      <c r="F115" s="15"/>
      <c r="G115" s="15">
        <v>1600</v>
      </c>
      <c r="H115" s="15">
        <v>700</v>
      </c>
      <c r="I115" s="15">
        <v>1000</v>
      </c>
      <c r="J115" s="15">
        <v>1</v>
      </c>
      <c r="K115" s="20"/>
      <c r="L115" s="20"/>
      <c r="M115" s="59" t="s">
        <v>779</v>
      </c>
      <c r="N115" s="30" t="s">
        <v>779</v>
      </c>
    </row>
    <row r="116" spans="1:14" x14ac:dyDescent="0.2">
      <c r="A116" s="57" t="s">
        <v>186</v>
      </c>
      <c r="B116" s="20"/>
      <c r="C116" s="58" t="s">
        <v>522</v>
      </c>
      <c r="D116" s="20"/>
      <c r="E116" s="15" t="s">
        <v>525</v>
      </c>
      <c r="F116" s="15"/>
      <c r="G116" s="15">
        <v>1600</v>
      </c>
      <c r="H116" s="15">
        <v>540</v>
      </c>
      <c r="I116" s="15">
        <v>40</v>
      </c>
      <c r="J116" s="15">
        <v>1</v>
      </c>
      <c r="K116" s="20"/>
      <c r="L116" s="20"/>
      <c r="M116" s="59" t="s">
        <v>779</v>
      </c>
      <c r="N116" s="30" t="s">
        <v>779</v>
      </c>
    </row>
    <row r="117" spans="1:14" ht="45" x14ac:dyDescent="0.2">
      <c r="A117" s="55" t="s">
        <v>100</v>
      </c>
      <c r="B117" s="56" t="s">
        <v>769</v>
      </c>
      <c r="C117" s="56" t="s">
        <v>769</v>
      </c>
      <c r="D117" s="56" t="s">
        <v>769</v>
      </c>
      <c r="E117" s="14" t="s">
        <v>450</v>
      </c>
      <c r="F117" s="14" t="s">
        <v>557</v>
      </c>
      <c r="G117" s="14">
        <v>1800</v>
      </c>
      <c r="H117" s="14">
        <v>700</v>
      </c>
      <c r="I117" s="14">
        <v>900</v>
      </c>
      <c r="J117" s="14">
        <v>1</v>
      </c>
      <c r="K117" s="21"/>
      <c r="L117" s="21"/>
      <c r="M117" s="19"/>
      <c r="N117" s="29">
        <f t="shared" ref="N117:N120" si="11">SUM(M117)*J117</f>
        <v>0</v>
      </c>
    </row>
    <row r="118" spans="1:14" ht="45" x14ac:dyDescent="0.2">
      <c r="A118" s="55" t="s">
        <v>360</v>
      </c>
      <c r="B118" s="56" t="s">
        <v>769</v>
      </c>
      <c r="C118" s="56" t="s">
        <v>769</v>
      </c>
      <c r="D118" s="56" t="s">
        <v>769</v>
      </c>
      <c r="E118" s="14" t="s">
        <v>449</v>
      </c>
      <c r="F118" s="14" t="s">
        <v>557</v>
      </c>
      <c r="G118" s="14">
        <v>2000</v>
      </c>
      <c r="H118" s="14">
        <v>700</v>
      </c>
      <c r="I118" s="14">
        <v>900</v>
      </c>
      <c r="J118" s="14">
        <v>1</v>
      </c>
      <c r="K118" s="21"/>
      <c r="L118" s="21"/>
      <c r="M118" s="19"/>
      <c r="N118" s="29">
        <f t="shared" si="11"/>
        <v>0</v>
      </c>
    </row>
    <row r="119" spans="1:14" ht="25.5" x14ac:dyDescent="0.2">
      <c r="A119" s="55" t="s">
        <v>297</v>
      </c>
      <c r="B119" s="56" t="s">
        <v>769</v>
      </c>
      <c r="C119" s="56" t="s">
        <v>769</v>
      </c>
      <c r="D119" s="56" t="s">
        <v>769</v>
      </c>
      <c r="E119" s="14" t="s">
        <v>619</v>
      </c>
      <c r="F119" s="14" t="s">
        <v>645</v>
      </c>
      <c r="G119" s="14">
        <v>600</v>
      </c>
      <c r="H119" s="14">
        <v>600</v>
      </c>
      <c r="I119" s="14">
        <v>100</v>
      </c>
      <c r="J119" s="14">
        <v>1</v>
      </c>
      <c r="K119" s="21"/>
      <c r="L119" s="21"/>
      <c r="M119" s="19"/>
      <c r="N119" s="29">
        <f t="shared" si="11"/>
        <v>0</v>
      </c>
    </row>
    <row r="120" spans="1:14" ht="25.5" x14ac:dyDescent="0.2">
      <c r="A120" s="55" t="s">
        <v>13</v>
      </c>
      <c r="B120" s="56" t="s">
        <v>769</v>
      </c>
      <c r="C120" s="56" t="s">
        <v>769</v>
      </c>
      <c r="D120" s="56" t="s">
        <v>769</v>
      </c>
      <c r="E120" s="14" t="s">
        <v>619</v>
      </c>
      <c r="F120" s="14" t="s">
        <v>645</v>
      </c>
      <c r="G120" s="14">
        <v>600</v>
      </c>
      <c r="H120" s="14">
        <v>600</v>
      </c>
      <c r="I120" s="14">
        <v>100</v>
      </c>
      <c r="J120" s="14">
        <v>1</v>
      </c>
      <c r="K120" s="21"/>
      <c r="L120" s="21"/>
      <c r="M120" s="19"/>
      <c r="N120" s="29">
        <f t="shared" si="11"/>
        <v>0</v>
      </c>
    </row>
    <row r="121" spans="1:14" x14ac:dyDescent="0.2">
      <c r="A121" s="57" t="s">
        <v>324</v>
      </c>
      <c r="B121" s="20"/>
      <c r="C121" s="60" t="s">
        <v>720</v>
      </c>
      <c r="D121" s="20"/>
      <c r="E121" s="15" t="s">
        <v>466</v>
      </c>
      <c r="F121" s="15"/>
      <c r="G121" s="15">
        <v>400</v>
      </c>
      <c r="H121" s="15">
        <v>1850</v>
      </c>
      <c r="I121" s="15">
        <v>265</v>
      </c>
      <c r="J121" s="15">
        <v>1</v>
      </c>
      <c r="K121" s="20"/>
      <c r="L121" s="20"/>
      <c r="M121" s="59" t="s">
        <v>779</v>
      </c>
      <c r="N121" s="30" t="s">
        <v>779</v>
      </c>
    </row>
    <row r="122" spans="1:14" x14ac:dyDescent="0.2">
      <c r="A122" s="50" t="s">
        <v>332</v>
      </c>
      <c r="B122" s="22" t="s">
        <v>332</v>
      </c>
      <c r="C122" s="22" t="s">
        <v>332</v>
      </c>
      <c r="D122" s="22" t="s">
        <v>332</v>
      </c>
      <c r="E122" s="11" t="s">
        <v>512</v>
      </c>
      <c r="F122" s="11"/>
      <c r="G122" s="12"/>
      <c r="H122" s="12"/>
      <c r="I122" s="12"/>
      <c r="J122" s="12"/>
      <c r="K122" s="22"/>
      <c r="L122" s="22"/>
      <c r="M122" s="51"/>
      <c r="N122" s="27"/>
    </row>
    <row r="123" spans="1:14" ht="75" x14ac:dyDescent="0.2">
      <c r="A123" s="55" t="s">
        <v>52</v>
      </c>
      <c r="B123" s="56" t="s">
        <v>769</v>
      </c>
      <c r="C123" s="56" t="s">
        <v>769</v>
      </c>
      <c r="D123" s="56" t="s">
        <v>769</v>
      </c>
      <c r="E123" s="14" t="s">
        <v>457</v>
      </c>
      <c r="F123" s="14" t="s">
        <v>547</v>
      </c>
      <c r="G123" s="14">
        <v>1800</v>
      </c>
      <c r="H123" s="14">
        <v>700</v>
      </c>
      <c r="I123" s="14">
        <v>1000</v>
      </c>
      <c r="J123" s="14">
        <v>1</v>
      </c>
      <c r="K123" s="21"/>
      <c r="L123" s="21"/>
      <c r="M123" s="19"/>
      <c r="N123" s="29">
        <f t="shared" ref="N123:N126" si="12">SUM(M123)*J123</f>
        <v>0</v>
      </c>
    </row>
    <row r="124" spans="1:14" ht="25.5" x14ac:dyDescent="0.2">
      <c r="A124" s="55" t="s">
        <v>53</v>
      </c>
      <c r="B124" s="56" t="s">
        <v>769</v>
      </c>
      <c r="C124" s="56" t="s">
        <v>769</v>
      </c>
      <c r="D124" s="56" t="s">
        <v>769</v>
      </c>
      <c r="E124" s="14" t="s">
        <v>470</v>
      </c>
      <c r="F124" s="14" t="s">
        <v>555</v>
      </c>
      <c r="G124" s="14">
        <v>450</v>
      </c>
      <c r="H124" s="14">
        <v>350</v>
      </c>
      <c r="I124" s="14">
        <v>700</v>
      </c>
      <c r="J124" s="14">
        <v>1</v>
      </c>
      <c r="K124" s="21"/>
      <c r="L124" s="21"/>
      <c r="M124" s="19"/>
      <c r="N124" s="29">
        <f t="shared" si="12"/>
        <v>0</v>
      </c>
    </row>
    <row r="125" spans="1:14" ht="25.5" x14ac:dyDescent="0.2">
      <c r="A125" s="55" t="s">
        <v>222</v>
      </c>
      <c r="B125" s="56" t="s">
        <v>769</v>
      </c>
      <c r="C125" s="56" t="s">
        <v>769</v>
      </c>
      <c r="D125" s="56" t="s">
        <v>769</v>
      </c>
      <c r="E125" s="14" t="s">
        <v>674</v>
      </c>
      <c r="F125" s="14" t="s">
        <v>651</v>
      </c>
      <c r="G125" s="14">
        <v>1680</v>
      </c>
      <c r="H125" s="14">
        <v>540</v>
      </c>
      <c r="I125" s="14">
        <v>40</v>
      </c>
      <c r="J125" s="14">
        <v>1</v>
      </c>
      <c r="K125" s="21"/>
      <c r="L125" s="21"/>
      <c r="M125" s="19"/>
      <c r="N125" s="29">
        <f t="shared" si="12"/>
        <v>0</v>
      </c>
    </row>
    <row r="126" spans="1:14" ht="25.5" x14ac:dyDescent="0.2">
      <c r="A126" s="55" t="s">
        <v>530</v>
      </c>
      <c r="B126" s="56" t="s">
        <v>769</v>
      </c>
      <c r="C126" s="56" t="s">
        <v>769</v>
      </c>
      <c r="D126" s="56" t="s">
        <v>769</v>
      </c>
      <c r="E126" s="14" t="s">
        <v>619</v>
      </c>
      <c r="F126" s="14" t="s">
        <v>651</v>
      </c>
      <c r="G126" s="14">
        <v>600</v>
      </c>
      <c r="H126" s="14">
        <v>600</v>
      </c>
      <c r="I126" s="14">
        <v>100</v>
      </c>
      <c r="J126" s="14">
        <v>1</v>
      </c>
      <c r="K126" s="21"/>
      <c r="L126" s="21"/>
      <c r="M126" s="19"/>
      <c r="N126" s="29">
        <f t="shared" si="12"/>
        <v>0</v>
      </c>
    </row>
    <row r="127" spans="1:14" x14ac:dyDescent="0.2">
      <c r="A127" s="57" t="s">
        <v>531</v>
      </c>
      <c r="B127" s="20"/>
      <c r="C127" s="58" t="s">
        <v>522</v>
      </c>
      <c r="D127" s="20"/>
      <c r="E127" s="15" t="s">
        <v>478</v>
      </c>
      <c r="F127" s="15"/>
      <c r="G127" s="15">
        <v>1600</v>
      </c>
      <c r="H127" s="15">
        <v>700</v>
      </c>
      <c r="I127" s="15">
        <v>1000</v>
      </c>
      <c r="J127" s="15">
        <v>1</v>
      </c>
      <c r="K127" s="20"/>
      <c r="L127" s="20"/>
      <c r="M127" s="59" t="s">
        <v>779</v>
      </c>
      <c r="N127" s="30" t="s">
        <v>779</v>
      </c>
    </row>
    <row r="128" spans="1:14" x14ac:dyDescent="0.2">
      <c r="A128" s="57" t="s">
        <v>532</v>
      </c>
      <c r="B128" s="20"/>
      <c r="C128" s="58" t="s">
        <v>522</v>
      </c>
      <c r="D128" s="20"/>
      <c r="E128" s="15" t="s">
        <v>525</v>
      </c>
      <c r="F128" s="15"/>
      <c r="G128" s="15">
        <v>1600</v>
      </c>
      <c r="H128" s="15">
        <v>540</v>
      </c>
      <c r="I128" s="15">
        <v>40</v>
      </c>
      <c r="J128" s="15">
        <v>1</v>
      </c>
      <c r="K128" s="20"/>
      <c r="L128" s="20"/>
      <c r="M128" s="59" t="s">
        <v>779</v>
      </c>
      <c r="N128" s="30" t="s">
        <v>779</v>
      </c>
    </row>
    <row r="129" spans="1:14" x14ac:dyDescent="0.2">
      <c r="A129" s="57" t="s">
        <v>533</v>
      </c>
      <c r="B129" s="20"/>
      <c r="C129" s="58" t="s">
        <v>522</v>
      </c>
      <c r="D129" s="20"/>
      <c r="E129" s="15" t="s">
        <v>478</v>
      </c>
      <c r="F129" s="15"/>
      <c r="G129" s="15">
        <v>1600</v>
      </c>
      <c r="H129" s="15">
        <v>700</v>
      </c>
      <c r="I129" s="15">
        <v>1000</v>
      </c>
      <c r="J129" s="15">
        <v>1</v>
      </c>
      <c r="K129" s="20"/>
      <c r="L129" s="20"/>
      <c r="M129" s="59" t="s">
        <v>779</v>
      </c>
      <c r="N129" s="30" t="s">
        <v>779</v>
      </c>
    </row>
    <row r="130" spans="1:14" x14ac:dyDescent="0.2">
      <c r="A130" s="57" t="s">
        <v>534</v>
      </c>
      <c r="B130" s="20"/>
      <c r="C130" s="58" t="s">
        <v>522</v>
      </c>
      <c r="D130" s="20"/>
      <c r="E130" s="15" t="s">
        <v>525</v>
      </c>
      <c r="F130" s="15"/>
      <c r="G130" s="15">
        <v>1600</v>
      </c>
      <c r="H130" s="15">
        <v>540</v>
      </c>
      <c r="I130" s="15">
        <v>40</v>
      </c>
      <c r="J130" s="15">
        <v>1</v>
      </c>
      <c r="K130" s="20"/>
      <c r="L130" s="20"/>
      <c r="M130" s="59" t="s">
        <v>779</v>
      </c>
      <c r="N130" s="30" t="s">
        <v>779</v>
      </c>
    </row>
    <row r="131" spans="1:14" ht="75" x14ac:dyDescent="0.2">
      <c r="A131" s="55" t="s">
        <v>129</v>
      </c>
      <c r="B131" s="56" t="s">
        <v>769</v>
      </c>
      <c r="C131" s="56" t="s">
        <v>769</v>
      </c>
      <c r="D131" s="56" t="s">
        <v>769</v>
      </c>
      <c r="E131" s="14" t="s">
        <v>458</v>
      </c>
      <c r="F131" s="14" t="s">
        <v>543</v>
      </c>
      <c r="G131" s="14">
        <v>1200</v>
      </c>
      <c r="H131" s="14">
        <v>700</v>
      </c>
      <c r="I131" s="14">
        <v>1000</v>
      </c>
      <c r="J131" s="14">
        <v>1</v>
      </c>
      <c r="K131" s="21"/>
      <c r="L131" s="21"/>
      <c r="M131" s="19"/>
      <c r="N131" s="29">
        <f t="shared" ref="N131:N137" si="13">SUM(M131)*J131</f>
        <v>0</v>
      </c>
    </row>
    <row r="132" spans="1:14" ht="30" x14ac:dyDescent="0.2">
      <c r="A132" s="55" t="s">
        <v>207</v>
      </c>
      <c r="B132" s="56" t="s">
        <v>769</v>
      </c>
      <c r="C132" s="56" t="s">
        <v>769</v>
      </c>
      <c r="D132" s="56" t="s">
        <v>769</v>
      </c>
      <c r="E132" s="14" t="s">
        <v>675</v>
      </c>
      <c r="F132" s="14" t="s">
        <v>652</v>
      </c>
      <c r="G132" s="14">
        <v>1080</v>
      </c>
      <c r="H132" s="14">
        <v>540</v>
      </c>
      <c r="I132" s="14">
        <v>40</v>
      </c>
      <c r="J132" s="14">
        <v>1</v>
      </c>
      <c r="K132" s="21"/>
      <c r="L132" s="21"/>
      <c r="M132" s="19"/>
      <c r="N132" s="29">
        <f t="shared" si="13"/>
        <v>0</v>
      </c>
    </row>
    <row r="133" spans="1:14" ht="15" customHeight="1" x14ac:dyDescent="0.2">
      <c r="A133" s="55">
        <v>135</v>
      </c>
      <c r="B133" s="56" t="s">
        <v>769</v>
      </c>
      <c r="C133" s="56" t="s">
        <v>769</v>
      </c>
      <c r="D133" s="56" t="s">
        <v>769</v>
      </c>
      <c r="E133" s="14"/>
      <c r="F133" s="17" t="s">
        <v>704</v>
      </c>
      <c r="G133" s="14"/>
      <c r="H133" s="14"/>
      <c r="I133" s="14"/>
      <c r="J133" s="14"/>
      <c r="K133" s="21"/>
      <c r="L133" s="21"/>
      <c r="M133" s="19"/>
      <c r="N133" s="29">
        <f t="shared" si="13"/>
        <v>0</v>
      </c>
    </row>
    <row r="134" spans="1:14" ht="75" x14ac:dyDescent="0.2">
      <c r="A134" s="55" t="s">
        <v>299</v>
      </c>
      <c r="B134" s="56" t="s">
        <v>769</v>
      </c>
      <c r="C134" s="56" t="s">
        <v>769</v>
      </c>
      <c r="D134" s="56" t="s">
        <v>769</v>
      </c>
      <c r="E134" s="14" t="s">
        <v>458</v>
      </c>
      <c r="F134" s="14" t="s">
        <v>543</v>
      </c>
      <c r="G134" s="14">
        <v>1200</v>
      </c>
      <c r="H134" s="14">
        <v>700</v>
      </c>
      <c r="I134" s="14">
        <v>1000</v>
      </c>
      <c r="J134" s="14">
        <v>1</v>
      </c>
      <c r="K134" s="21"/>
      <c r="L134" s="21"/>
      <c r="M134" s="19"/>
      <c r="N134" s="29">
        <f t="shared" si="13"/>
        <v>0</v>
      </c>
    </row>
    <row r="135" spans="1:14" ht="30" x14ac:dyDescent="0.2">
      <c r="A135" s="55" t="s">
        <v>12</v>
      </c>
      <c r="B135" s="56" t="s">
        <v>769</v>
      </c>
      <c r="C135" s="56" t="s">
        <v>769</v>
      </c>
      <c r="D135" s="56" t="s">
        <v>769</v>
      </c>
      <c r="E135" s="14" t="s">
        <v>654</v>
      </c>
      <c r="F135" s="14" t="s">
        <v>653</v>
      </c>
      <c r="G135" s="14">
        <v>1080</v>
      </c>
      <c r="H135" s="14">
        <v>540</v>
      </c>
      <c r="I135" s="14">
        <v>40</v>
      </c>
      <c r="J135" s="14">
        <v>1</v>
      </c>
      <c r="K135" s="21"/>
      <c r="L135" s="21"/>
      <c r="M135" s="19"/>
      <c r="N135" s="29">
        <f t="shared" si="13"/>
        <v>0</v>
      </c>
    </row>
    <row r="136" spans="1:14" ht="45" x14ac:dyDescent="0.2">
      <c r="A136" s="55" t="s">
        <v>166</v>
      </c>
      <c r="B136" s="56" t="s">
        <v>769</v>
      </c>
      <c r="C136" s="56" t="s">
        <v>769</v>
      </c>
      <c r="D136" s="56" t="s">
        <v>769</v>
      </c>
      <c r="E136" s="14" t="s">
        <v>400</v>
      </c>
      <c r="F136" s="14" t="s">
        <v>545</v>
      </c>
      <c r="G136" s="14">
        <v>1800</v>
      </c>
      <c r="H136" s="14">
        <v>400</v>
      </c>
      <c r="I136" s="14">
        <v>650</v>
      </c>
      <c r="J136" s="14">
        <v>1</v>
      </c>
      <c r="K136" s="21"/>
      <c r="L136" s="21"/>
      <c r="M136" s="19"/>
      <c r="N136" s="29">
        <f t="shared" si="13"/>
        <v>0</v>
      </c>
    </row>
    <row r="137" spans="1:14" ht="30" x14ac:dyDescent="0.2">
      <c r="A137" s="55" t="s">
        <v>111</v>
      </c>
      <c r="B137" s="56" t="s">
        <v>769</v>
      </c>
      <c r="C137" s="56" t="s">
        <v>769</v>
      </c>
      <c r="D137" s="56" t="s">
        <v>769</v>
      </c>
      <c r="E137" s="14" t="s">
        <v>444</v>
      </c>
      <c r="F137" s="14" t="s">
        <v>549</v>
      </c>
      <c r="G137" s="14">
        <v>470</v>
      </c>
      <c r="H137" s="14">
        <v>520</v>
      </c>
      <c r="I137" s="14">
        <v>550</v>
      </c>
      <c r="J137" s="14">
        <v>1</v>
      </c>
      <c r="K137" s="21"/>
      <c r="L137" s="21"/>
      <c r="M137" s="19"/>
      <c r="N137" s="29">
        <f t="shared" si="13"/>
        <v>0</v>
      </c>
    </row>
    <row r="138" spans="1:14" x14ac:dyDescent="0.2">
      <c r="A138" s="57" t="s">
        <v>50</v>
      </c>
      <c r="B138" s="20"/>
      <c r="C138" s="60" t="s">
        <v>720</v>
      </c>
      <c r="D138" s="20"/>
      <c r="E138" s="15" t="s">
        <v>466</v>
      </c>
      <c r="F138" s="15"/>
      <c r="G138" s="15">
        <v>400</v>
      </c>
      <c r="H138" s="15">
        <v>1850</v>
      </c>
      <c r="I138" s="15">
        <v>265</v>
      </c>
      <c r="J138" s="15">
        <v>1</v>
      </c>
      <c r="K138" s="20"/>
      <c r="L138" s="20"/>
      <c r="M138" s="59" t="s">
        <v>779</v>
      </c>
      <c r="N138" s="30" t="s">
        <v>779</v>
      </c>
    </row>
    <row r="139" spans="1:14" x14ac:dyDescent="0.2">
      <c r="A139" s="57" t="s">
        <v>6</v>
      </c>
      <c r="B139" s="20"/>
      <c r="C139" s="60" t="s">
        <v>720</v>
      </c>
      <c r="D139" s="20"/>
      <c r="E139" s="15" t="s">
        <v>469</v>
      </c>
      <c r="F139" s="15"/>
      <c r="G139" s="15">
        <v>400</v>
      </c>
      <c r="H139" s="15">
        <v>950</v>
      </c>
      <c r="I139" s="15">
        <v>265</v>
      </c>
      <c r="J139" s="15">
        <v>1</v>
      </c>
      <c r="K139" s="20"/>
      <c r="L139" s="20"/>
      <c r="M139" s="59" t="s">
        <v>779</v>
      </c>
      <c r="N139" s="30" t="s">
        <v>779</v>
      </c>
    </row>
    <row r="140" spans="1:14" ht="15" customHeight="1" x14ac:dyDescent="0.2">
      <c r="A140" s="55" t="s">
        <v>728</v>
      </c>
      <c r="B140" s="56" t="s">
        <v>769</v>
      </c>
      <c r="C140" s="56" t="s">
        <v>769</v>
      </c>
      <c r="D140" s="56" t="s">
        <v>769</v>
      </c>
      <c r="E140" s="14"/>
      <c r="F140" s="17" t="s">
        <v>704</v>
      </c>
      <c r="G140" s="14"/>
      <c r="H140" s="14"/>
      <c r="I140" s="14"/>
      <c r="J140" s="14"/>
      <c r="K140" s="21"/>
      <c r="L140" s="21"/>
      <c r="M140" s="19"/>
      <c r="N140" s="29"/>
    </row>
    <row r="141" spans="1:14" x14ac:dyDescent="0.2">
      <c r="A141" s="50" t="s">
        <v>332</v>
      </c>
      <c r="B141" s="22" t="s">
        <v>332</v>
      </c>
      <c r="C141" s="22" t="s">
        <v>332</v>
      </c>
      <c r="D141" s="22" t="s">
        <v>332</v>
      </c>
      <c r="E141" s="11" t="s">
        <v>513</v>
      </c>
      <c r="F141" s="11"/>
      <c r="G141" s="12"/>
      <c r="H141" s="12"/>
      <c r="I141" s="12"/>
      <c r="J141" s="12"/>
      <c r="K141" s="22"/>
      <c r="L141" s="22"/>
      <c r="M141" s="51"/>
      <c r="N141" s="27"/>
    </row>
    <row r="142" spans="1:14" ht="45" x14ac:dyDescent="0.2">
      <c r="A142" s="55" t="s">
        <v>329</v>
      </c>
      <c r="B142" s="56" t="s">
        <v>769</v>
      </c>
      <c r="C142" s="56" t="s">
        <v>769</v>
      </c>
      <c r="D142" s="56" t="s">
        <v>769</v>
      </c>
      <c r="E142" s="14" t="s">
        <v>493</v>
      </c>
      <c r="F142" s="14" t="s">
        <v>548</v>
      </c>
      <c r="G142" s="14">
        <v>400</v>
      </c>
      <c r="H142" s="14">
        <v>400</v>
      </c>
      <c r="I142" s="14">
        <v>900</v>
      </c>
      <c r="J142" s="14">
        <v>1</v>
      </c>
      <c r="K142" s="21"/>
      <c r="L142" s="21"/>
      <c r="M142" s="19"/>
      <c r="N142" s="29">
        <f t="shared" ref="N142:N149" si="14">SUM(M142)*J142</f>
        <v>0</v>
      </c>
    </row>
    <row r="143" spans="1:14" ht="75" x14ac:dyDescent="0.2">
      <c r="A143" s="55" t="s">
        <v>184</v>
      </c>
      <c r="B143" s="56" t="s">
        <v>769</v>
      </c>
      <c r="C143" s="56" t="s">
        <v>769</v>
      </c>
      <c r="D143" s="56" t="s">
        <v>769</v>
      </c>
      <c r="E143" s="14" t="s">
        <v>455</v>
      </c>
      <c r="F143" s="14" t="s">
        <v>547</v>
      </c>
      <c r="G143" s="14">
        <v>1400</v>
      </c>
      <c r="H143" s="14">
        <v>700</v>
      </c>
      <c r="I143" s="14">
        <v>1000</v>
      </c>
      <c r="J143" s="14">
        <v>1</v>
      </c>
      <c r="K143" s="21"/>
      <c r="L143" s="21"/>
      <c r="M143" s="19"/>
      <c r="N143" s="29">
        <f t="shared" si="14"/>
        <v>0</v>
      </c>
    </row>
    <row r="144" spans="1:14" ht="25.5" x14ac:dyDescent="0.2">
      <c r="A144" s="55" t="s">
        <v>30</v>
      </c>
      <c r="B144" s="56" t="s">
        <v>769</v>
      </c>
      <c r="C144" s="56" t="s">
        <v>769</v>
      </c>
      <c r="D144" s="56" t="s">
        <v>769</v>
      </c>
      <c r="E144" s="14" t="s">
        <v>470</v>
      </c>
      <c r="F144" s="14" t="s">
        <v>555</v>
      </c>
      <c r="G144" s="14">
        <v>450</v>
      </c>
      <c r="H144" s="14">
        <v>350</v>
      </c>
      <c r="I144" s="14">
        <v>700</v>
      </c>
      <c r="J144" s="14">
        <v>1</v>
      </c>
      <c r="K144" s="21"/>
      <c r="L144" s="21"/>
      <c r="M144" s="19"/>
      <c r="N144" s="29">
        <f t="shared" si="14"/>
        <v>0</v>
      </c>
    </row>
    <row r="145" spans="1:14" ht="25.5" x14ac:dyDescent="0.2">
      <c r="A145" s="55" t="s">
        <v>130</v>
      </c>
      <c r="B145" s="56" t="s">
        <v>769</v>
      </c>
      <c r="C145" s="56" t="s">
        <v>769</v>
      </c>
      <c r="D145" s="56" t="s">
        <v>769</v>
      </c>
      <c r="E145" s="14" t="s">
        <v>676</v>
      </c>
      <c r="F145" s="14" t="s">
        <v>660</v>
      </c>
      <c r="G145" s="14">
        <v>1280</v>
      </c>
      <c r="H145" s="14">
        <v>540</v>
      </c>
      <c r="I145" s="14">
        <v>40</v>
      </c>
      <c r="J145" s="14">
        <v>1</v>
      </c>
      <c r="K145" s="21"/>
      <c r="L145" s="21"/>
      <c r="M145" s="19"/>
      <c r="N145" s="29">
        <f t="shared" si="14"/>
        <v>0</v>
      </c>
    </row>
    <row r="146" spans="1:14" ht="75" x14ac:dyDescent="0.2">
      <c r="A146" s="55" t="s">
        <v>372</v>
      </c>
      <c r="B146" s="56" t="s">
        <v>769</v>
      </c>
      <c r="C146" s="56" t="s">
        <v>769</v>
      </c>
      <c r="D146" s="56" t="s">
        <v>769</v>
      </c>
      <c r="E146" s="14" t="s">
        <v>478</v>
      </c>
      <c r="F146" s="14" t="s">
        <v>543</v>
      </c>
      <c r="G146" s="14">
        <v>1447</v>
      </c>
      <c r="H146" s="14">
        <v>700</v>
      </c>
      <c r="I146" s="14">
        <v>1000</v>
      </c>
      <c r="J146" s="14">
        <v>1</v>
      </c>
      <c r="K146" s="21"/>
      <c r="L146" s="21"/>
      <c r="M146" s="19"/>
      <c r="N146" s="29">
        <f t="shared" si="14"/>
        <v>0</v>
      </c>
    </row>
    <row r="147" spans="1:14" ht="30" x14ac:dyDescent="0.2">
      <c r="A147" s="55" t="s">
        <v>214</v>
      </c>
      <c r="B147" s="56" t="s">
        <v>769</v>
      </c>
      <c r="C147" s="56" t="s">
        <v>769</v>
      </c>
      <c r="D147" s="56" t="s">
        <v>769</v>
      </c>
      <c r="E147" s="14" t="s">
        <v>677</v>
      </c>
      <c r="F147" s="14" t="s">
        <v>664</v>
      </c>
      <c r="G147" s="14">
        <v>1480</v>
      </c>
      <c r="H147" s="14">
        <v>540</v>
      </c>
      <c r="I147" s="14">
        <v>40</v>
      </c>
      <c r="J147" s="14">
        <v>1</v>
      </c>
      <c r="K147" s="21"/>
      <c r="L147" s="21"/>
      <c r="M147" s="19"/>
      <c r="N147" s="29">
        <f t="shared" si="14"/>
        <v>0</v>
      </c>
    </row>
    <row r="148" spans="1:14" ht="45" x14ac:dyDescent="0.2">
      <c r="A148" s="55" t="s">
        <v>236</v>
      </c>
      <c r="B148" s="56" t="s">
        <v>769</v>
      </c>
      <c r="C148" s="56" t="s">
        <v>769</v>
      </c>
      <c r="D148" s="56" t="s">
        <v>769</v>
      </c>
      <c r="E148" s="14" t="s">
        <v>400</v>
      </c>
      <c r="F148" s="14" t="s">
        <v>545</v>
      </c>
      <c r="G148" s="14">
        <v>1800</v>
      </c>
      <c r="H148" s="14">
        <v>400</v>
      </c>
      <c r="I148" s="14">
        <v>650</v>
      </c>
      <c r="J148" s="14">
        <v>1</v>
      </c>
      <c r="K148" s="21"/>
      <c r="L148" s="21"/>
      <c r="M148" s="19"/>
      <c r="N148" s="29">
        <f t="shared" si="14"/>
        <v>0</v>
      </c>
    </row>
    <row r="149" spans="1:14" ht="75" x14ac:dyDescent="0.2">
      <c r="A149" s="55" t="s">
        <v>107</v>
      </c>
      <c r="B149" s="56" t="s">
        <v>769</v>
      </c>
      <c r="C149" s="56" t="s">
        <v>769</v>
      </c>
      <c r="D149" s="56" t="s">
        <v>769</v>
      </c>
      <c r="E149" s="14" t="s">
        <v>456</v>
      </c>
      <c r="F149" s="14" t="s">
        <v>543</v>
      </c>
      <c r="G149" s="14">
        <v>750</v>
      </c>
      <c r="H149" s="14">
        <v>750</v>
      </c>
      <c r="I149" s="14">
        <v>1000</v>
      </c>
      <c r="J149" s="14">
        <v>1</v>
      </c>
      <c r="K149" s="21"/>
      <c r="L149" s="21"/>
      <c r="M149" s="19"/>
      <c r="N149" s="29">
        <f t="shared" si="14"/>
        <v>0</v>
      </c>
    </row>
    <row r="150" spans="1:14" x14ac:dyDescent="0.2">
      <c r="A150" s="57" t="s">
        <v>338</v>
      </c>
      <c r="B150" s="20"/>
      <c r="C150" s="58" t="s">
        <v>522</v>
      </c>
      <c r="D150" s="20"/>
      <c r="E150" s="15" t="s">
        <v>412</v>
      </c>
      <c r="F150" s="15"/>
      <c r="G150" s="15">
        <v>252</v>
      </c>
      <c r="H150" s="15">
        <v>485</v>
      </c>
      <c r="I150" s="15">
        <v>530</v>
      </c>
      <c r="J150" s="15">
        <v>1</v>
      </c>
      <c r="K150" s="20"/>
      <c r="L150" s="20">
        <v>1.5</v>
      </c>
      <c r="M150" s="59" t="s">
        <v>779</v>
      </c>
      <c r="N150" s="30" t="s">
        <v>779</v>
      </c>
    </row>
    <row r="151" spans="1:14" ht="75" x14ac:dyDescent="0.2">
      <c r="A151" s="55" t="s">
        <v>321</v>
      </c>
      <c r="B151" s="56" t="s">
        <v>769</v>
      </c>
      <c r="C151" s="56" t="s">
        <v>769</v>
      </c>
      <c r="D151" s="56" t="s">
        <v>769</v>
      </c>
      <c r="E151" s="14" t="s">
        <v>476</v>
      </c>
      <c r="F151" s="14" t="s">
        <v>543</v>
      </c>
      <c r="G151" s="14">
        <v>2000</v>
      </c>
      <c r="H151" s="14">
        <v>700</v>
      </c>
      <c r="I151" s="14">
        <v>1000</v>
      </c>
      <c r="J151" s="14">
        <v>1</v>
      </c>
      <c r="K151" s="21"/>
      <c r="L151" s="21"/>
      <c r="M151" s="19"/>
      <c r="N151" s="29">
        <f t="shared" ref="N151:N158" si="15">SUM(M151)*J151</f>
        <v>0</v>
      </c>
    </row>
    <row r="152" spans="1:14" ht="25.5" x14ac:dyDescent="0.2">
      <c r="A152" s="55" t="s">
        <v>224</v>
      </c>
      <c r="B152" s="56" t="s">
        <v>769</v>
      </c>
      <c r="C152" s="56" t="s">
        <v>769</v>
      </c>
      <c r="D152" s="56" t="s">
        <v>769</v>
      </c>
      <c r="E152" s="14" t="s">
        <v>619</v>
      </c>
      <c r="F152" s="14" t="s">
        <v>665</v>
      </c>
      <c r="G152" s="14">
        <v>600</v>
      </c>
      <c r="H152" s="14">
        <v>600</v>
      </c>
      <c r="I152" s="14">
        <v>100</v>
      </c>
      <c r="J152" s="14">
        <v>1</v>
      </c>
      <c r="K152" s="21"/>
      <c r="L152" s="21"/>
      <c r="M152" s="19"/>
      <c r="N152" s="29">
        <f t="shared" si="15"/>
        <v>0</v>
      </c>
    </row>
    <row r="153" spans="1:14" ht="25.5" x14ac:dyDescent="0.2">
      <c r="A153" s="55" t="s">
        <v>378</v>
      </c>
      <c r="B153" s="56" t="s">
        <v>769</v>
      </c>
      <c r="C153" s="56" t="s">
        <v>769</v>
      </c>
      <c r="D153" s="56" t="s">
        <v>769</v>
      </c>
      <c r="E153" s="14" t="s">
        <v>619</v>
      </c>
      <c r="F153" s="14" t="s">
        <v>665</v>
      </c>
      <c r="G153" s="14">
        <v>600</v>
      </c>
      <c r="H153" s="14">
        <v>600</v>
      </c>
      <c r="I153" s="14">
        <v>100</v>
      </c>
      <c r="J153" s="14">
        <v>1</v>
      </c>
      <c r="K153" s="21"/>
      <c r="L153" s="21"/>
      <c r="M153" s="19"/>
      <c r="N153" s="29">
        <f t="shared" si="15"/>
        <v>0</v>
      </c>
    </row>
    <row r="154" spans="1:14" ht="25.5" x14ac:dyDescent="0.2">
      <c r="A154" s="55" t="s">
        <v>155</v>
      </c>
      <c r="B154" s="56" t="s">
        <v>769</v>
      </c>
      <c r="C154" s="56" t="s">
        <v>769</v>
      </c>
      <c r="D154" s="56" t="s">
        <v>769</v>
      </c>
      <c r="E154" s="14" t="s">
        <v>619</v>
      </c>
      <c r="F154" s="14" t="s">
        <v>665</v>
      </c>
      <c r="G154" s="14">
        <v>600</v>
      </c>
      <c r="H154" s="14">
        <v>600</v>
      </c>
      <c r="I154" s="14">
        <v>100</v>
      </c>
      <c r="J154" s="14">
        <v>1</v>
      </c>
      <c r="K154" s="21"/>
      <c r="L154" s="21"/>
      <c r="M154" s="19"/>
      <c r="N154" s="29">
        <f t="shared" si="15"/>
        <v>0</v>
      </c>
    </row>
    <row r="155" spans="1:14" ht="30" x14ac:dyDescent="0.2">
      <c r="A155" s="55" t="s">
        <v>304</v>
      </c>
      <c r="B155" s="56" t="s">
        <v>769</v>
      </c>
      <c r="C155" s="56" t="s">
        <v>769</v>
      </c>
      <c r="D155" s="56" t="s">
        <v>769</v>
      </c>
      <c r="E155" s="14" t="s">
        <v>678</v>
      </c>
      <c r="F155" s="14" t="s">
        <v>665</v>
      </c>
      <c r="G155" s="14">
        <v>1880</v>
      </c>
      <c r="H155" s="14">
        <v>540</v>
      </c>
      <c r="I155" s="14">
        <v>40</v>
      </c>
      <c r="J155" s="14">
        <v>1</v>
      </c>
      <c r="K155" s="21"/>
      <c r="L155" s="21"/>
      <c r="M155" s="19"/>
      <c r="N155" s="29">
        <f t="shared" si="15"/>
        <v>0</v>
      </c>
    </row>
    <row r="156" spans="1:14" ht="45" x14ac:dyDescent="0.2">
      <c r="A156" s="55" t="s">
        <v>58</v>
      </c>
      <c r="B156" s="56" t="s">
        <v>769</v>
      </c>
      <c r="C156" s="56" t="s">
        <v>769</v>
      </c>
      <c r="D156" s="56" t="s">
        <v>769</v>
      </c>
      <c r="E156" s="14" t="s">
        <v>449</v>
      </c>
      <c r="F156" s="14" t="s">
        <v>557</v>
      </c>
      <c r="G156" s="14">
        <v>2000</v>
      </c>
      <c r="H156" s="14">
        <v>700</v>
      </c>
      <c r="I156" s="14">
        <v>900</v>
      </c>
      <c r="J156" s="14">
        <v>1</v>
      </c>
      <c r="K156" s="21"/>
      <c r="L156" s="21"/>
      <c r="M156" s="19"/>
      <c r="N156" s="29">
        <f t="shared" si="15"/>
        <v>0</v>
      </c>
    </row>
    <row r="157" spans="1:14" ht="25.5" x14ac:dyDescent="0.2">
      <c r="A157" s="55" t="s">
        <v>351</v>
      </c>
      <c r="B157" s="56" t="s">
        <v>769</v>
      </c>
      <c r="C157" s="56" t="s">
        <v>769</v>
      </c>
      <c r="D157" s="56" t="s">
        <v>769</v>
      </c>
      <c r="E157" s="14" t="s">
        <v>619</v>
      </c>
      <c r="F157" s="14" t="s">
        <v>668</v>
      </c>
      <c r="G157" s="14">
        <v>600</v>
      </c>
      <c r="H157" s="14">
        <v>600</v>
      </c>
      <c r="I157" s="14">
        <v>100</v>
      </c>
      <c r="J157" s="14">
        <v>1</v>
      </c>
      <c r="K157" s="21"/>
      <c r="L157" s="21"/>
      <c r="M157" s="19"/>
      <c r="N157" s="29">
        <f t="shared" si="15"/>
        <v>0</v>
      </c>
    </row>
    <row r="158" spans="1:14" ht="25.5" x14ac:dyDescent="0.2">
      <c r="A158" s="55" t="s">
        <v>134</v>
      </c>
      <c r="B158" s="56" t="s">
        <v>769</v>
      </c>
      <c r="C158" s="56" t="s">
        <v>769</v>
      </c>
      <c r="D158" s="56" t="s">
        <v>769</v>
      </c>
      <c r="E158" s="14" t="s">
        <v>619</v>
      </c>
      <c r="F158" s="14" t="s">
        <v>668</v>
      </c>
      <c r="G158" s="14">
        <v>600</v>
      </c>
      <c r="H158" s="14">
        <v>600</v>
      </c>
      <c r="I158" s="14">
        <v>100</v>
      </c>
      <c r="J158" s="14">
        <v>1</v>
      </c>
      <c r="K158" s="21"/>
      <c r="L158" s="21"/>
      <c r="M158" s="19"/>
      <c r="N158" s="29">
        <f t="shared" si="15"/>
        <v>0</v>
      </c>
    </row>
    <row r="159" spans="1:14" x14ac:dyDescent="0.2">
      <c r="A159" s="57" t="s">
        <v>328</v>
      </c>
      <c r="B159" s="20"/>
      <c r="C159" s="60" t="s">
        <v>720</v>
      </c>
      <c r="D159" s="20"/>
      <c r="E159" s="15" t="s">
        <v>465</v>
      </c>
      <c r="F159" s="15"/>
      <c r="G159" s="15">
        <v>300</v>
      </c>
      <c r="H159" s="15">
        <v>300</v>
      </c>
      <c r="I159" s="15">
        <v>265</v>
      </c>
      <c r="J159" s="15">
        <v>1</v>
      </c>
      <c r="K159" s="20"/>
      <c r="L159" s="20"/>
      <c r="M159" s="59" t="s">
        <v>779</v>
      </c>
      <c r="N159" s="30" t="s">
        <v>779</v>
      </c>
    </row>
    <row r="160" spans="1:14" x14ac:dyDescent="0.2">
      <c r="A160" s="50" t="s">
        <v>332</v>
      </c>
      <c r="B160" s="22" t="s">
        <v>332</v>
      </c>
      <c r="C160" s="22" t="s">
        <v>332</v>
      </c>
      <c r="D160" s="22" t="s">
        <v>332</v>
      </c>
      <c r="E160" s="11" t="s">
        <v>386</v>
      </c>
      <c r="F160" s="11"/>
      <c r="G160" s="12"/>
      <c r="H160" s="12"/>
      <c r="I160" s="12"/>
      <c r="J160" s="12"/>
      <c r="K160" s="22"/>
      <c r="L160" s="22"/>
      <c r="M160" s="51"/>
      <c r="N160" s="27"/>
    </row>
    <row r="161" spans="1:14" x14ac:dyDescent="0.2">
      <c r="A161" s="57" t="s">
        <v>253</v>
      </c>
      <c r="B161" s="20"/>
      <c r="C161" s="60" t="s">
        <v>720</v>
      </c>
      <c r="D161" s="20"/>
      <c r="E161" s="15" t="s">
        <v>465</v>
      </c>
      <c r="F161" s="15"/>
      <c r="G161" s="15">
        <v>300</v>
      </c>
      <c r="H161" s="15">
        <v>300</v>
      </c>
      <c r="I161" s="15">
        <v>265</v>
      </c>
      <c r="J161" s="15">
        <v>1</v>
      </c>
      <c r="K161" s="20"/>
      <c r="L161" s="20"/>
      <c r="M161" s="59" t="s">
        <v>779</v>
      </c>
      <c r="N161" s="30" t="s">
        <v>779</v>
      </c>
    </row>
    <row r="162" spans="1:14" x14ac:dyDescent="0.2">
      <c r="A162" s="57" t="s">
        <v>153</v>
      </c>
      <c r="B162" s="20"/>
      <c r="C162" s="60" t="s">
        <v>720</v>
      </c>
      <c r="D162" s="20"/>
      <c r="E162" s="15" t="s">
        <v>465</v>
      </c>
      <c r="F162" s="15"/>
      <c r="G162" s="15">
        <v>300</v>
      </c>
      <c r="H162" s="15">
        <v>300</v>
      </c>
      <c r="I162" s="15">
        <v>265</v>
      </c>
      <c r="J162" s="15">
        <v>1</v>
      </c>
      <c r="K162" s="20"/>
      <c r="L162" s="20"/>
      <c r="M162" s="59" t="s">
        <v>779</v>
      </c>
      <c r="N162" s="30" t="s">
        <v>779</v>
      </c>
    </row>
    <row r="163" spans="1:14" x14ac:dyDescent="0.2">
      <c r="A163" s="50" t="s">
        <v>332</v>
      </c>
      <c r="B163" s="22" t="s">
        <v>332</v>
      </c>
      <c r="C163" s="22" t="s">
        <v>332</v>
      </c>
      <c r="D163" s="22" t="s">
        <v>332</v>
      </c>
      <c r="E163" s="11" t="s">
        <v>506</v>
      </c>
      <c r="F163" s="11"/>
      <c r="G163" s="12"/>
      <c r="H163" s="12"/>
      <c r="I163" s="12"/>
      <c r="J163" s="12"/>
      <c r="K163" s="22"/>
      <c r="L163" s="22"/>
      <c r="M163" s="51"/>
      <c r="N163" s="27"/>
    </row>
    <row r="164" spans="1:14" ht="45" x14ac:dyDescent="0.2">
      <c r="A164" s="55" t="s">
        <v>284</v>
      </c>
      <c r="B164" s="56" t="s">
        <v>769</v>
      </c>
      <c r="C164" s="56" t="s">
        <v>769</v>
      </c>
      <c r="D164" s="56" t="s">
        <v>769</v>
      </c>
      <c r="E164" s="14" t="s">
        <v>450</v>
      </c>
      <c r="F164" s="14" t="s">
        <v>557</v>
      </c>
      <c r="G164" s="14">
        <v>1800</v>
      </c>
      <c r="H164" s="14">
        <v>700</v>
      </c>
      <c r="I164" s="14">
        <v>900</v>
      </c>
      <c r="J164" s="14">
        <v>1</v>
      </c>
      <c r="K164" s="21"/>
      <c r="L164" s="21"/>
      <c r="M164" s="19"/>
      <c r="N164" s="29">
        <f>SUM(M164)*J164</f>
        <v>0</v>
      </c>
    </row>
    <row r="165" spans="1:14" x14ac:dyDescent="0.2">
      <c r="A165" s="57" t="s">
        <v>238</v>
      </c>
      <c r="B165" s="20"/>
      <c r="C165" s="60" t="s">
        <v>720</v>
      </c>
      <c r="D165" s="20"/>
      <c r="E165" s="15" t="s">
        <v>466</v>
      </c>
      <c r="F165" s="15"/>
      <c r="G165" s="15">
        <v>400</v>
      </c>
      <c r="H165" s="15">
        <v>1850</v>
      </c>
      <c r="I165" s="15">
        <v>265</v>
      </c>
      <c r="J165" s="15">
        <v>1</v>
      </c>
      <c r="K165" s="20"/>
      <c r="L165" s="20"/>
      <c r="M165" s="59" t="s">
        <v>779</v>
      </c>
      <c r="N165" s="30" t="s">
        <v>779</v>
      </c>
    </row>
    <row r="166" spans="1:14" x14ac:dyDescent="0.2">
      <c r="A166" s="57" t="s">
        <v>67</v>
      </c>
      <c r="B166" s="20"/>
      <c r="C166" s="60" t="s">
        <v>720</v>
      </c>
      <c r="D166" s="20"/>
      <c r="E166" s="15" t="s">
        <v>466</v>
      </c>
      <c r="F166" s="15"/>
      <c r="G166" s="15">
        <v>400</v>
      </c>
      <c r="H166" s="15">
        <v>1850</v>
      </c>
      <c r="I166" s="15">
        <v>265</v>
      </c>
      <c r="J166" s="15">
        <v>1</v>
      </c>
      <c r="K166" s="20"/>
      <c r="L166" s="20"/>
      <c r="M166" s="59" t="s">
        <v>779</v>
      </c>
      <c r="N166" s="30" t="s">
        <v>779</v>
      </c>
    </row>
    <row r="167" spans="1:14" x14ac:dyDescent="0.2">
      <c r="A167" s="57" t="s">
        <v>323</v>
      </c>
      <c r="B167" s="20"/>
      <c r="C167" s="60" t="s">
        <v>721</v>
      </c>
      <c r="D167" s="20"/>
      <c r="E167" s="15" t="s">
        <v>407</v>
      </c>
      <c r="F167" s="15"/>
      <c r="G167" s="15">
        <v>2400</v>
      </c>
      <c r="H167" s="15">
        <v>1100</v>
      </c>
      <c r="I167" s="15">
        <v>500</v>
      </c>
      <c r="J167" s="15">
        <v>1</v>
      </c>
      <c r="K167" s="20"/>
      <c r="L167" s="20"/>
      <c r="M167" s="59" t="s">
        <v>779</v>
      </c>
      <c r="N167" s="30" t="s">
        <v>779</v>
      </c>
    </row>
    <row r="168" spans="1:14" x14ac:dyDescent="0.2">
      <c r="A168" s="57" t="s">
        <v>200</v>
      </c>
      <c r="B168" s="20"/>
      <c r="C168" s="60" t="s">
        <v>721</v>
      </c>
      <c r="D168" s="20"/>
      <c r="E168" s="15" t="s">
        <v>407</v>
      </c>
      <c r="F168" s="15"/>
      <c r="G168" s="15">
        <v>2400</v>
      </c>
      <c r="H168" s="15">
        <v>1100</v>
      </c>
      <c r="I168" s="15">
        <v>500</v>
      </c>
      <c r="J168" s="15">
        <v>1</v>
      </c>
      <c r="K168" s="20"/>
      <c r="L168" s="20"/>
      <c r="M168" s="59" t="s">
        <v>779</v>
      </c>
      <c r="N168" s="30" t="s">
        <v>779</v>
      </c>
    </row>
    <row r="169" spans="1:14" ht="30" x14ac:dyDescent="0.2">
      <c r="A169" s="55" t="s">
        <v>51</v>
      </c>
      <c r="B169" s="56" t="s">
        <v>769</v>
      </c>
      <c r="C169" s="56" t="s">
        <v>769</v>
      </c>
      <c r="D169" s="56" t="s">
        <v>769</v>
      </c>
      <c r="E169" s="14" t="s">
        <v>444</v>
      </c>
      <c r="F169" s="14" t="s">
        <v>549</v>
      </c>
      <c r="G169" s="14">
        <v>470</v>
      </c>
      <c r="H169" s="14">
        <v>520</v>
      </c>
      <c r="I169" s="14">
        <v>550</v>
      </c>
      <c r="J169" s="14">
        <v>1</v>
      </c>
      <c r="K169" s="21"/>
      <c r="L169" s="21"/>
      <c r="M169" s="19"/>
      <c r="N169" s="29">
        <f t="shared" ref="N169:N170" si="16">SUM(M169)*J169</f>
        <v>0</v>
      </c>
    </row>
    <row r="170" spans="1:14" ht="30" x14ac:dyDescent="0.2">
      <c r="A170" s="55" t="s">
        <v>32</v>
      </c>
      <c r="B170" s="56" t="s">
        <v>769</v>
      </c>
      <c r="C170" s="56" t="s">
        <v>769</v>
      </c>
      <c r="D170" s="56" t="s">
        <v>769</v>
      </c>
      <c r="E170" s="14" t="s">
        <v>444</v>
      </c>
      <c r="F170" s="14" t="s">
        <v>549</v>
      </c>
      <c r="G170" s="14">
        <v>470</v>
      </c>
      <c r="H170" s="14">
        <v>520</v>
      </c>
      <c r="I170" s="14">
        <v>550</v>
      </c>
      <c r="J170" s="14">
        <v>1</v>
      </c>
      <c r="K170" s="21"/>
      <c r="L170" s="21"/>
      <c r="M170" s="19"/>
      <c r="N170" s="29">
        <f t="shared" si="16"/>
        <v>0</v>
      </c>
    </row>
    <row r="171" spans="1:14" x14ac:dyDescent="0.2">
      <c r="A171" s="57" t="s">
        <v>276</v>
      </c>
      <c r="B171" s="20"/>
      <c r="C171" s="60" t="s">
        <v>720</v>
      </c>
      <c r="D171" s="20"/>
      <c r="E171" s="15" t="s">
        <v>468</v>
      </c>
      <c r="F171" s="15"/>
      <c r="G171" s="15">
        <v>400</v>
      </c>
      <c r="H171" s="15">
        <v>1400</v>
      </c>
      <c r="I171" s="15">
        <v>265</v>
      </c>
      <c r="J171" s="15">
        <v>1</v>
      </c>
      <c r="K171" s="20"/>
      <c r="L171" s="20"/>
      <c r="M171" s="59" t="s">
        <v>779</v>
      </c>
      <c r="N171" s="30" t="s">
        <v>779</v>
      </c>
    </row>
    <row r="172" spans="1:14" x14ac:dyDescent="0.2">
      <c r="A172" s="57" t="s">
        <v>128</v>
      </c>
      <c r="B172" s="20"/>
      <c r="C172" s="60" t="s">
        <v>720</v>
      </c>
      <c r="D172" s="20"/>
      <c r="E172" s="15" t="s">
        <v>468</v>
      </c>
      <c r="F172" s="15"/>
      <c r="G172" s="15">
        <v>400</v>
      </c>
      <c r="H172" s="15">
        <v>1400</v>
      </c>
      <c r="I172" s="15">
        <v>265</v>
      </c>
      <c r="J172" s="15">
        <v>1</v>
      </c>
      <c r="K172" s="20"/>
      <c r="L172" s="20"/>
      <c r="M172" s="59" t="s">
        <v>779</v>
      </c>
      <c r="N172" s="30" t="s">
        <v>779</v>
      </c>
    </row>
    <row r="173" spans="1:14" x14ac:dyDescent="0.2">
      <c r="A173" s="57" t="s">
        <v>357</v>
      </c>
      <c r="B173" s="20"/>
      <c r="C173" s="60" t="s">
        <v>720</v>
      </c>
      <c r="D173" s="20"/>
      <c r="E173" s="15" t="s">
        <v>468</v>
      </c>
      <c r="F173" s="15"/>
      <c r="G173" s="15">
        <v>400</v>
      </c>
      <c r="H173" s="15">
        <v>1400</v>
      </c>
      <c r="I173" s="15">
        <v>265</v>
      </c>
      <c r="J173" s="15">
        <v>1</v>
      </c>
      <c r="K173" s="20"/>
      <c r="L173" s="20"/>
      <c r="M173" s="59" t="s">
        <v>779</v>
      </c>
      <c r="N173" s="30" t="s">
        <v>779</v>
      </c>
    </row>
    <row r="174" spans="1:14" x14ac:dyDescent="0.2">
      <c r="A174" s="57" t="s">
        <v>215</v>
      </c>
      <c r="B174" s="20"/>
      <c r="C174" s="60" t="s">
        <v>720</v>
      </c>
      <c r="D174" s="20"/>
      <c r="E174" s="15" t="s">
        <v>468</v>
      </c>
      <c r="F174" s="15"/>
      <c r="G174" s="15">
        <v>400</v>
      </c>
      <c r="H174" s="15">
        <v>1400</v>
      </c>
      <c r="I174" s="15">
        <v>265</v>
      </c>
      <c r="J174" s="15">
        <v>1</v>
      </c>
      <c r="K174" s="20"/>
      <c r="L174" s="20"/>
      <c r="M174" s="59" t="s">
        <v>779</v>
      </c>
      <c r="N174" s="30" t="s">
        <v>779</v>
      </c>
    </row>
    <row r="175" spans="1:14" ht="45" x14ac:dyDescent="0.2">
      <c r="A175" s="55" t="s">
        <v>59</v>
      </c>
      <c r="B175" s="56" t="s">
        <v>769</v>
      </c>
      <c r="C175" s="56" t="s">
        <v>769</v>
      </c>
      <c r="D175" s="56" t="s">
        <v>769</v>
      </c>
      <c r="E175" s="14" t="s">
        <v>494</v>
      </c>
      <c r="F175" s="14" t="s">
        <v>553</v>
      </c>
      <c r="G175" s="14">
        <v>400</v>
      </c>
      <c r="H175" s="14">
        <v>400</v>
      </c>
      <c r="I175" s="14">
        <v>332</v>
      </c>
      <c r="J175" s="14">
        <v>1</v>
      </c>
      <c r="K175" s="21"/>
      <c r="L175" s="21"/>
      <c r="M175" s="19"/>
      <c r="N175" s="29">
        <f>SUM(M175)*J175</f>
        <v>0</v>
      </c>
    </row>
    <row r="176" spans="1:14" x14ac:dyDescent="0.2">
      <c r="A176" s="50" t="s">
        <v>332</v>
      </c>
      <c r="B176" s="65"/>
      <c r="C176" s="65"/>
      <c r="D176" s="65"/>
      <c r="E176" s="11" t="s">
        <v>331</v>
      </c>
      <c r="F176" s="11"/>
      <c r="G176" s="12"/>
      <c r="H176" s="12"/>
      <c r="I176" s="12"/>
      <c r="J176" s="12"/>
      <c r="K176" s="22"/>
      <c r="L176" s="22"/>
      <c r="M176" s="51"/>
      <c r="N176" s="27"/>
    </row>
    <row r="177" spans="1:14" ht="409.5" x14ac:dyDescent="0.2">
      <c r="A177" s="55" t="s">
        <v>282</v>
      </c>
      <c r="B177" s="56" t="s">
        <v>769</v>
      </c>
      <c r="C177" s="56" t="s">
        <v>769</v>
      </c>
      <c r="D177" s="56" t="s">
        <v>769</v>
      </c>
      <c r="E177" s="14" t="s">
        <v>592</v>
      </c>
      <c r="F177" s="14" t="s">
        <v>724</v>
      </c>
      <c r="G177" s="14">
        <v>1100</v>
      </c>
      <c r="H177" s="14">
        <v>915</v>
      </c>
      <c r="I177" s="14">
        <v>1304</v>
      </c>
      <c r="J177" s="14">
        <v>1</v>
      </c>
      <c r="K177" s="21"/>
      <c r="L177" s="21">
        <v>2.4700000000000002</v>
      </c>
      <c r="M177" s="19"/>
      <c r="N177" s="29">
        <f t="shared" ref="N177:N181" si="17">SUM(M177)*J177</f>
        <v>0</v>
      </c>
    </row>
    <row r="178" spans="1:14" ht="135" x14ac:dyDescent="0.2">
      <c r="A178" s="55" t="s">
        <v>260</v>
      </c>
      <c r="B178" s="56" t="s">
        <v>769</v>
      </c>
      <c r="C178" s="56" t="s">
        <v>769</v>
      </c>
      <c r="D178" s="56" t="s">
        <v>769</v>
      </c>
      <c r="E178" s="14" t="s">
        <v>594</v>
      </c>
      <c r="F178" s="14" t="s">
        <v>748</v>
      </c>
      <c r="G178" s="14">
        <v>770</v>
      </c>
      <c r="H178" s="14">
        <v>915</v>
      </c>
      <c r="I178" s="14">
        <v>900</v>
      </c>
      <c r="J178" s="14">
        <v>1</v>
      </c>
      <c r="K178" s="21"/>
      <c r="L178" s="21"/>
      <c r="M178" s="19"/>
      <c r="N178" s="29">
        <f t="shared" si="17"/>
        <v>0</v>
      </c>
    </row>
    <row r="179" spans="1:14" ht="409.5" x14ac:dyDescent="0.2">
      <c r="A179" s="55" t="s">
        <v>110</v>
      </c>
      <c r="B179" s="56" t="s">
        <v>769</v>
      </c>
      <c r="C179" s="56" t="s">
        <v>769</v>
      </c>
      <c r="D179" s="56" t="s">
        <v>769</v>
      </c>
      <c r="E179" s="14" t="s">
        <v>592</v>
      </c>
      <c r="F179" s="14" t="s">
        <v>749</v>
      </c>
      <c r="G179" s="14">
        <v>1100</v>
      </c>
      <c r="H179" s="14">
        <v>915</v>
      </c>
      <c r="I179" s="14">
        <v>1304</v>
      </c>
      <c r="J179" s="14">
        <v>1</v>
      </c>
      <c r="K179" s="21"/>
      <c r="L179" s="21">
        <v>2.4700000000000002</v>
      </c>
      <c r="M179" s="19"/>
      <c r="N179" s="29">
        <f>J179*M179</f>
        <v>0</v>
      </c>
    </row>
    <row r="180" spans="1:14" ht="90" x14ac:dyDescent="0.2">
      <c r="A180" s="55" t="s">
        <v>198</v>
      </c>
      <c r="B180" s="56" t="s">
        <v>769</v>
      </c>
      <c r="C180" s="56" t="s">
        <v>769</v>
      </c>
      <c r="D180" s="56" t="s">
        <v>769</v>
      </c>
      <c r="E180" s="14" t="s">
        <v>472</v>
      </c>
      <c r="F180" s="14" t="s">
        <v>567</v>
      </c>
      <c r="G180" s="14">
        <v>1400</v>
      </c>
      <c r="H180" s="14">
        <v>700</v>
      </c>
      <c r="I180" s="14">
        <v>1000</v>
      </c>
      <c r="J180" s="14">
        <v>1</v>
      </c>
      <c r="K180" s="21"/>
      <c r="L180" s="21"/>
      <c r="M180" s="19"/>
      <c r="N180" s="29">
        <f t="shared" si="17"/>
        <v>0</v>
      </c>
    </row>
    <row r="181" spans="1:14" ht="60" x14ac:dyDescent="0.2">
      <c r="A181" s="55" t="s">
        <v>48</v>
      </c>
      <c r="B181" s="56" t="s">
        <v>769</v>
      </c>
      <c r="C181" s="56" t="s">
        <v>769</v>
      </c>
      <c r="D181" s="56" t="s">
        <v>769</v>
      </c>
      <c r="E181" s="14" t="s">
        <v>414</v>
      </c>
      <c r="F181" s="14" t="s">
        <v>568</v>
      </c>
      <c r="G181" s="14">
        <v>1400</v>
      </c>
      <c r="H181" s="14">
        <v>400</v>
      </c>
      <c r="I181" s="14">
        <v>650</v>
      </c>
      <c r="J181" s="14">
        <v>1</v>
      </c>
      <c r="K181" s="21"/>
      <c r="L181" s="21"/>
      <c r="M181" s="19"/>
      <c r="N181" s="29">
        <f t="shared" si="17"/>
        <v>0</v>
      </c>
    </row>
    <row r="182" spans="1:14" x14ac:dyDescent="0.2">
      <c r="A182" s="57" t="s">
        <v>149</v>
      </c>
      <c r="B182" s="20"/>
      <c r="C182" s="58" t="s">
        <v>723</v>
      </c>
      <c r="D182" s="20"/>
      <c r="E182" s="15" t="s">
        <v>388</v>
      </c>
      <c r="F182" s="15"/>
      <c r="G182" s="15">
        <v>534</v>
      </c>
      <c r="H182" s="15">
        <v>597</v>
      </c>
      <c r="I182" s="15">
        <v>1578</v>
      </c>
      <c r="J182" s="15">
        <v>1</v>
      </c>
      <c r="K182" s="20"/>
      <c r="L182" s="20"/>
      <c r="M182" s="59" t="s">
        <v>779</v>
      </c>
      <c r="N182" s="30" t="s">
        <v>779</v>
      </c>
    </row>
    <row r="183" spans="1:14" ht="135" x14ac:dyDescent="0.2">
      <c r="A183" s="55" t="s">
        <v>5</v>
      </c>
      <c r="B183" s="56" t="s">
        <v>769</v>
      </c>
      <c r="C183" s="56" t="s">
        <v>769</v>
      </c>
      <c r="D183" s="56" t="s">
        <v>769</v>
      </c>
      <c r="E183" s="14" t="s">
        <v>593</v>
      </c>
      <c r="F183" s="14" t="s">
        <v>750</v>
      </c>
      <c r="G183" s="14">
        <v>1420</v>
      </c>
      <c r="H183" s="14">
        <v>915</v>
      </c>
      <c r="I183" s="14">
        <v>900</v>
      </c>
      <c r="J183" s="14">
        <v>1</v>
      </c>
      <c r="K183" s="21"/>
      <c r="L183" s="21"/>
      <c r="M183" s="19"/>
      <c r="N183" s="29">
        <f t="shared" ref="N183:N185" si="18">SUM(M183)*J183</f>
        <v>0</v>
      </c>
    </row>
    <row r="184" spans="1:14" ht="60" x14ac:dyDescent="0.2">
      <c r="A184" s="55" t="s">
        <v>274</v>
      </c>
      <c r="B184" s="56" t="s">
        <v>769</v>
      </c>
      <c r="C184" s="56" t="s">
        <v>769</v>
      </c>
      <c r="D184" s="56" t="s">
        <v>769</v>
      </c>
      <c r="E184" s="14" t="s">
        <v>113</v>
      </c>
      <c r="F184" s="14" t="s">
        <v>588</v>
      </c>
      <c r="G184" s="14">
        <v>742</v>
      </c>
      <c r="H184" s="14">
        <v>420</v>
      </c>
      <c r="I184" s="14">
        <v>468</v>
      </c>
      <c r="J184" s="14">
        <v>1</v>
      </c>
      <c r="K184" s="21"/>
      <c r="L184" s="21"/>
      <c r="M184" s="19"/>
      <c r="N184" s="29">
        <f t="shared" si="18"/>
        <v>0</v>
      </c>
    </row>
    <row r="185" spans="1:14" ht="60" x14ac:dyDescent="0.2">
      <c r="A185" s="55" t="s">
        <v>124</v>
      </c>
      <c r="B185" s="56" t="s">
        <v>769</v>
      </c>
      <c r="C185" s="56" t="s">
        <v>769</v>
      </c>
      <c r="D185" s="56" t="s">
        <v>769</v>
      </c>
      <c r="E185" s="14" t="s">
        <v>279</v>
      </c>
      <c r="F185" s="14" t="s">
        <v>587</v>
      </c>
      <c r="G185" s="14">
        <v>750</v>
      </c>
      <c r="H185" s="14">
        <v>650</v>
      </c>
      <c r="I185" s="14">
        <v>1300</v>
      </c>
      <c r="J185" s="14">
        <v>1</v>
      </c>
      <c r="K185" s="21"/>
      <c r="L185" s="21"/>
      <c r="M185" s="19"/>
      <c r="N185" s="29">
        <f t="shared" si="18"/>
        <v>0</v>
      </c>
    </row>
    <row r="186" spans="1:14" x14ac:dyDescent="0.2">
      <c r="A186" s="57" t="s">
        <v>93</v>
      </c>
      <c r="B186" s="20"/>
      <c r="C186" s="60" t="s">
        <v>720</v>
      </c>
      <c r="D186" s="20"/>
      <c r="E186" s="15" t="s">
        <v>465</v>
      </c>
      <c r="F186" s="15"/>
      <c r="G186" s="15">
        <v>300</v>
      </c>
      <c r="H186" s="15">
        <v>300</v>
      </c>
      <c r="I186" s="15">
        <v>265</v>
      </c>
      <c r="J186" s="15">
        <v>1</v>
      </c>
      <c r="K186" s="20"/>
      <c r="L186" s="20"/>
      <c r="M186" s="59" t="s">
        <v>779</v>
      </c>
      <c r="N186" s="30" t="s">
        <v>779</v>
      </c>
    </row>
    <row r="187" spans="1:14" x14ac:dyDescent="0.2">
      <c r="A187" s="50" t="s">
        <v>332</v>
      </c>
      <c r="B187" s="22" t="s">
        <v>332</v>
      </c>
      <c r="C187" s="22" t="s">
        <v>332</v>
      </c>
      <c r="D187" s="22" t="s">
        <v>332</v>
      </c>
      <c r="E187" s="11" t="s">
        <v>507</v>
      </c>
      <c r="F187" s="11"/>
      <c r="G187" s="12"/>
      <c r="H187" s="12"/>
      <c r="I187" s="12"/>
      <c r="J187" s="12"/>
      <c r="K187" s="22"/>
      <c r="L187" s="22"/>
      <c r="M187" s="51"/>
      <c r="N187" s="27"/>
    </row>
    <row r="188" spans="1:14" ht="75" x14ac:dyDescent="0.2">
      <c r="A188" s="55" t="s">
        <v>235</v>
      </c>
      <c r="B188" s="56" t="s">
        <v>769</v>
      </c>
      <c r="C188" s="56" t="s">
        <v>769</v>
      </c>
      <c r="D188" s="56" t="s">
        <v>769</v>
      </c>
      <c r="E188" s="14" t="s">
        <v>495</v>
      </c>
      <c r="F188" s="14" t="s">
        <v>570</v>
      </c>
      <c r="G188" s="14">
        <v>1000</v>
      </c>
      <c r="H188" s="14">
        <v>800</v>
      </c>
      <c r="I188" s="14">
        <v>1551</v>
      </c>
      <c r="J188" s="14">
        <v>1</v>
      </c>
      <c r="K188" s="21"/>
      <c r="L188" s="21"/>
      <c r="M188" s="19"/>
      <c r="N188" s="29">
        <f t="shared" ref="N188:N189" si="19">SUM(M188)*J188</f>
        <v>0</v>
      </c>
    </row>
    <row r="189" spans="1:14" ht="60" x14ac:dyDescent="0.2">
      <c r="A189" s="55" t="s">
        <v>105</v>
      </c>
      <c r="B189" s="56" t="s">
        <v>769</v>
      </c>
      <c r="C189" s="56" t="s">
        <v>769</v>
      </c>
      <c r="D189" s="56" t="s">
        <v>769</v>
      </c>
      <c r="E189" s="14" t="s">
        <v>484</v>
      </c>
      <c r="F189" s="14" t="s">
        <v>571</v>
      </c>
      <c r="G189" s="14">
        <v>1050</v>
      </c>
      <c r="H189" s="14">
        <v>765</v>
      </c>
      <c r="I189" s="14">
        <v>600</v>
      </c>
      <c r="J189" s="14">
        <v>1</v>
      </c>
      <c r="K189" s="21"/>
      <c r="L189" s="21"/>
      <c r="M189" s="19"/>
      <c r="N189" s="29">
        <f t="shared" si="19"/>
        <v>0</v>
      </c>
    </row>
    <row r="190" spans="1:14" x14ac:dyDescent="0.2">
      <c r="A190" s="52" t="s">
        <v>296</v>
      </c>
      <c r="B190" s="18"/>
      <c r="C190" s="53" t="s">
        <v>522</v>
      </c>
      <c r="D190" s="18"/>
      <c r="E190" s="13" t="s">
        <v>481</v>
      </c>
      <c r="F190" s="13" t="s">
        <v>698</v>
      </c>
      <c r="G190" s="13">
        <v>300</v>
      </c>
      <c r="H190" s="13">
        <v>200</v>
      </c>
      <c r="I190" s="13">
        <v>1150</v>
      </c>
      <c r="J190" s="13">
        <v>1</v>
      </c>
      <c r="K190" s="18"/>
      <c r="L190" s="18"/>
      <c r="M190" s="54" t="s">
        <v>779</v>
      </c>
      <c r="N190" s="28" t="s">
        <v>779</v>
      </c>
    </row>
    <row r="191" spans="1:14" ht="30" x14ac:dyDescent="0.2">
      <c r="A191" s="57" t="s">
        <v>336</v>
      </c>
      <c r="B191" s="20"/>
      <c r="C191" s="58" t="s">
        <v>522</v>
      </c>
      <c r="D191" s="20"/>
      <c r="E191" s="15" t="s">
        <v>485</v>
      </c>
      <c r="F191" s="15"/>
      <c r="G191" s="15">
        <v>752</v>
      </c>
      <c r="H191" s="15">
        <v>755</v>
      </c>
      <c r="I191" s="15">
        <v>2273</v>
      </c>
      <c r="J191" s="15">
        <v>1</v>
      </c>
      <c r="K191" s="20"/>
      <c r="L191" s="20">
        <v>12.9</v>
      </c>
      <c r="M191" s="59" t="s">
        <v>779</v>
      </c>
      <c r="N191" s="30" t="s">
        <v>779</v>
      </c>
    </row>
    <row r="192" spans="1:14" ht="45" x14ac:dyDescent="0.2">
      <c r="A192" s="52" t="s">
        <v>319</v>
      </c>
      <c r="B192" s="18"/>
      <c r="C192" s="53" t="s">
        <v>522</v>
      </c>
      <c r="D192" s="18"/>
      <c r="E192" s="13" t="s">
        <v>505</v>
      </c>
      <c r="F192" s="13" t="s">
        <v>572</v>
      </c>
      <c r="G192" s="13">
        <v>1200</v>
      </c>
      <c r="H192" s="13">
        <v>600</v>
      </c>
      <c r="I192" s="13">
        <v>910</v>
      </c>
      <c r="J192" s="13">
        <v>1</v>
      </c>
      <c r="K192" s="18"/>
      <c r="L192" s="18"/>
      <c r="M192" s="54" t="s">
        <v>779</v>
      </c>
      <c r="N192" s="28" t="s">
        <v>779</v>
      </c>
    </row>
    <row r="193" spans="1:14" x14ac:dyDescent="0.2">
      <c r="A193" s="52" t="s">
        <v>179</v>
      </c>
      <c r="B193" s="18"/>
      <c r="C193" s="53" t="s">
        <v>522</v>
      </c>
      <c r="D193" s="18"/>
      <c r="E193" s="13" t="s">
        <v>492</v>
      </c>
      <c r="F193" s="13" t="s">
        <v>699</v>
      </c>
      <c r="G193" s="13">
        <v>1200</v>
      </c>
      <c r="H193" s="13">
        <v>510</v>
      </c>
      <c r="I193" s="13">
        <v>95</v>
      </c>
      <c r="J193" s="13">
        <v>1</v>
      </c>
      <c r="K193" s="18"/>
      <c r="L193" s="18"/>
      <c r="M193" s="54" t="s">
        <v>779</v>
      </c>
      <c r="N193" s="28" t="s">
        <v>779</v>
      </c>
    </row>
    <row r="194" spans="1:14" x14ac:dyDescent="0.2">
      <c r="A194" s="57" t="s">
        <v>174</v>
      </c>
      <c r="B194" s="20"/>
      <c r="C194" s="60" t="s">
        <v>720</v>
      </c>
      <c r="D194" s="20"/>
      <c r="E194" s="15" t="s">
        <v>465</v>
      </c>
      <c r="F194" s="15"/>
      <c r="G194" s="15">
        <v>300</v>
      </c>
      <c r="H194" s="15">
        <v>300</v>
      </c>
      <c r="I194" s="15">
        <v>265</v>
      </c>
      <c r="J194" s="15">
        <v>1</v>
      </c>
      <c r="K194" s="20"/>
      <c r="L194" s="20"/>
      <c r="M194" s="59" t="s">
        <v>779</v>
      </c>
      <c r="N194" s="30" t="s">
        <v>779</v>
      </c>
    </row>
    <row r="195" spans="1:14" x14ac:dyDescent="0.2">
      <c r="A195" s="50" t="s">
        <v>332</v>
      </c>
      <c r="B195" s="22" t="s">
        <v>332</v>
      </c>
      <c r="C195" s="22" t="s">
        <v>332</v>
      </c>
      <c r="D195" s="22" t="s">
        <v>332</v>
      </c>
      <c r="E195" s="11" t="s">
        <v>57</v>
      </c>
      <c r="F195" s="11"/>
      <c r="G195" s="12"/>
      <c r="H195" s="12"/>
      <c r="I195" s="12"/>
      <c r="J195" s="12"/>
      <c r="K195" s="22"/>
      <c r="L195" s="22"/>
      <c r="M195" s="51"/>
      <c r="N195" s="27"/>
    </row>
    <row r="196" spans="1:14" x14ac:dyDescent="0.2">
      <c r="A196" s="57" t="s">
        <v>251</v>
      </c>
      <c r="B196" s="20"/>
      <c r="C196" s="60" t="s">
        <v>720</v>
      </c>
      <c r="D196" s="20"/>
      <c r="E196" s="15" t="s">
        <v>465</v>
      </c>
      <c r="F196" s="15"/>
      <c r="G196" s="15">
        <v>300</v>
      </c>
      <c r="H196" s="15">
        <v>300</v>
      </c>
      <c r="I196" s="15">
        <v>265</v>
      </c>
      <c r="J196" s="15">
        <v>1</v>
      </c>
      <c r="K196" s="20"/>
      <c r="L196" s="20"/>
      <c r="M196" s="66"/>
      <c r="N196" s="31"/>
    </row>
    <row r="197" spans="1:14" ht="30" x14ac:dyDescent="0.2">
      <c r="A197" s="55" t="s">
        <v>106</v>
      </c>
      <c r="B197" s="56" t="s">
        <v>769</v>
      </c>
      <c r="C197" s="56" t="s">
        <v>769</v>
      </c>
      <c r="D197" s="56" t="s">
        <v>769</v>
      </c>
      <c r="E197" s="14" t="s">
        <v>444</v>
      </c>
      <c r="F197" s="14" t="s">
        <v>549</v>
      </c>
      <c r="G197" s="14">
        <v>470</v>
      </c>
      <c r="H197" s="14">
        <v>520</v>
      </c>
      <c r="I197" s="14">
        <v>550</v>
      </c>
      <c r="J197" s="14">
        <v>1</v>
      </c>
      <c r="K197" s="21"/>
      <c r="L197" s="21"/>
      <c r="M197" s="19"/>
      <c r="N197" s="29">
        <f>SUM(M197)*J197</f>
        <v>0</v>
      </c>
    </row>
    <row r="198" spans="1:14" x14ac:dyDescent="0.2">
      <c r="A198" s="50" t="s">
        <v>332</v>
      </c>
      <c r="B198" s="22" t="s">
        <v>332</v>
      </c>
      <c r="C198" s="22" t="s">
        <v>332</v>
      </c>
      <c r="D198" s="22" t="s">
        <v>332</v>
      </c>
      <c r="E198" s="11" t="s">
        <v>387</v>
      </c>
      <c r="F198" s="11"/>
      <c r="G198" s="12"/>
      <c r="H198" s="12"/>
      <c r="I198" s="12"/>
      <c r="J198" s="12"/>
      <c r="K198" s="22"/>
      <c r="L198" s="22"/>
      <c r="M198" s="51"/>
      <c r="N198" s="27"/>
    </row>
    <row r="199" spans="1:14" x14ac:dyDescent="0.2">
      <c r="A199" s="57" t="s">
        <v>337</v>
      </c>
      <c r="B199" s="20"/>
      <c r="C199" s="60" t="s">
        <v>720</v>
      </c>
      <c r="D199" s="20"/>
      <c r="E199" s="15" t="s">
        <v>465</v>
      </c>
      <c r="F199" s="15"/>
      <c r="G199" s="15">
        <v>300</v>
      </c>
      <c r="H199" s="15">
        <v>300</v>
      </c>
      <c r="I199" s="15">
        <v>265</v>
      </c>
      <c r="J199" s="15">
        <v>1</v>
      </c>
      <c r="K199" s="20"/>
      <c r="L199" s="20"/>
      <c r="M199" s="59" t="s">
        <v>779</v>
      </c>
      <c r="N199" s="30" t="s">
        <v>779</v>
      </c>
    </row>
    <row r="200" spans="1:14" ht="75" x14ac:dyDescent="0.2">
      <c r="A200" s="55" t="s">
        <v>195</v>
      </c>
      <c r="B200" s="56" t="s">
        <v>769</v>
      </c>
      <c r="C200" s="56" t="s">
        <v>769</v>
      </c>
      <c r="D200" s="56" t="s">
        <v>769</v>
      </c>
      <c r="E200" s="14" t="s">
        <v>477</v>
      </c>
      <c r="F200" s="14" t="s">
        <v>573</v>
      </c>
      <c r="G200" s="14">
        <v>1400</v>
      </c>
      <c r="H200" s="14">
        <v>700</v>
      </c>
      <c r="I200" s="14">
        <v>1000</v>
      </c>
      <c r="J200" s="14">
        <v>1</v>
      </c>
      <c r="K200" s="21"/>
      <c r="L200" s="21"/>
      <c r="M200" s="19"/>
      <c r="N200" s="29">
        <f t="shared" ref="N200:N201" si="20">SUM(M200)*J200</f>
        <v>0</v>
      </c>
    </row>
    <row r="201" spans="1:14" ht="30" x14ac:dyDescent="0.2">
      <c r="A201" s="55" t="s">
        <v>109</v>
      </c>
      <c r="B201" s="56" t="s">
        <v>769</v>
      </c>
      <c r="C201" s="56" t="s">
        <v>769</v>
      </c>
      <c r="D201" s="56" t="s">
        <v>769</v>
      </c>
      <c r="E201" s="14" t="s">
        <v>701</v>
      </c>
      <c r="F201" s="14" t="s">
        <v>700</v>
      </c>
      <c r="G201" s="14">
        <v>1280</v>
      </c>
      <c r="H201" s="14">
        <v>540</v>
      </c>
      <c r="I201" s="14">
        <v>40</v>
      </c>
      <c r="J201" s="14">
        <v>1</v>
      </c>
      <c r="K201" s="21"/>
      <c r="L201" s="21"/>
      <c r="M201" s="19"/>
      <c r="N201" s="29">
        <f t="shared" si="20"/>
        <v>0</v>
      </c>
    </row>
    <row r="202" spans="1:14" x14ac:dyDescent="0.2">
      <c r="A202" s="50" t="s">
        <v>332</v>
      </c>
      <c r="B202" s="22" t="s">
        <v>332</v>
      </c>
      <c r="C202" s="22" t="s">
        <v>332</v>
      </c>
      <c r="D202" s="22" t="s">
        <v>332</v>
      </c>
      <c r="E202" s="11" t="s">
        <v>291</v>
      </c>
      <c r="F202" s="11"/>
      <c r="G202" s="12"/>
      <c r="H202" s="12"/>
      <c r="I202" s="12"/>
      <c r="J202" s="12"/>
      <c r="K202" s="22"/>
      <c r="L202" s="22"/>
      <c r="M202" s="51"/>
      <c r="N202" s="27"/>
    </row>
    <row r="203" spans="1:14" x14ac:dyDescent="0.2">
      <c r="A203" s="50" t="s">
        <v>332</v>
      </c>
      <c r="B203" s="22" t="s">
        <v>332</v>
      </c>
      <c r="C203" s="22" t="s">
        <v>332</v>
      </c>
      <c r="D203" s="22" t="s">
        <v>332</v>
      </c>
      <c r="E203" s="11" t="s">
        <v>137</v>
      </c>
      <c r="F203" s="11"/>
      <c r="G203" s="12"/>
      <c r="H203" s="12"/>
      <c r="I203" s="12"/>
      <c r="J203" s="12"/>
      <c r="K203" s="22"/>
      <c r="L203" s="22"/>
      <c r="M203" s="51"/>
      <c r="N203" s="27"/>
    </row>
    <row r="204" spans="1:14" x14ac:dyDescent="0.2">
      <c r="A204" s="57" t="s">
        <v>289</v>
      </c>
      <c r="B204" s="20"/>
      <c r="C204" s="60" t="s">
        <v>720</v>
      </c>
      <c r="D204" s="20"/>
      <c r="E204" s="15" t="s">
        <v>465</v>
      </c>
      <c r="F204" s="15"/>
      <c r="G204" s="15">
        <v>300</v>
      </c>
      <c r="H204" s="15">
        <v>300</v>
      </c>
      <c r="I204" s="15">
        <v>265</v>
      </c>
      <c r="J204" s="15">
        <v>1</v>
      </c>
      <c r="K204" s="20"/>
      <c r="L204" s="20"/>
      <c r="M204" s="59" t="s">
        <v>779</v>
      </c>
      <c r="N204" s="30" t="s">
        <v>779</v>
      </c>
    </row>
    <row r="205" spans="1:14" x14ac:dyDescent="0.2">
      <c r="A205" s="50" t="s">
        <v>332</v>
      </c>
      <c r="B205" s="22" t="s">
        <v>332</v>
      </c>
      <c r="C205" s="22" t="s">
        <v>332</v>
      </c>
      <c r="D205" s="22" t="s">
        <v>332</v>
      </c>
      <c r="E205" s="11" t="s">
        <v>604</v>
      </c>
      <c r="F205" s="11"/>
      <c r="G205" s="12"/>
      <c r="H205" s="12"/>
      <c r="I205" s="12"/>
      <c r="J205" s="12"/>
      <c r="K205" s="22"/>
      <c r="L205" s="22"/>
      <c r="M205" s="51"/>
      <c r="N205" s="27"/>
    </row>
    <row r="206" spans="1:14" ht="30" x14ac:dyDescent="0.2">
      <c r="A206" s="55" t="s">
        <v>271</v>
      </c>
      <c r="B206" s="56" t="s">
        <v>769</v>
      </c>
      <c r="C206" s="56" t="s">
        <v>769</v>
      </c>
      <c r="D206" s="56" t="s">
        <v>769</v>
      </c>
      <c r="E206" s="14" t="s">
        <v>444</v>
      </c>
      <c r="F206" s="14" t="s">
        <v>549</v>
      </c>
      <c r="G206" s="14">
        <v>470</v>
      </c>
      <c r="H206" s="14">
        <v>520</v>
      </c>
      <c r="I206" s="14">
        <v>550</v>
      </c>
      <c r="J206" s="14">
        <v>1</v>
      </c>
      <c r="K206" s="21"/>
      <c r="L206" s="21"/>
      <c r="M206" s="19"/>
      <c r="N206" s="29">
        <f>SUM(M206)*J206</f>
        <v>0</v>
      </c>
    </row>
    <row r="207" spans="1:14" ht="90" x14ac:dyDescent="0.2">
      <c r="A207" s="52" t="s">
        <v>120</v>
      </c>
      <c r="B207" s="18"/>
      <c r="C207" s="53" t="s">
        <v>522</v>
      </c>
      <c r="D207" s="18"/>
      <c r="E207" s="13" t="s">
        <v>496</v>
      </c>
      <c r="F207" s="13" t="s">
        <v>574</v>
      </c>
      <c r="G207" s="13">
        <v>2100</v>
      </c>
      <c r="H207" s="13">
        <v>700</v>
      </c>
      <c r="I207" s="13">
        <v>1000</v>
      </c>
      <c r="J207" s="13">
        <v>1</v>
      </c>
      <c r="K207" s="18"/>
      <c r="L207" s="18"/>
      <c r="M207" s="54" t="s">
        <v>779</v>
      </c>
      <c r="N207" s="28" t="s">
        <v>779</v>
      </c>
    </row>
    <row r="208" spans="1:14" x14ac:dyDescent="0.2">
      <c r="A208" s="52" t="s">
        <v>22</v>
      </c>
      <c r="B208" s="18"/>
      <c r="C208" s="53" t="s">
        <v>522</v>
      </c>
      <c r="D208" s="18"/>
      <c r="E208" s="13" t="s">
        <v>464</v>
      </c>
      <c r="F208" s="13" t="s">
        <v>554</v>
      </c>
      <c r="G208" s="13">
        <v>800</v>
      </c>
      <c r="H208" s="13">
        <v>465</v>
      </c>
      <c r="I208" s="13">
        <v>1400</v>
      </c>
      <c r="J208" s="13">
        <v>1</v>
      </c>
      <c r="K208" s="18"/>
      <c r="L208" s="18"/>
      <c r="M208" s="54" t="s">
        <v>779</v>
      </c>
      <c r="N208" s="28" t="s">
        <v>779</v>
      </c>
    </row>
    <row r="209" spans="1:14" x14ac:dyDescent="0.2">
      <c r="A209" s="52" t="s">
        <v>313</v>
      </c>
      <c r="B209" s="18"/>
      <c r="C209" s="53" t="s">
        <v>522</v>
      </c>
      <c r="D209" s="18"/>
      <c r="E209" s="13" t="s">
        <v>726</v>
      </c>
      <c r="F209" s="13" t="s">
        <v>727</v>
      </c>
      <c r="G209" s="13">
        <v>2095</v>
      </c>
      <c r="H209" s="13">
        <v>540</v>
      </c>
      <c r="I209" s="13">
        <v>40</v>
      </c>
      <c r="J209" s="13">
        <v>1</v>
      </c>
      <c r="K209" s="18"/>
      <c r="L209" s="18"/>
      <c r="M209" s="54" t="s">
        <v>779</v>
      </c>
      <c r="N209" s="28" t="s">
        <v>779</v>
      </c>
    </row>
    <row r="210" spans="1:14" x14ac:dyDescent="0.2">
      <c r="A210" s="57" t="s">
        <v>81</v>
      </c>
      <c r="B210" s="20"/>
      <c r="C210" s="58" t="s">
        <v>522</v>
      </c>
      <c r="D210" s="20"/>
      <c r="E210" s="15" t="s">
        <v>497</v>
      </c>
      <c r="F210" s="15"/>
      <c r="G210" s="15">
        <v>440</v>
      </c>
      <c r="H210" s="15">
        <v>690</v>
      </c>
      <c r="I210" s="15">
        <v>750</v>
      </c>
      <c r="J210" s="15">
        <v>1</v>
      </c>
      <c r="K210" s="20"/>
      <c r="L210" s="20">
        <v>0.37</v>
      </c>
      <c r="M210" s="59" t="s">
        <v>779</v>
      </c>
      <c r="N210" s="30" t="s">
        <v>779</v>
      </c>
    </row>
    <row r="211" spans="1:14" ht="30" x14ac:dyDescent="0.2">
      <c r="A211" s="57" t="s">
        <v>70</v>
      </c>
      <c r="B211" s="20"/>
      <c r="C211" s="58" t="s">
        <v>522</v>
      </c>
      <c r="D211" s="20"/>
      <c r="E211" s="15" t="s">
        <v>453</v>
      </c>
      <c r="F211" s="15"/>
      <c r="G211" s="15">
        <v>494</v>
      </c>
      <c r="H211" s="15">
        <v>762</v>
      </c>
      <c r="I211" s="15">
        <v>724</v>
      </c>
      <c r="J211" s="15">
        <v>1</v>
      </c>
      <c r="K211" s="20"/>
      <c r="L211" s="20"/>
      <c r="M211" s="59" t="s">
        <v>779</v>
      </c>
      <c r="N211" s="30" t="s">
        <v>779</v>
      </c>
    </row>
    <row r="212" spans="1:14" x14ac:dyDescent="0.2">
      <c r="A212" s="57" t="s">
        <v>177</v>
      </c>
      <c r="B212" s="20"/>
      <c r="C212" s="58" t="s">
        <v>522</v>
      </c>
      <c r="D212" s="20"/>
      <c r="E212" s="15" t="s">
        <v>434</v>
      </c>
      <c r="F212" s="15"/>
      <c r="G212" s="15">
        <v>390</v>
      </c>
      <c r="H212" s="15">
        <v>390</v>
      </c>
      <c r="I212" s="15">
        <v>390</v>
      </c>
      <c r="J212" s="15">
        <v>1</v>
      </c>
      <c r="K212" s="20"/>
      <c r="L212" s="20"/>
      <c r="M212" s="59" t="s">
        <v>779</v>
      </c>
      <c r="N212" s="30" t="s">
        <v>779</v>
      </c>
    </row>
    <row r="213" spans="1:14" x14ac:dyDescent="0.2">
      <c r="A213" s="57" t="s">
        <v>17</v>
      </c>
      <c r="B213" s="20"/>
      <c r="C213" s="58" t="s">
        <v>522</v>
      </c>
      <c r="D213" s="20"/>
      <c r="E213" s="15" t="s">
        <v>435</v>
      </c>
      <c r="F213" s="15"/>
      <c r="G213" s="15">
        <v>375</v>
      </c>
      <c r="H213" s="15">
        <v>375</v>
      </c>
      <c r="I213" s="15">
        <v>90</v>
      </c>
      <c r="J213" s="15">
        <v>1</v>
      </c>
      <c r="K213" s="20"/>
      <c r="L213" s="20"/>
      <c r="M213" s="59" t="s">
        <v>779</v>
      </c>
      <c r="N213" s="30" t="s">
        <v>779</v>
      </c>
    </row>
    <row r="214" spans="1:14" x14ac:dyDescent="0.2">
      <c r="A214" s="57" t="s">
        <v>373</v>
      </c>
      <c r="B214" s="20"/>
      <c r="C214" s="58" t="s">
        <v>522</v>
      </c>
      <c r="D214" s="20"/>
      <c r="E214" s="15" t="s">
        <v>436</v>
      </c>
      <c r="F214" s="15"/>
      <c r="G214" s="15">
        <v>383</v>
      </c>
      <c r="H214" s="15">
        <v>383</v>
      </c>
      <c r="I214" s="15">
        <v>85</v>
      </c>
      <c r="J214" s="15">
        <v>1</v>
      </c>
      <c r="K214" s="20"/>
      <c r="L214" s="20"/>
      <c r="M214" s="59" t="s">
        <v>779</v>
      </c>
      <c r="N214" s="30" t="s">
        <v>779</v>
      </c>
    </row>
    <row r="215" spans="1:14" x14ac:dyDescent="0.2">
      <c r="A215" s="57" t="s">
        <v>213</v>
      </c>
      <c r="B215" s="20"/>
      <c r="C215" s="58" t="s">
        <v>522</v>
      </c>
      <c r="D215" s="20"/>
      <c r="E215" s="15" t="s">
        <v>437</v>
      </c>
      <c r="F215" s="15"/>
      <c r="G215" s="15">
        <v>388</v>
      </c>
      <c r="H215" s="15">
        <v>388</v>
      </c>
      <c r="I215" s="15">
        <v>90</v>
      </c>
      <c r="J215" s="15">
        <v>1</v>
      </c>
      <c r="K215" s="20"/>
      <c r="L215" s="20"/>
      <c r="M215" s="59" t="s">
        <v>779</v>
      </c>
      <c r="N215" s="30" t="s">
        <v>779</v>
      </c>
    </row>
    <row r="216" spans="1:14" x14ac:dyDescent="0.2">
      <c r="A216" s="57" t="s">
        <v>300</v>
      </c>
      <c r="B216" s="20"/>
      <c r="C216" s="58" t="s">
        <v>522</v>
      </c>
      <c r="D216" s="20"/>
      <c r="E216" s="15" t="s">
        <v>438</v>
      </c>
      <c r="F216" s="15"/>
      <c r="G216" s="15">
        <v>386</v>
      </c>
      <c r="H216" s="15">
        <v>386</v>
      </c>
      <c r="I216" s="15">
        <v>85</v>
      </c>
      <c r="J216" s="15">
        <v>1</v>
      </c>
      <c r="K216" s="20"/>
      <c r="L216" s="20"/>
      <c r="M216" s="59" t="s">
        <v>779</v>
      </c>
      <c r="N216" s="30" t="s">
        <v>779</v>
      </c>
    </row>
    <row r="217" spans="1:14" x14ac:dyDescent="0.2">
      <c r="A217" s="57" t="s">
        <v>327</v>
      </c>
      <c r="B217" s="20"/>
      <c r="C217" s="60" t="s">
        <v>720</v>
      </c>
      <c r="D217" s="20"/>
      <c r="E217" s="15" t="s">
        <v>465</v>
      </c>
      <c r="F217" s="15"/>
      <c r="G217" s="15">
        <v>300</v>
      </c>
      <c r="H217" s="15">
        <v>300</v>
      </c>
      <c r="I217" s="15">
        <v>265</v>
      </c>
      <c r="J217" s="15">
        <v>1</v>
      </c>
      <c r="K217" s="20"/>
      <c r="L217" s="20"/>
      <c r="M217" s="59" t="s">
        <v>779</v>
      </c>
      <c r="N217" s="30" t="s">
        <v>779</v>
      </c>
    </row>
    <row r="218" spans="1:14" x14ac:dyDescent="0.2">
      <c r="A218" s="57" t="s">
        <v>180</v>
      </c>
      <c r="B218" s="20"/>
      <c r="C218" s="60" t="s">
        <v>720</v>
      </c>
      <c r="D218" s="20"/>
      <c r="E218" s="15" t="s">
        <v>465</v>
      </c>
      <c r="F218" s="15"/>
      <c r="G218" s="15">
        <v>300</v>
      </c>
      <c r="H218" s="15">
        <v>300</v>
      </c>
      <c r="I218" s="15">
        <v>265</v>
      </c>
      <c r="J218" s="15">
        <v>1</v>
      </c>
      <c r="K218" s="20"/>
      <c r="L218" s="20"/>
      <c r="M218" s="59" t="s">
        <v>779</v>
      </c>
      <c r="N218" s="30" t="s">
        <v>779</v>
      </c>
    </row>
    <row r="219" spans="1:14" x14ac:dyDescent="0.2">
      <c r="A219" s="50" t="s">
        <v>332</v>
      </c>
      <c r="B219" s="22" t="s">
        <v>332</v>
      </c>
      <c r="C219" s="22" t="s">
        <v>332</v>
      </c>
      <c r="D219" s="22" t="s">
        <v>332</v>
      </c>
      <c r="E219" s="11" t="s">
        <v>31</v>
      </c>
      <c r="F219" s="11"/>
      <c r="G219" s="12"/>
      <c r="H219" s="12"/>
      <c r="I219" s="12"/>
      <c r="J219" s="12"/>
      <c r="K219" s="22"/>
      <c r="L219" s="22"/>
      <c r="M219" s="51"/>
      <c r="N219" s="27"/>
    </row>
    <row r="220" spans="1:14" x14ac:dyDescent="0.2">
      <c r="A220" s="50" t="s">
        <v>332</v>
      </c>
      <c r="B220" s="22" t="s">
        <v>332</v>
      </c>
      <c r="C220" s="22" t="s">
        <v>332</v>
      </c>
      <c r="D220" s="22" t="s">
        <v>332</v>
      </c>
      <c r="E220" s="11" t="s">
        <v>41</v>
      </c>
      <c r="F220" s="11"/>
      <c r="G220" s="12"/>
      <c r="H220" s="12"/>
      <c r="I220" s="12"/>
      <c r="J220" s="12"/>
      <c r="K220" s="22"/>
      <c r="L220" s="22"/>
      <c r="M220" s="51"/>
      <c r="N220" s="27"/>
    </row>
    <row r="221" spans="1:14" ht="30" x14ac:dyDescent="0.2">
      <c r="A221" s="55" t="s">
        <v>361</v>
      </c>
      <c r="B221" s="56" t="s">
        <v>769</v>
      </c>
      <c r="C221" s="56" t="s">
        <v>769</v>
      </c>
      <c r="D221" s="56" t="s">
        <v>769</v>
      </c>
      <c r="E221" s="14" t="s">
        <v>431</v>
      </c>
      <c r="F221" s="14" t="s">
        <v>538</v>
      </c>
      <c r="G221" s="14">
        <v>500</v>
      </c>
      <c r="H221" s="14">
        <v>700</v>
      </c>
      <c r="I221" s="14">
        <v>950</v>
      </c>
      <c r="J221" s="14">
        <v>1</v>
      </c>
      <c r="K221" s="21"/>
      <c r="L221" s="21"/>
      <c r="M221" s="19"/>
      <c r="N221" s="29">
        <f>SUM(M221)*J221</f>
        <v>0</v>
      </c>
    </row>
    <row r="222" spans="1:14" x14ac:dyDescent="0.2">
      <c r="A222" s="50" t="s">
        <v>332</v>
      </c>
      <c r="B222" s="22" t="s">
        <v>332</v>
      </c>
      <c r="C222" s="22" t="s">
        <v>332</v>
      </c>
      <c r="D222" s="22" t="s">
        <v>332</v>
      </c>
      <c r="E222" s="11" t="s">
        <v>145</v>
      </c>
      <c r="F222" s="11"/>
      <c r="G222" s="12"/>
      <c r="H222" s="12"/>
      <c r="I222" s="12"/>
      <c r="J222" s="12"/>
      <c r="K222" s="22"/>
      <c r="L222" s="22"/>
      <c r="M222" s="51"/>
      <c r="N222" s="27"/>
    </row>
    <row r="223" spans="1:14" x14ac:dyDescent="0.2">
      <c r="A223" s="57" t="s">
        <v>61</v>
      </c>
      <c r="B223" s="20"/>
      <c r="C223" s="60" t="s">
        <v>720</v>
      </c>
      <c r="D223" s="20"/>
      <c r="E223" s="15" t="s">
        <v>465</v>
      </c>
      <c r="F223" s="15"/>
      <c r="G223" s="15">
        <v>300</v>
      </c>
      <c r="H223" s="15">
        <v>300</v>
      </c>
      <c r="I223" s="15">
        <v>265</v>
      </c>
      <c r="J223" s="15">
        <v>1</v>
      </c>
      <c r="K223" s="20"/>
      <c r="L223" s="20"/>
      <c r="M223" s="59" t="s">
        <v>779</v>
      </c>
      <c r="N223" s="30" t="s">
        <v>779</v>
      </c>
    </row>
    <row r="224" spans="1:14" x14ac:dyDescent="0.2">
      <c r="A224" s="50" t="s">
        <v>332</v>
      </c>
      <c r="B224" s="22" t="s">
        <v>332</v>
      </c>
      <c r="C224" s="22" t="s">
        <v>332</v>
      </c>
      <c r="D224" s="22" t="s">
        <v>332</v>
      </c>
      <c r="E224" s="11" t="s">
        <v>37</v>
      </c>
      <c r="F224" s="11"/>
      <c r="G224" s="12"/>
      <c r="H224" s="12"/>
      <c r="I224" s="12"/>
      <c r="J224" s="12"/>
      <c r="K224" s="22"/>
      <c r="L224" s="22"/>
      <c r="M224" s="51"/>
      <c r="N224" s="27"/>
    </row>
    <row r="225" spans="1:14" x14ac:dyDescent="0.2">
      <c r="A225" s="50" t="s">
        <v>332</v>
      </c>
      <c r="B225" s="22" t="s">
        <v>332</v>
      </c>
      <c r="C225" s="22" t="s">
        <v>332</v>
      </c>
      <c r="D225" s="22" t="s">
        <v>332</v>
      </c>
      <c r="E225" s="11" t="s">
        <v>118</v>
      </c>
      <c r="F225" s="11"/>
      <c r="G225" s="12"/>
      <c r="H225" s="12"/>
      <c r="I225" s="12"/>
      <c r="J225" s="12"/>
      <c r="K225" s="22"/>
      <c r="L225" s="22"/>
      <c r="M225" s="51"/>
      <c r="N225" s="27"/>
    </row>
    <row r="226" spans="1:14" x14ac:dyDescent="0.2">
      <c r="A226" s="50" t="s">
        <v>332</v>
      </c>
      <c r="B226" s="22" t="s">
        <v>332</v>
      </c>
      <c r="C226" s="22" t="s">
        <v>332</v>
      </c>
      <c r="D226" s="22" t="s">
        <v>332</v>
      </c>
      <c r="E226" s="11" t="s">
        <v>112</v>
      </c>
      <c r="F226" s="11"/>
      <c r="G226" s="12"/>
      <c r="H226" s="12"/>
      <c r="I226" s="12"/>
      <c r="J226" s="12"/>
      <c r="K226" s="22"/>
      <c r="L226" s="22"/>
      <c r="M226" s="51"/>
      <c r="N226" s="27"/>
    </row>
    <row r="227" spans="1:14" x14ac:dyDescent="0.2">
      <c r="A227" s="57" t="s">
        <v>141</v>
      </c>
      <c r="B227" s="20"/>
      <c r="C227" s="60" t="s">
        <v>720</v>
      </c>
      <c r="D227" s="20"/>
      <c r="E227" s="15" t="s">
        <v>465</v>
      </c>
      <c r="F227" s="15"/>
      <c r="G227" s="15">
        <v>300</v>
      </c>
      <c r="H227" s="15">
        <v>300</v>
      </c>
      <c r="I227" s="15">
        <v>265</v>
      </c>
      <c r="J227" s="15">
        <v>1</v>
      </c>
      <c r="K227" s="20"/>
      <c r="L227" s="20"/>
      <c r="M227" s="59" t="s">
        <v>779</v>
      </c>
      <c r="N227" s="30" t="s">
        <v>779</v>
      </c>
    </row>
    <row r="228" spans="1:14" ht="30" x14ac:dyDescent="0.2">
      <c r="A228" s="55" t="s">
        <v>376</v>
      </c>
      <c r="B228" s="56" t="s">
        <v>769</v>
      </c>
      <c r="C228" s="56" t="s">
        <v>769</v>
      </c>
      <c r="D228" s="56" t="s">
        <v>769</v>
      </c>
      <c r="E228" s="14" t="s">
        <v>444</v>
      </c>
      <c r="F228" s="14" t="s">
        <v>549</v>
      </c>
      <c r="G228" s="14">
        <v>470</v>
      </c>
      <c r="H228" s="14">
        <v>520</v>
      </c>
      <c r="I228" s="14">
        <v>550</v>
      </c>
      <c r="J228" s="14">
        <v>1</v>
      </c>
      <c r="K228" s="21"/>
      <c r="L228" s="21"/>
      <c r="M228" s="19">
        <v>0</v>
      </c>
      <c r="N228" s="32">
        <f t="shared" ref="N228:N229" si="21">SUM(M228)*J228</f>
        <v>0</v>
      </c>
    </row>
    <row r="229" spans="1:14" ht="30" x14ac:dyDescent="0.2">
      <c r="A229" s="55" t="s">
        <v>349</v>
      </c>
      <c r="B229" s="56" t="s">
        <v>769</v>
      </c>
      <c r="C229" s="56" t="s">
        <v>769</v>
      </c>
      <c r="D229" s="56" t="s">
        <v>769</v>
      </c>
      <c r="E229" s="14" t="s">
        <v>431</v>
      </c>
      <c r="F229" s="14" t="s">
        <v>538</v>
      </c>
      <c r="G229" s="14">
        <v>500</v>
      </c>
      <c r="H229" s="14">
        <v>700</v>
      </c>
      <c r="I229" s="14">
        <v>950</v>
      </c>
      <c r="J229" s="14">
        <v>1</v>
      </c>
      <c r="K229" s="21"/>
      <c r="L229" s="21"/>
      <c r="M229" s="19"/>
      <c r="N229" s="32">
        <f t="shared" si="21"/>
        <v>0</v>
      </c>
    </row>
    <row r="230" spans="1:14" x14ac:dyDescent="0.2">
      <c r="A230" s="50" t="s">
        <v>332</v>
      </c>
      <c r="B230" s="22" t="s">
        <v>332</v>
      </c>
      <c r="C230" s="22" t="s">
        <v>332</v>
      </c>
      <c r="D230" s="22" t="s">
        <v>332</v>
      </c>
      <c r="E230" s="11" t="s">
        <v>237</v>
      </c>
      <c r="F230" s="11"/>
      <c r="G230" s="12"/>
      <c r="H230" s="12"/>
      <c r="I230" s="12"/>
      <c r="J230" s="12"/>
      <c r="K230" s="22"/>
      <c r="L230" s="22"/>
      <c r="M230" s="51"/>
      <c r="N230" s="33"/>
    </row>
    <row r="231" spans="1:14" x14ac:dyDescent="0.2">
      <c r="A231" s="57" t="s">
        <v>99</v>
      </c>
      <c r="B231" s="20"/>
      <c r="C231" s="60" t="s">
        <v>722</v>
      </c>
      <c r="D231" s="20"/>
      <c r="E231" s="15" t="s">
        <v>405</v>
      </c>
      <c r="F231" s="15"/>
      <c r="G231" s="15">
        <v>400</v>
      </c>
      <c r="H231" s="15">
        <v>400</v>
      </c>
      <c r="I231" s="15">
        <v>1500</v>
      </c>
      <c r="J231" s="15">
        <v>20</v>
      </c>
      <c r="K231" s="20"/>
      <c r="L231" s="20"/>
      <c r="M231" s="59" t="s">
        <v>779</v>
      </c>
      <c r="N231" s="30" t="s">
        <v>779</v>
      </c>
    </row>
    <row r="232" spans="1:14" x14ac:dyDescent="0.2">
      <c r="A232" s="50" t="s">
        <v>332</v>
      </c>
      <c r="B232" s="22" t="s">
        <v>332</v>
      </c>
      <c r="C232" s="22" t="s">
        <v>332</v>
      </c>
      <c r="D232" s="22" t="s">
        <v>332</v>
      </c>
      <c r="E232" s="11" t="s">
        <v>65</v>
      </c>
      <c r="F232" s="11"/>
      <c r="G232" s="12"/>
      <c r="H232" s="12"/>
      <c r="I232" s="12"/>
      <c r="J232" s="12"/>
      <c r="K232" s="22"/>
      <c r="L232" s="22"/>
      <c r="M232" s="51"/>
      <c r="N232" s="27"/>
    </row>
    <row r="233" spans="1:14" x14ac:dyDescent="0.2">
      <c r="A233" s="57" t="s">
        <v>358</v>
      </c>
      <c r="B233" s="20"/>
      <c r="C233" s="60" t="s">
        <v>722</v>
      </c>
      <c r="D233" s="20"/>
      <c r="E233" s="15" t="s">
        <v>405</v>
      </c>
      <c r="F233" s="15"/>
      <c r="G233" s="15">
        <v>400</v>
      </c>
      <c r="H233" s="15">
        <v>400</v>
      </c>
      <c r="I233" s="15">
        <v>1500</v>
      </c>
      <c r="J233" s="15">
        <v>10</v>
      </c>
      <c r="K233" s="20"/>
      <c r="L233" s="20"/>
      <c r="M233" s="59" t="s">
        <v>779</v>
      </c>
      <c r="N233" s="30" t="s">
        <v>779</v>
      </c>
    </row>
    <row r="234" spans="1:14" ht="15.75" thickBot="1" x14ac:dyDescent="0.25">
      <c r="F234" s="67"/>
      <c r="I234" s="67"/>
    </row>
    <row r="235" spans="1:14" ht="16.5" thickTop="1" x14ac:dyDescent="0.2">
      <c r="D235" s="183" t="s">
        <v>777</v>
      </c>
      <c r="E235" s="68" t="s">
        <v>770</v>
      </c>
      <c r="F235" s="69"/>
      <c r="G235" s="221">
        <f>SUM(N25:N233)</f>
        <v>0</v>
      </c>
      <c r="H235" s="221"/>
      <c r="I235" s="221"/>
      <c r="J235" s="221"/>
      <c r="K235" s="221"/>
      <c r="L235" s="221"/>
      <c r="M235" s="221"/>
      <c r="N235" s="222"/>
    </row>
    <row r="236" spans="1:14" ht="16.5" thickBot="1" x14ac:dyDescent="0.25">
      <c r="D236" s="184"/>
      <c r="E236" s="70" t="s">
        <v>771</v>
      </c>
      <c r="F236" s="71"/>
      <c r="G236" s="209">
        <v>0</v>
      </c>
      <c r="H236" s="209"/>
      <c r="I236" s="209"/>
      <c r="J236" s="209"/>
      <c r="K236" s="209"/>
      <c r="L236" s="209"/>
      <c r="M236" s="209"/>
      <c r="N236" s="210"/>
    </row>
    <row r="237" spans="1:14" ht="19.5" thickTop="1" x14ac:dyDescent="0.2">
      <c r="D237" s="184"/>
      <c r="E237" s="72" t="s">
        <v>772</v>
      </c>
      <c r="F237" s="73"/>
      <c r="G237" s="211">
        <f>G235+G236</f>
        <v>0</v>
      </c>
      <c r="H237" s="211"/>
      <c r="I237" s="211"/>
      <c r="J237" s="211"/>
      <c r="K237" s="211"/>
      <c r="L237" s="211"/>
      <c r="M237" s="211"/>
      <c r="N237" s="212"/>
    </row>
    <row r="238" spans="1:14" ht="18.75" x14ac:dyDescent="0.2">
      <c r="D238" s="184"/>
      <c r="E238" s="74" t="s">
        <v>751</v>
      </c>
      <c r="F238" s="75"/>
      <c r="G238" s="213">
        <f>(20/100*G237)</f>
        <v>0</v>
      </c>
      <c r="H238" s="213"/>
      <c r="I238" s="213"/>
      <c r="J238" s="213"/>
      <c r="K238" s="213"/>
      <c r="L238" s="213"/>
      <c r="M238" s="213"/>
      <c r="N238" s="214"/>
    </row>
    <row r="239" spans="1:14" ht="19.5" thickBot="1" x14ac:dyDescent="0.25">
      <c r="D239" s="185"/>
      <c r="E239" s="76" t="s">
        <v>752</v>
      </c>
      <c r="F239" s="77"/>
      <c r="G239" s="215">
        <f>SUM(G237+G238)</f>
        <v>0</v>
      </c>
      <c r="H239" s="215"/>
      <c r="I239" s="215"/>
      <c r="J239" s="215"/>
      <c r="K239" s="215"/>
      <c r="L239" s="215"/>
      <c r="M239" s="215"/>
      <c r="N239" s="216"/>
    </row>
    <row r="240" spans="1:14" ht="15.75" thickTop="1" x14ac:dyDescent="0.2">
      <c r="E240" s="78"/>
      <c r="F240" s="78"/>
      <c r="N240" s="23"/>
    </row>
    <row r="241" spans="13:14" x14ac:dyDescent="0.2">
      <c r="M241" s="35"/>
      <c r="N241" s="35"/>
    </row>
    <row r="242" spans="13:14" x14ac:dyDescent="0.2">
      <c r="M242" s="35"/>
      <c r="N242" s="35"/>
    </row>
    <row r="243" spans="13:14" x14ac:dyDescent="0.2">
      <c r="M243" s="35"/>
      <c r="N243" s="35"/>
    </row>
    <row r="244" spans="13:14" x14ac:dyDescent="0.2">
      <c r="M244" s="35"/>
      <c r="N244" s="35"/>
    </row>
    <row r="245" spans="13:14" x14ac:dyDescent="0.2">
      <c r="M245" s="35"/>
      <c r="N245" s="35"/>
    </row>
    <row r="246" spans="13:14" x14ac:dyDescent="0.2">
      <c r="M246" s="35"/>
      <c r="N246" s="35"/>
    </row>
    <row r="247" spans="13:14" x14ac:dyDescent="0.2">
      <c r="M247" s="35"/>
      <c r="N247" s="35"/>
    </row>
    <row r="248" spans="13:14" x14ac:dyDescent="0.2">
      <c r="M248" s="35"/>
      <c r="N248" s="35"/>
    </row>
    <row r="249" spans="13:14" x14ac:dyDescent="0.2">
      <c r="M249" s="35"/>
      <c r="N249" s="35"/>
    </row>
    <row r="250" spans="13:14" x14ac:dyDescent="0.2">
      <c r="M250" s="35"/>
      <c r="N250" s="35"/>
    </row>
    <row r="251" spans="13:14" x14ac:dyDescent="0.2">
      <c r="M251" s="35"/>
      <c r="N251" s="35"/>
    </row>
    <row r="252" spans="13:14" x14ac:dyDescent="0.2">
      <c r="M252" s="35"/>
      <c r="N252" s="35"/>
    </row>
    <row r="253" spans="13:14" x14ac:dyDescent="0.2">
      <c r="M253" s="35"/>
      <c r="N253" s="35"/>
    </row>
    <row r="254" spans="13:14" x14ac:dyDescent="0.2">
      <c r="M254" s="35"/>
      <c r="N254" s="35"/>
    </row>
    <row r="255" spans="13:14" x14ac:dyDescent="0.2">
      <c r="M255" s="35"/>
      <c r="N255" s="35"/>
    </row>
    <row r="256" spans="13:14" x14ac:dyDescent="0.2">
      <c r="M256" s="35"/>
      <c r="N256" s="35"/>
    </row>
  </sheetData>
  <sheetProtection algorithmName="SHA-512" hashValue="zne6feE75+vkmZADGF6qiA9FrIU3t+W4l3RVeIf8nVJpZV50tcYYVsazdZuExqFSTbfMYLozIDUEYl9eBxk9mg==" saltValue="S6o8nL1a6fl61/hAcoWMeg==" spinCount="100000" sheet="1" objects="1" scenarios="1"/>
  <mergeCells count="30">
    <mergeCell ref="G237:N237"/>
    <mergeCell ref="G238:N238"/>
    <mergeCell ref="G239:N239"/>
    <mergeCell ref="A16:N16"/>
    <mergeCell ref="A17:N17"/>
    <mergeCell ref="A18:N18"/>
    <mergeCell ref="A19:N19"/>
    <mergeCell ref="A20:N20"/>
    <mergeCell ref="G235:N235"/>
    <mergeCell ref="A11:N11"/>
    <mergeCell ref="A12:N12"/>
    <mergeCell ref="A13:N13"/>
    <mergeCell ref="A14:N14"/>
    <mergeCell ref="G236:N236"/>
    <mergeCell ref="A6:E6"/>
    <mergeCell ref="G6:N6"/>
    <mergeCell ref="D235:D239"/>
    <mergeCell ref="A1:N1"/>
    <mergeCell ref="A3:N3"/>
    <mergeCell ref="A4:F4"/>
    <mergeCell ref="A5:E5"/>
    <mergeCell ref="G5:N5"/>
    <mergeCell ref="A15:N15"/>
    <mergeCell ref="A7:E7"/>
    <mergeCell ref="G7:N7"/>
    <mergeCell ref="A8:E8"/>
    <mergeCell ref="G8:N8"/>
    <mergeCell ref="A9:E9"/>
    <mergeCell ref="F9:I9"/>
    <mergeCell ref="A10:N10"/>
  </mergeCells>
  <pageMargins left="0.70866141732283472" right="0.31496062992125984" top="0.74803149606299213" bottom="0.74803149606299213" header="0.31496062992125984" footer="0.31496062992125984"/>
  <pageSetup paperSize="9" scale="57" fitToHeight="0" orientation="landscape" r:id="rId1"/>
  <ignoredErrors>
    <ignoredError sqref="N26 N33:N43 N46:N61 N64:N67 N72:N76 N83:N89 N92:N94 N96:N98 N100 N105:N106 N108:N112 N117:N120 N123:N126 N131:N137 N142:N149 N151:N158 N164 N169:N170 N175 N177:N181 N183:N185 N188:N189 N197 N200:N201 N206 N221 N228:N22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9"/>
  <sheetViews>
    <sheetView zoomScaleNormal="100" workbookViewId="0">
      <selection activeCell="F25" sqref="F25"/>
    </sheetView>
  </sheetViews>
  <sheetFormatPr defaultRowHeight="15" x14ac:dyDescent="0.2"/>
  <cols>
    <col min="1" max="1" width="7.5703125" style="82" customWidth="1"/>
    <col min="2" max="2" width="14.140625" style="81" customWidth="1"/>
    <col min="3" max="3" width="18.5703125" style="81" customWidth="1"/>
    <col min="4" max="4" width="14.140625" style="81" customWidth="1"/>
    <col min="5" max="5" width="45.140625" style="81" customWidth="1"/>
    <col min="6" max="6" width="72.7109375" style="81" customWidth="1"/>
    <col min="7" max="9" width="6.7109375" style="81" customWidth="1"/>
    <col min="10" max="10" width="6.5703125" style="81" customWidth="1"/>
    <col min="11" max="11" width="7.42578125" style="81" customWidth="1"/>
    <col min="12" max="12" width="8.7109375" style="81" customWidth="1"/>
    <col min="13" max="13" width="11.28515625" style="83" customWidth="1"/>
    <col min="14" max="14" width="14.140625" style="83" customWidth="1"/>
    <col min="15" max="16" width="9.140625" style="81"/>
    <col min="17" max="17" width="11.85546875" style="81" bestFit="1" customWidth="1"/>
    <col min="18" max="16384" width="9.140625" style="81"/>
  </cols>
  <sheetData>
    <row r="1" spans="1:14" ht="21" x14ac:dyDescent="0.2">
      <c r="A1" s="174" t="s">
        <v>762</v>
      </c>
      <c r="B1" s="174"/>
      <c r="C1" s="174"/>
      <c r="D1" s="174"/>
      <c r="E1" s="174"/>
      <c r="F1" s="174"/>
      <c r="G1" s="174"/>
      <c r="H1" s="174"/>
      <c r="I1" s="174"/>
      <c r="J1" s="174"/>
      <c r="K1" s="174"/>
      <c r="L1" s="174"/>
      <c r="M1" s="174"/>
      <c r="N1" s="174"/>
    </row>
    <row r="2" spans="1:14" ht="18.75" x14ac:dyDescent="0.2">
      <c r="A2" s="36"/>
      <c r="B2" s="36"/>
      <c r="C2" s="36"/>
      <c r="D2" s="36"/>
      <c r="E2" s="36"/>
      <c r="F2" s="36"/>
      <c r="G2" s="36"/>
      <c r="H2" s="36"/>
      <c r="I2" s="36"/>
      <c r="J2" s="36"/>
      <c r="K2" s="36"/>
      <c r="L2" s="36"/>
      <c r="M2" s="36"/>
      <c r="N2" s="36"/>
    </row>
    <row r="3" spans="1:14" ht="21" x14ac:dyDescent="0.2">
      <c r="A3" s="175" t="s">
        <v>763</v>
      </c>
      <c r="B3" s="175"/>
      <c r="C3" s="175"/>
      <c r="D3" s="175"/>
      <c r="E3" s="175"/>
      <c r="F3" s="175"/>
      <c r="G3" s="175"/>
      <c r="H3" s="175"/>
      <c r="I3" s="175"/>
      <c r="J3" s="175"/>
      <c r="K3" s="175"/>
      <c r="L3" s="175"/>
      <c r="M3" s="175"/>
      <c r="N3" s="175"/>
    </row>
    <row r="4" spans="1:14" ht="19.5" thickBot="1" x14ac:dyDescent="0.25">
      <c r="A4" s="186" t="s">
        <v>803</v>
      </c>
      <c r="B4" s="186"/>
      <c r="C4" s="186"/>
      <c r="D4" s="186"/>
      <c r="E4" s="186"/>
      <c r="F4" s="186"/>
      <c r="G4" s="35"/>
      <c r="H4" s="35"/>
      <c r="I4" s="35"/>
      <c r="J4" s="35"/>
      <c r="K4" s="35"/>
      <c r="L4" s="35"/>
      <c r="M4" s="37"/>
      <c r="N4" s="37"/>
    </row>
    <row r="5" spans="1:14" ht="19.5" customHeight="1" thickTop="1" x14ac:dyDescent="0.2">
      <c r="A5" s="187" t="s">
        <v>753</v>
      </c>
      <c r="B5" s="188"/>
      <c r="C5" s="188"/>
      <c r="D5" s="188"/>
      <c r="E5" s="189"/>
      <c r="F5" s="38" t="s">
        <v>754</v>
      </c>
      <c r="G5" s="190" t="s">
        <v>759</v>
      </c>
      <c r="H5" s="190"/>
      <c r="I5" s="190"/>
      <c r="J5" s="190"/>
      <c r="K5" s="190"/>
      <c r="L5" s="190"/>
      <c r="M5" s="190"/>
      <c r="N5" s="191"/>
    </row>
    <row r="6" spans="1:14" ht="15.75" customHeight="1" x14ac:dyDescent="0.2">
      <c r="A6" s="179" t="s">
        <v>758</v>
      </c>
      <c r="B6" s="180"/>
      <c r="C6" s="180"/>
      <c r="D6" s="180"/>
      <c r="E6" s="181"/>
      <c r="F6" s="40" t="s">
        <v>747</v>
      </c>
      <c r="G6" s="168" t="s">
        <v>782</v>
      </c>
      <c r="H6" s="168"/>
      <c r="I6" s="168"/>
      <c r="J6" s="168"/>
      <c r="K6" s="168"/>
      <c r="L6" s="168"/>
      <c r="M6" s="168"/>
      <c r="N6" s="182"/>
    </row>
    <row r="7" spans="1:14" ht="15.75" customHeight="1" x14ac:dyDescent="0.2">
      <c r="A7" s="195" t="s">
        <v>760</v>
      </c>
      <c r="B7" s="196"/>
      <c r="C7" s="196"/>
      <c r="D7" s="196"/>
      <c r="E7" s="197"/>
      <c r="F7" s="40" t="s">
        <v>757</v>
      </c>
      <c r="G7" s="168" t="s">
        <v>755</v>
      </c>
      <c r="H7" s="168"/>
      <c r="I7" s="168"/>
      <c r="J7" s="168"/>
      <c r="K7" s="168"/>
      <c r="L7" s="168"/>
      <c r="M7" s="168"/>
      <c r="N7" s="182"/>
    </row>
    <row r="8" spans="1:14" ht="16.5" customHeight="1" thickBot="1" x14ac:dyDescent="0.25">
      <c r="A8" s="198" t="s">
        <v>781</v>
      </c>
      <c r="B8" s="199"/>
      <c r="C8" s="199"/>
      <c r="D8" s="199"/>
      <c r="E8" s="199"/>
      <c r="F8" s="42" t="s">
        <v>756</v>
      </c>
      <c r="G8" s="169" t="s">
        <v>780</v>
      </c>
      <c r="H8" s="169"/>
      <c r="I8" s="169"/>
      <c r="J8" s="169"/>
      <c r="K8" s="169"/>
      <c r="L8" s="169"/>
      <c r="M8" s="169"/>
      <c r="N8" s="200"/>
    </row>
    <row r="9" spans="1:14" ht="16.5" thickTop="1" thickBot="1" x14ac:dyDescent="0.25">
      <c r="A9" s="201"/>
      <c r="B9" s="201"/>
      <c r="C9" s="201"/>
      <c r="D9" s="201"/>
      <c r="E9" s="201"/>
      <c r="F9" s="202"/>
      <c r="G9" s="202"/>
      <c r="H9" s="202"/>
      <c r="I9" s="202"/>
      <c r="J9" s="35"/>
      <c r="K9" s="35"/>
      <c r="L9" s="35"/>
      <c r="M9" s="37"/>
      <c r="N9" s="37"/>
    </row>
    <row r="10" spans="1:14" ht="15.75" thickTop="1" x14ac:dyDescent="0.2">
      <c r="A10" s="203" t="s">
        <v>738</v>
      </c>
      <c r="B10" s="204"/>
      <c r="C10" s="204"/>
      <c r="D10" s="204"/>
      <c r="E10" s="204"/>
      <c r="F10" s="204"/>
      <c r="G10" s="204"/>
      <c r="H10" s="204"/>
      <c r="I10" s="204"/>
      <c r="J10" s="204"/>
      <c r="K10" s="204"/>
      <c r="L10" s="204"/>
      <c r="M10" s="204"/>
      <c r="N10" s="205"/>
    </row>
    <row r="11" spans="1:14" x14ac:dyDescent="0.2">
      <c r="A11" s="206" t="s">
        <v>740</v>
      </c>
      <c r="B11" s="207"/>
      <c r="C11" s="207"/>
      <c r="D11" s="207"/>
      <c r="E11" s="207"/>
      <c r="F11" s="207"/>
      <c r="G11" s="207"/>
      <c r="H11" s="207"/>
      <c r="I11" s="207"/>
      <c r="J11" s="207"/>
      <c r="K11" s="207"/>
      <c r="L11" s="207"/>
      <c r="M11" s="207"/>
      <c r="N11" s="208"/>
    </row>
    <row r="12" spans="1:14" x14ac:dyDescent="0.2">
      <c r="A12" s="192" t="s">
        <v>739</v>
      </c>
      <c r="B12" s="193"/>
      <c r="C12" s="193"/>
      <c r="D12" s="193"/>
      <c r="E12" s="193"/>
      <c r="F12" s="193"/>
      <c r="G12" s="193"/>
      <c r="H12" s="193"/>
      <c r="I12" s="193"/>
      <c r="J12" s="193"/>
      <c r="K12" s="193"/>
      <c r="L12" s="193"/>
      <c r="M12" s="193"/>
      <c r="N12" s="194"/>
    </row>
    <row r="13" spans="1:14" x14ac:dyDescent="0.2">
      <c r="A13" s="192" t="s">
        <v>741</v>
      </c>
      <c r="B13" s="193"/>
      <c r="C13" s="193"/>
      <c r="D13" s="193"/>
      <c r="E13" s="193"/>
      <c r="F13" s="193"/>
      <c r="G13" s="193"/>
      <c r="H13" s="193"/>
      <c r="I13" s="193"/>
      <c r="J13" s="193"/>
      <c r="K13" s="193"/>
      <c r="L13" s="193"/>
      <c r="M13" s="193"/>
      <c r="N13" s="194"/>
    </row>
    <row r="14" spans="1:14" x14ac:dyDescent="0.2">
      <c r="A14" s="192" t="s">
        <v>742</v>
      </c>
      <c r="B14" s="193"/>
      <c r="C14" s="193"/>
      <c r="D14" s="193"/>
      <c r="E14" s="193"/>
      <c r="F14" s="193"/>
      <c r="G14" s="193"/>
      <c r="H14" s="193"/>
      <c r="I14" s="193"/>
      <c r="J14" s="193"/>
      <c r="K14" s="193"/>
      <c r="L14" s="193"/>
      <c r="M14" s="193"/>
      <c r="N14" s="194"/>
    </row>
    <row r="15" spans="1:14" x14ac:dyDescent="0.2">
      <c r="A15" s="192" t="s">
        <v>744</v>
      </c>
      <c r="B15" s="193"/>
      <c r="C15" s="193"/>
      <c r="D15" s="193"/>
      <c r="E15" s="193"/>
      <c r="F15" s="193"/>
      <c r="G15" s="193"/>
      <c r="H15" s="193"/>
      <c r="I15" s="193"/>
      <c r="J15" s="193"/>
      <c r="K15" s="193"/>
      <c r="L15" s="193"/>
      <c r="M15" s="193"/>
      <c r="N15" s="194"/>
    </row>
    <row r="16" spans="1:14" x14ac:dyDescent="0.2">
      <c r="A16" s="192" t="s">
        <v>743</v>
      </c>
      <c r="B16" s="193"/>
      <c r="C16" s="193"/>
      <c r="D16" s="193"/>
      <c r="E16" s="193"/>
      <c r="F16" s="193"/>
      <c r="G16" s="193"/>
      <c r="H16" s="193"/>
      <c r="I16" s="193"/>
      <c r="J16" s="193"/>
      <c r="K16" s="193"/>
      <c r="L16" s="193"/>
      <c r="M16" s="193"/>
      <c r="N16" s="194"/>
    </row>
    <row r="17" spans="1:14" x14ac:dyDescent="0.2">
      <c r="A17" s="192" t="s">
        <v>745</v>
      </c>
      <c r="B17" s="193"/>
      <c r="C17" s="193"/>
      <c r="D17" s="193"/>
      <c r="E17" s="193"/>
      <c r="F17" s="193"/>
      <c r="G17" s="193"/>
      <c r="H17" s="193"/>
      <c r="I17" s="193"/>
      <c r="J17" s="193"/>
      <c r="K17" s="193"/>
      <c r="L17" s="193"/>
      <c r="M17" s="193"/>
      <c r="N17" s="194"/>
    </row>
    <row r="18" spans="1:14" x14ac:dyDescent="0.2">
      <c r="A18" s="217" t="s">
        <v>766</v>
      </c>
      <c r="B18" s="218"/>
      <c r="C18" s="218"/>
      <c r="D18" s="218"/>
      <c r="E18" s="218"/>
      <c r="F18" s="218"/>
      <c r="G18" s="218"/>
      <c r="H18" s="218"/>
      <c r="I18" s="218"/>
      <c r="J18" s="218"/>
      <c r="K18" s="218"/>
      <c r="L18" s="218"/>
      <c r="M18" s="218"/>
      <c r="N18" s="223"/>
    </row>
    <row r="19" spans="1:14" x14ac:dyDescent="0.2">
      <c r="A19" s="192" t="s">
        <v>767</v>
      </c>
      <c r="B19" s="193"/>
      <c r="C19" s="193"/>
      <c r="D19" s="193"/>
      <c r="E19" s="193"/>
      <c r="F19" s="193"/>
      <c r="G19" s="193"/>
      <c r="H19" s="193"/>
      <c r="I19" s="193"/>
      <c r="J19" s="193"/>
      <c r="K19" s="193"/>
      <c r="L19" s="193"/>
      <c r="M19" s="193"/>
      <c r="N19" s="194"/>
    </row>
    <row r="20" spans="1:14" ht="15.75" thickBot="1" x14ac:dyDescent="0.25">
      <c r="A20" s="219" t="s">
        <v>768</v>
      </c>
      <c r="B20" s="220"/>
      <c r="C20" s="220"/>
      <c r="D20" s="220"/>
      <c r="E20" s="220"/>
      <c r="F20" s="220"/>
      <c r="G20" s="220"/>
      <c r="H20" s="220"/>
      <c r="I20" s="220"/>
      <c r="J20" s="220"/>
      <c r="K20" s="220"/>
      <c r="L20" s="220"/>
      <c r="M20" s="220"/>
      <c r="N20" s="224"/>
    </row>
    <row r="21" spans="1:14" ht="15.75" thickTop="1" x14ac:dyDescent="0.2"/>
    <row r="23" spans="1:14" s="88" customFormat="1" ht="30" x14ac:dyDescent="0.2">
      <c r="A23" s="84" t="s">
        <v>354</v>
      </c>
      <c r="B23" s="85" t="s">
        <v>20</v>
      </c>
      <c r="C23" s="85" t="s">
        <v>173</v>
      </c>
      <c r="D23" s="85" t="s">
        <v>577</v>
      </c>
      <c r="E23" s="109" t="s">
        <v>576</v>
      </c>
      <c r="F23" s="109" t="s">
        <v>575</v>
      </c>
      <c r="G23" s="110" t="s">
        <v>578</v>
      </c>
      <c r="H23" s="110" t="s">
        <v>579</v>
      </c>
      <c r="I23" s="110" t="s">
        <v>580</v>
      </c>
      <c r="J23" s="110" t="s">
        <v>581</v>
      </c>
      <c r="K23" s="86" t="s">
        <v>582</v>
      </c>
      <c r="L23" s="86" t="s">
        <v>583</v>
      </c>
      <c r="M23" s="87" t="s">
        <v>584</v>
      </c>
      <c r="N23" s="105" t="s">
        <v>389</v>
      </c>
    </row>
    <row r="24" spans="1:14" x14ac:dyDescent="0.2">
      <c r="A24" s="89" t="s">
        <v>823</v>
      </c>
      <c r="B24" s="90" t="s">
        <v>332</v>
      </c>
      <c r="C24" s="90" t="s">
        <v>332</v>
      </c>
      <c r="D24" s="90" t="s">
        <v>332</v>
      </c>
      <c r="E24" s="111" t="s">
        <v>479</v>
      </c>
      <c r="F24" s="111"/>
      <c r="G24" s="112"/>
      <c r="H24" s="112"/>
      <c r="I24" s="112"/>
      <c r="J24" s="112"/>
      <c r="K24" s="90"/>
      <c r="L24" s="90"/>
      <c r="M24" s="92"/>
      <c r="N24" s="106"/>
    </row>
    <row r="25" spans="1:14" ht="409.5" x14ac:dyDescent="0.2">
      <c r="A25" s="93" t="s">
        <v>227</v>
      </c>
      <c r="B25" s="56" t="s">
        <v>769</v>
      </c>
      <c r="C25" s="56" t="s">
        <v>769</v>
      </c>
      <c r="D25" s="56" t="s">
        <v>769</v>
      </c>
      <c r="E25" s="113" t="s">
        <v>415</v>
      </c>
      <c r="F25" s="113" t="s">
        <v>711</v>
      </c>
      <c r="G25" s="113">
        <v>710</v>
      </c>
      <c r="H25" s="113">
        <v>835</v>
      </c>
      <c r="I25" s="113">
        <v>2050</v>
      </c>
      <c r="J25" s="113">
        <v>1</v>
      </c>
      <c r="K25" s="94"/>
      <c r="L25" s="94">
        <v>0.21</v>
      </c>
      <c r="M25" s="95"/>
      <c r="N25" s="107">
        <f>SUM(M25)*J25</f>
        <v>0</v>
      </c>
    </row>
    <row r="26" spans="1:14" ht="409.5" x14ac:dyDescent="0.2">
      <c r="A26" s="93" t="s">
        <v>226</v>
      </c>
      <c r="B26" s="56" t="s">
        <v>769</v>
      </c>
      <c r="C26" s="56" t="s">
        <v>769</v>
      </c>
      <c r="D26" s="56" t="s">
        <v>769</v>
      </c>
      <c r="E26" s="113" t="s">
        <v>415</v>
      </c>
      <c r="F26" s="113" t="s">
        <v>603</v>
      </c>
      <c r="G26" s="113">
        <v>710</v>
      </c>
      <c r="H26" s="113">
        <v>835</v>
      </c>
      <c r="I26" s="113">
        <v>2050</v>
      </c>
      <c r="J26" s="113">
        <v>1</v>
      </c>
      <c r="K26" s="94"/>
      <c r="L26" s="94">
        <v>0.21</v>
      </c>
      <c r="M26" s="95"/>
      <c r="N26" s="107">
        <f>SUM(M26)*J26</f>
        <v>0</v>
      </c>
    </row>
    <row r="27" spans="1:14" x14ac:dyDescent="0.2">
      <c r="A27" s="89" t="s">
        <v>332</v>
      </c>
      <c r="B27" s="90"/>
      <c r="C27" s="90"/>
      <c r="D27" s="90"/>
      <c r="E27" s="111" t="s">
        <v>511</v>
      </c>
      <c r="F27" s="111"/>
      <c r="G27" s="112"/>
      <c r="H27" s="112"/>
      <c r="I27" s="112"/>
      <c r="J27" s="112"/>
      <c r="K27" s="90"/>
      <c r="L27" s="90"/>
      <c r="M27" s="92"/>
      <c r="N27" s="106"/>
    </row>
    <row r="28" spans="1:14" x14ac:dyDescent="0.2">
      <c r="A28" s="89" t="s">
        <v>332</v>
      </c>
      <c r="B28" s="90"/>
      <c r="C28" s="90"/>
      <c r="D28" s="90"/>
      <c r="E28" s="111" t="s">
        <v>510</v>
      </c>
      <c r="F28" s="111"/>
      <c r="G28" s="112"/>
      <c r="H28" s="112"/>
      <c r="I28" s="112"/>
      <c r="J28" s="112"/>
      <c r="K28" s="90"/>
      <c r="L28" s="90"/>
      <c r="M28" s="92"/>
      <c r="N28" s="106"/>
    </row>
    <row r="29" spans="1:14" x14ac:dyDescent="0.2">
      <c r="A29" s="89" t="s">
        <v>332</v>
      </c>
      <c r="B29" s="90"/>
      <c r="C29" s="90"/>
      <c r="D29" s="90"/>
      <c r="E29" s="111" t="s">
        <v>384</v>
      </c>
      <c r="F29" s="111"/>
      <c r="G29" s="112"/>
      <c r="H29" s="112"/>
      <c r="I29" s="112"/>
      <c r="J29" s="112"/>
      <c r="K29" s="90"/>
      <c r="L29" s="90"/>
      <c r="M29" s="92"/>
      <c r="N29" s="106"/>
    </row>
    <row r="30" spans="1:14" ht="124.5" customHeight="1" x14ac:dyDescent="0.2">
      <c r="A30" s="93" t="s">
        <v>259</v>
      </c>
      <c r="B30" s="56" t="s">
        <v>769</v>
      </c>
      <c r="C30" s="56" t="s">
        <v>769</v>
      </c>
      <c r="D30" s="56" t="s">
        <v>769</v>
      </c>
      <c r="E30" s="113" t="s">
        <v>440</v>
      </c>
      <c r="F30" s="113" t="s">
        <v>608</v>
      </c>
      <c r="G30" s="113">
        <v>1830</v>
      </c>
      <c r="H30" s="113">
        <v>2230</v>
      </c>
      <c r="I30" s="113">
        <v>2230</v>
      </c>
      <c r="J30" s="113">
        <v>1</v>
      </c>
      <c r="K30" s="94"/>
      <c r="L30" s="94">
        <v>1.4</v>
      </c>
      <c r="M30" s="95"/>
      <c r="N30" s="107">
        <f t="shared" ref="N30:N31" si="0">SUM(M30)*J30</f>
        <v>0</v>
      </c>
    </row>
    <row r="31" spans="1:14" ht="195" x14ac:dyDescent="0.2">
      <c r="A31" s="93" t="s">
        <v>91</v>
      </c>
      <c r="B31" s="56" t="s">
        <v>769</v>
      </c>
      <c r="C31" s="56" t="s">
        <v>769</v>
      </c>
      <c r="D31" s="56" t="s">
        <v>769</v>
      </c>
      <c r="E31" s="113" t="s">
        <v>416</v>
      </c>
      <c r="F31" s="113" t="s">
        <v>609</v>
      </c>
      <c r="G31" s="113">
        <v>2150</v>
      </c>
      <c r="H31" s="113">
        <v>2150</v>
      </c>
      <c r="I31" s="113">
        <v>2150</v>
      </c>
      <c r="J31" s="113">
        <v>1</v>
      </c>
      <c r="K31" s="94"/>
      <c r="L31" s="94">
        <v>0.85</v>
      </c>
      <c r="M31" s="95"/>
      <c r="N31" s="107">
        <f t="shared" si="0"/>
        <v>0</v>
      </c>
    </row>
    <row r="32" spans="1:14" ht="409.5" x14ac:dyDescent="0.2">
      <c r="A32" s="93" t="s">
        <v>185</v>
      </c>
      <c r="B32" s="56" t="s">
        <v>769</v>
      </c>
      <c r="C32" s="56" t="s">
        <v>769</v>
      </c>
      <c r="D32" s="56" t="s">
        <v>769</v>
      </c>
      <c r="E32" s="113" t="s">
        <v>445</v>
      </c>
      <c r="F32" s="113" t="s">
        <v>602</v>
      </c>
      <c r="G32" s="113">
        <v>710</v>
      </c>
      <c r="H32" s="113">
        <v>835</v>
      </c>
      <c r="I32" s="113">
        <v>2050</v>
      </c>
      <c r="J32" s="113">
        <v>1</v>
      </c>
      <c r="K32" s="94"/>
      <c r="L32" s="94">
        <v>0.62</v>
      </c>
      <c r="M32" s="95"/>
      <c r="N32" s="107">
        <f>SUM(M32)*J32</f>
        <v>0</v>
      </c>
    </row>
    <row r="33" spans="1:14" x14ac:dyDescent="0.2">
      <c r="A33" s="89" t="s">
        <v>332</v>
      </c>
      <c r="B33" s="90"/>
      <c r="C33" s="90"/>
      <c r="D33" s="90"/>
      <c r="E33" s="111" t="s">
        <v>385</v>
      </c>
      <c r="F33" s="111"/>
      <c r="G33" s="112"/>
      <c r="H33" s="112"/>
      <c r="I33" s="112"/>
      <c r="J33" s="112"/>
      <c r="K33" s="90"/>
      <c r="L33" s="90"/>
      <c r="M33" s="92"/>
      <c r="N33" s="106"/>
    </row>
    <row r="34" spans="1:14" ht="135.75" customHeight="1" x14ac:dyDescent="0.2">
      <c r="A34" s="93" t="s">
        <v>381</v>
      </c>
      <c r="B34" s="56" t="s">
        <v>769</v>
      </c>
      <c r="C34" s="56" t="s">
        <v>769</v>
      </c>
      <c r="D34" s="56" t="s">
        <v>769</v>
      </c>
      <c r="E34" s="113" t="s">
        <v>446</v>
      </c>
      <c r="F34" s="113" t="s">
        <v>614</v>
      </c>
      <c r="G34" s="113">
        <v>1830</v>
      </c>
      <c r="H34" s="113">
        <v>2630</v>
      </c>
      <c r="I34" s="113">
        <v>2230</v>
      </c>
      <c r="J34" s="113">
        <v>1</v>
      </c>
      <c r="K34" s="94"/>
      <c r="L34" s="94">
        <v>1.4</v>
      </c>
      <c r="M34" s="95"/>
      <c r="N34" s="107">
        <f t="shared" ref="N34:N36" si="1">SUM(M34)*J34</f>
        <v>0</v>
      </c>
    </row>
    <row r="35" spans="1:14" ht="113.25" customHeight="1" x14ac:dyDescent="0.2">
      <c r="A35" s="93" t="s">
        <v>75</v>
      </c>
      <c r="B35" s="56" t="s">
        <v>769</v>
      </c>
      <c r="C35" s="56" t="s">
        <v>769</v>
      </c>
      <c r="D35" s="56" t="s">
        <v>769</v>
      </c>
      <c r="E35" s="113" t="s">
        <v>417</v>
      </c>
      <c r="F35" s="113" t="s">
        <v>610</v>
      </c>
      <c r="G35" s="113">
        <v>1750</v>
      </c>
      <c r="H35" s="113">
        <v>2550</v>
      </c>
      <c r="I35" s="113">
        <v>2150</v>
      </c>
      <c r="J35" s="113">
        <v>1</v>
      </c>
      <c r="K35" s="94"/>
      <c r="L35" s="94">
        <v>0.85</v>
      </c>
      <c r="M35" s="95"/>
      <c r="N35" s="107">
        <f t="shared" si="1"/>
        <v>0</v>
      </c>
    </row>
    <row r="36" spans="1:14" ht="113.25" customHeight="1" x14ac:dyDescent="0.2">
      <c r="A36" s="93" t="s">
        <v>308</v>
      </c>
      <c r="B36" s="56" t="s">
        <v>769</v>
      </c>
      <c r="C36" s="56" t="s">
        <v>769</v>
      </c>
      <c r="D36" s="56" t="s">
        <v>769</v>
      </c>
      <c r="E36" s="113" t="s">
        <v>417</v>
      </c>
      <c r="F36" s="113" t="s">
        <v>610</v>
      </c>
      <c r="G36" s="113">
        <v>1750</v>
      </c>
      <c r="H36" s="113">
        <v>2550</v>
      </c>
      <c r="I36" s="113">
        <v>2150</v>
      </c>
      <c r="J36" s="113">
        <v>1</v>
      </c>
      <c r="K36" s="94"/>
      <c r="L36" s="94">
        <v>0.85</v>
      </c>
      <c r="M36" s="95"/>
      <c r="N36" s="107">
        <f t="shared" si="1"/>
        <v>0</v>
      </c>
    </row>
    <row r="37" spans="1:14" x14ac:dyDescent="0.2">
      <c r="A37" s="89" t="s">
        <v>332</v>
      </c>
      <c r="B37" s="90"/>
      <c r="C37" s="90"/>
      <c r="D37" s="90"/>
      <c r="E37" s="111" t="s">
        <v>471</v>
      </c>
      <c r="F37" s="111"/>
      <c r="G37" s="112"/>
      <c r="H37" s="112"/>
      <c r="I37" s="112"/>
      <c r="J37" s="112"/>
      <c r="K37" s="90"/>
      <c r="L37" s="90"/>
      <c r="M37" s="92"/>
      <c r="N37" s="106"/>
    </row>
    <row r="38" spans="1:14" ht="409.5" x14ac:dyDescent="0.2">
      <c r="A38" s="93" t="s">
        <v>23</v>
      </c>
      <c r="B38" s="56" t="s">
        <v>769</v>
      </c>
      <c r="C38" s="56" t="s">
        <v>769</v>
      </c>
      <c r="D38" s="56" t="s">
        <v>769</v>
      </c>
      <c r="E38" s="113" t="s">
        <v>415</v>
      </c>
      <c r="F38" s="113" t="s">
        <v>603</v>
      </c>
      <c r="G38" s="113">
        <v>710</v>
      </c>
      <c r="H38" s="113">
        <v>835</v>
      </c>
      <c r="I38" s="113">
        <v>2050</v>
      </c>
      <c r="J38" s="113">
        <v>1</v>
      </c>
      <c r="K38" s="94"/>
      <c r="L38" s="94">
        <v>0.21</v>
      </c>
      <c r="M38" s="95"/>
      <c r="N38" s="107">
        <f>SUM(M38)*J38</f>
        <v>0</v>
      </c>
    </row>
    <row r="39" spans="1:14" x14ac:dyDescent="0.2">
      <c r="A39" s="89" t="s">
        <v>332</v>
      </c>
      <c r="B39" s="90"/>
      <c r="C39" s="90"/>
      <c r="D39" s="90"/>
      <c r="E39" s="111" t="s">
        <v>509</v>
      </c>
      <c r="F39" s="111"/>
      <c r="G39" s="112"/>
      <c r="H39" s="112"/>
      <c r="I39" s="112"/>
      <c r="J39" s="112"/>
      <c r="K39" s="90"/>
      <c r="L39" s="90"/>
      <c r="M39" s="92"/>
      <c r="N39" s="106"/>
    </row>
    <row r="40" spans="1:14" x14ac:dyDescent="0.2">
      <c r="A40" s="89" t="s">
        <v>332</v>
      </c>
      <c r="B40" s="90"/>
      <c r="C40" s="90"/>
      <c r="D40" s="90"/>
      <c r="E40" s="111" t="s">
        <v>508</v>
      </c>
      <c r="F40" s="111"/>
      <c r="G40" s="112"/>
      <c r="H40" s="112"/>
      <c r="I40" s="112"/>
      <c r="J40" s="112"/>
      <c r="K40" s="90"/>
      <c r="L40" s="90"/>
      <c r="M40" s="92"/>
      <c r="N40" s="106"/>
    </row>
    <row r="41" spans="1:14" ht="409.5" x14ac:dyDescent="0.2">
      <c r="A41" s="93" t="s">
        <v>352</v>
      </c>
      <c r="B41" s="56" t="s">
        <v>769</v>
      </c>
      <c r="C41" s="56" t="s">
        <v>769</v>
      </c>
      <c r="D41" s="56" t="s">
        <v>769</v>
      </c>
      <c r="E41" s="113" t="s">
        <v>415</v>
      </c>
      <c r="F41" s="113" t="s">
        <v>603</v>
      </c>
      <c r="G41" s="113">
        <v>710</v>
      </c>
      <c r="H41" s="113">
        <v>835</v>
      </c>
      <c r="I41" s="113">
        <v>2050</v>
      </c>
      <c r="J41" s="113">
        <v>1</v>
      </c>
      <c r="K41" s="94"/>
      <c r="L41" s="94">
        <v>0.21</v>
      </c>
      <c r="M41" s="95"/>
      <c r="N41" s="107">
        <f t="shared" ref="N41:N42" si="2">SUM(M41)*J41</f>
        <v>0</v>
      </c>
    </row>
    <row r="42" spans="1:14" ht="409.5" x14ac:dyDescent="0.2">
      <c r="A42" s="93" t="s">
        <v>192</v>
      </c>
      <c r="B42" s="56" t="s">
        <v>769</v>
      </c>
      <c r="C42" s="56" t="s">
        <v>769</v>
      </c>
      <c r="D42" s="56" t="s">
        <v>769</v>
      </c>
      <c r="E42" s="113" t="s">
        <v>415</v>
      </c>
      <c r="F42" s="113" t="s">
        <v>603</v>
      </c>
      <c r="G42" s="113">
        <v>710</v>
      </c>
      <c r="H42" s="113">
        <v>835</v>
      </c>
      <c r="I42" s="113">
        <v>2050</v>
      </c>
      <c r="J42" s="113">
        <v>1</v>
      </c>
      <c r="K42" s="94"/>
      <c r="L42" s="94">
        <v>0.21</v>
      </c>
      <c r="M42" s="95"/>
      <c r="N42" s="107">
        <f t="shared" si="2"/>
        <v>0</v>
      </c>
    </row>
    <row r="43" spans="1:14" x14ac:dyDescent="0.2">
      <c r="A43" s="89" t="s">
        <v>332</v>
      </c>
      <c r="B43" s="90"/>
      <c r="C43" s="90"/>
      <c r="D43" s="90"/>
      <c r="E43" s="111" t="s">
        <v>512</v>
      </c>
      <c r="F43" s="111"/>
      <c r="G43" s="112"/>
      <c r="H43" s="112"/>
      <c r="I43" s="112"/>
      <c r="J43" s="112"/>
      <c r="K43" s="90"/>
      <c r="L43" s="90"/>
      <c r="M43" s="92"/>
      <c r="N43" s="106"/>
    </row>
    <row r="44" spans="1:14" ht="126" customHeight="1" x14ac:dyDescent="0.2">
      <c r="A44" s="93" t="s">
        <v>39</v>
      </c>
      <c r="B44" s="56" t="s">
        <v>769</v>
      </c>
      <c r="C44" s="56" t="s">
        <v>769</v>
      </c>
      <c r="D44" s="56" t="s">
        <v>769</v>
      </c>
      <c r="E44" s="113" t="s">
        <v>432</v>
      </c>
      <c r="F44" s="113" t="s">
        <v>655</v>
      </c>
      <c r="G44" s="113">
        <v>1699</v>
      </c>
      <c r="H44" s="113">
        <v>700</v>
      </c>
      <c r="I44" s="113">
        <v>950</v>
      </c>
      <c r="J44" s="113">
        <v>1</v>
      </c>
      <c r="K44" s="94"/>
      <c r="L44" s="94">
        <v>0.22</v>
      </c>
      <c r="M44" s="95"/>
      <c r="N44" s="107">
        <f>SUM(M44)*J44</f>
        <v>0</v>
      </c>
    </row>
    <row r="45" spans="1:14" x14ac:dyDescent="0.2">
      <c r="A45" s="89" t="s">
        <v>332</v>
      </c>
      <c r="B45" s="90"/>
      <c r="C45" s="90"/>
      <c r="D45" s="90"/>
      <c r="E45" s="111" t="s">
        <v>513</v>
      </c>
      <c r="F45" s="111"/>
      <c r="G45" s="112"/>
      <c r="H45" s="112"/>
      <c r="I45" s="112"/>
      <c r="J45" s="112"/>
      <c r="K45" s="90"/>
      <c r="L45" s="90"/>
      <c r="M45" s="92"/>
      <c r="N45" s="106"/>
    </row>
    <row r="46" spans="1:14" ht="165" x14ac:dyDescent="0.2">
      <c r="A46" s="93" t="s">
        <v>139</v>
      </c>
      <c r="B46" s="56" t="s">
        <v>769</v>
      </c>
      <c r="C46" s="56" t="s">
        <v>769</v>
      </c>
      <c r="D46" s="56" t="s">
        <v>769</v>
      </c>
      <c r="E46" s="113" t="s">
        <v>433</v>
      </c>
      <c r="F46" s="113" t="s">
        <v>663</v>
      </c>
      <c r="G46" s="113">
        <v>2153</v>
      </c>
      <c r="H46" s="113">
        <v>700</v>
      </c>
      <c r="I46" s="113">
        <v>950</v>
      </c>
      <c r="J46" s="113">
        <v>1</v>
      </c>
      <c r="K46" s="94"/>
      <c r="L46" s="94">
        <v>0.27</v>
      </c>
      <c r="M46" s="95"/>
      <c r="N46" s="107">
        <f t="shared" ref="N46:N50" si="3">SUM(M46)*J46</f>
        <v>0</v>
      </c>
    </row>
    <row r="47" spans="1:14" ht="195" x14ac:dyDescent="0.2">
      <c r="A47" s="93" t="s">
        <v>273</v>
      </c>
      <c r="B47" s="56" t="s">
        <v>769</v>
      </c>
      <c r="C47" s="56" t="s">
        <v>769</v>
      </c>
      <c r="D47" s="56" t="s">
        <v>769</v>
      </c>
      <c r="E47" s="113" t="s">
        <v>418</v>
      </c>
      <c r="F47" s="113" t="s">
        <v>611</v>
      </c>
      <c r="G47" s="113">
        <v>2550</v>
      </c>
      <c r="H47" s="113">
        <v>2150</v>
      </c>
      <c r="I47" s="113">
        <v>2150</v>
      </c>
      <c r="J47" s="113">
        <v>1</v>
      </c>
      <c r="K47" s="94"/>
      <c r="L47" s="94">
        <v>0.85</v>
      </c>
      <c r="M47" s="95"/>
      <c r="N47" s="107">
        <f t="shared" si="3"/>
        <v>0</v>
      </c>
    </row>
    <row r="48" spans="1:14" x14ac:dyDescent="0.2">
      <c r="A48" s="93" t="s">
        <v>325</v>
      </c>
      <c r="B48" s="56" t="s">
        <v>769</v>
      </c>
      <c r="C48" s="56" t="s">
        <v>769</v>
      </c>
      <c r="D48" s="56" t="s">
        <v>769</v>
      </c>
      <c r="E48" s="113" t="s">
        <v>428</v>
      </c>
      <c r="F48" s="113" t="s">
        <v>666</v>
      </c>
      <c r="G48" s="113">
        <v>20</v>
      </c>
      <c r="H48" s="113">
        <v>20</v>
      </c>
      <c r="I48" s="113">
        <v>20</v>
      </c>
      <c r="J48" s="113">
        <v>1</v>
      </c>
      <c r="K48" s="94"/>
      <c r="L48" s="94"/>
      <c r="M48" s="95"/>
      <c r="N48" s="107">
        <f t="shared" si="3"/>
        <v>0</v>
      </c>
    </row>
    <row r="49" spans="1:14" ht="195" x14ac:dyDescent="0.2">
      <c r="A49" s="93" t="s">
        <v>123</v>
      </c>
      <c r="B49" s="56" t="s">
        <v>769</v>
      </c>
      <c r="C49" s="56" t="s">
        <v>769</v>
      </c>
      <c r="D49" s="56" t="s">
        <v>769</v>
      </c>
      <c r="E49" s="113" t="s">
        <v>416</v>
      </c>
      <c r="F49" s="113" t="s">
        <v>609</v>
      </c>
      <c r="G49" s="113">
        <v>2150</v>
      </c>
      <c r="H49" s="113">
        <v>2150</v>
      </c>
      <c r="I49" s="113">
        <v>2150</v>
      </c>
      <c r="J49" s="113">
        <v>1</v>
      </c>
      <c r="K49" s="94"/>
      <c r="L49" s="94">
        <v>0.85</v>
      </c>
      <c r="M49" s="95"/>
      <c r="N49" s="107">
        <f t="shared" si="3"/>
        <v>0</v>
      </c>
    </row>
    <row r="50" spans="1:14" x14ac:dyDescent="0.2">
      <c r="A50" s="93" t="s">
        <v>176</v>
      </c>
      <c r="B50" s="56" t="s">
        <v>769</v>
      </c>
      <c r="C50" s="56" t="s">
        <v>769</v>
      </c>
      <c r="D50" s="56" t="s">
        <v>769</v>
      </c>
      <c r="E50" s="113" t="s">
        <v>428</v>
      </c>
      <c r="F50" s="113" t="s">
        <v>667</v>
      </c>
      <c r="G50" s="113">
        <v>20</v>
      </c>
      <c r="H50" s="113">
        <v>20</v>
      </c>
      <c r="I50" s="113">
        <v>20</v>
      </c>
      <c r="J50" s="113">
        <v>1</v>
      </c>
      <c r="K50" s="94"/>
      <c r="L50" s="94"/>
      <c r="M50" s="95"/>
      <c r="N50" s="107">
        <f t="shared" si="3"/>
        <v>0</v>
      </c>
    </row>
    <row r="51" spans="1:14" x14ac:dyDescent="0.2">
      <c r="A51" s="89" t="s">
        <v>332</v>
      </c>
      <c r="B51" s="90"/>
      <c r="C51" s="90"/>
      <c r="D51" s="90"/>
      <c r="E51" s="111" t="s">
        <v>386</v>
      </c>
      <c r="F51" s="111"/>
      <c r="G51" s="112"/>
      <c r="H51" s="112"/>
      <c r="I51" s="112"/>
      <c r="J51" s="112"/>
      <c r="K51" s="90"/>
      <c r="L51" s="90"/>
      <c r="M51" s="92"/>
      <c r="N51" s="106"/>
    </row>
    <row r="52" spans="1:14" x14ac:dyDescent="0.2">
      <c r="A52" s="89" t="s">
        <v>332</v>
      </c>
      <c r="B52" s="90"/>
      <c r="C52" s="90"/>
      <c r="D52" s="90"/>
      <c r="E52" s="111" t="s">
        <v>506</v>
      </c>
      <c r="F52" s="111"/>
      <c r="G52" s="112"/>
      <c r="H52" s="112"/>
      <c r="I52" s="112"/>
      <c r="J52" s="112"/>
      <c r="K52" s="90"/>
      <c r="L52" s="90"/>
      <c r="M52" s="92"/>
      <c r="N52" s="106"/>
    </row>
    <row r="53" spans="1:14" x14ac:dyDescent="0.2">
      <c r="A53" s="89" t="s">
        <v>332</v>
      </c>
      <c r="B53" s="90" t="s">
        <v>332</v>
      </c>
      <c r="C53" s="90" t="s">
        <v>332</v>
      </c>
      <c r="D53" s="90" t="s">
        <v>332</v>
      </c>
      <c r="E53" s="111" t="s">
        <v>331</v>
      </c>
      <c r="F53" s="111"/>
      <c r="G53" s="112"/>
      <c r="H53" s="112"/>
      <c r="I53" s="112"/>
      <c r="J53" s="112"/>
      <c r="K53" s="90"/>
      <c r="L53" s="90"/>
      <c r="M53" s="92"/>
      <c r="N53" s="106"/>
    </row>
    <row r="54" spans="1:14" x14ac:dyDescent="0.2">
      <c r="A54" s="96" t="s">
        <v>149</v>
      </c>
      <c r="B54" s="97"/>
      <c r="C54" s="98" t="s">
        <v>723</v>
      </c>
      <c r="D54" s="97"/>
      <c r="E54" s="114" t="s">
        <v>388</v>
      </c>
      <c r="F54" s="114"/>
      <c r="G54" s="114">
        <v>534</v>
      </c>
      <c r="H54" s="114">
        <v>597</v>
      </c>
      <c r="I54" s="114">
        <v>1578</v>
      </c>
      <c r="J54" s="114">
        <v>1</v>
      </c>
      <c r="K54" s="97"/>
      <c r="L54" s="97"/>
      <c r="M54" s="99" t="s">
        <v>779</v>
      </c>
      <c r="N54" s="108" t="s">
        <v>779</v>
      </c>
    </row>
    <row r="55" spans="1:14" x14ac:dyDescent="0.2">
      <c r="A55" s="89" t="s">
        <v>332</v>
      </c>
      <c r="B55" s="90" t="s">
        <v>332</v>
      </c>
      <c r="C55" s="90" t="s">
        <v>332</v>
      </c>
      <c r="D55" s="90" t="s">
        <v>332</v>
      </c>
      <c r="E55" s="111" t="s">
        <v>507</v>
      </c>
      <c r="F55" s="111"/>
      <c r="G55" s="112"/>
      <c r="H55" s="112"/>
      <c r="I55" s="112"/>
      <c r="J55" s="112"/>
      <c r="K55" s="90"/>
      <c r="L55" s="90"/>
      <c r="M55" s="92"/>
      <c r="N55" s="106"/>
    </row>
    <row r="56" spans="1:14" x14ac:dyDescent="0.2">
      <c r="A56" s="89" t="s">
        <v>332</v>
      </c>
      <c r="B56" s="90" t="s">
        <v>332</v>
      </c>
      <c r="C56" s="90" t="s">
        <v>332</v>
      </c>
      <c r="D56" s="90" t="s">
        <v>332</v>
      </c>
      <c r="E56" s="111" t="s">
        <v>57</v>
      </c>
      <c r="F56" s="111"/>
      <c r="G56" s="112"/>
      <c r="H56" s="112"/>
      <c r="I56" s="112"/>
      <c r="J56" s="112"/>
      <c r="K56" s="90"/>
      <c r="L56" s="90"/>
      <c r="M56" s="92"/>
      <c r="N56" s="106"/>
    </row>
    <row r="57" spans="1:14" x14ac:dyDescent="0.2">
      <c r="A57" s="89" t="s">
        <v>332</v>
      </c>
      <c r="B57" s="90" t="s">
        <v>332</v>
      </c>
      <c r="C57" s="90" t="s">
        <v>332</v>
      </c>
      <c r="D57" s="90" t="s">
        <v>332</v>
      </c>
      <c r="E57" s="111" t="s">
        <v>387</v>
      </c>
      <c r="F57" s="111"/>
      <c r="G57" s="112"/>
      <c r="H57" s="112"/>
      <c r="I57" s="112"/>
      <c r="J57" s="112"/>
      <c r="K57" s="90"/>
      <c r="L57" s="90"/>
      <c r="M57" s="92"/>
      <c r="N57" s="106"/>
    </row>
    <row r="58" spans="1:14" x14ac:dyDescent="0.2">
      <c r="A58" s="89" t="s">
        <v>332</v>
      </c>
      <c r="B58" s="90" t="s">
        <v>332</v>
      </c>
      <c r="C58" s="90" t="s">
        <v>332</v>
      </c>
      <c r="D58" s="90" t="s">
        <v>332</v>
      </c>
      <c r="E58" s="111" t="s">
        <v>291</v>
      </c>
      <c r="F58" s="111"/>
      <c r="G58" s="112"/>
      <c r="H58" s="112"/>
      <c r="I58" s="112"/>
      <c r="J58" s="112"/>
      <c r="K58" s="90"/>
      <c r="L58" s="90"/>
      <c r="M58" s="92"/>
      <c r="N58" s="106"/>
    </row>
    <row r="59" spans="1:14" ht="195" x14ac:dyDescent="0.2">
      <c r="A59" s="93" t="s">
        <v>46</v>
      </c>
      <c r="B59" s="56" t="s">
        <v>769</v>
      </c>
      <c r="C59" s="56" t="s">
        <v>769</v>
      </c>
      <c r="D59" s="56" t="s">
        <v>769</v>
      </c>
      <c r="E59" s="113" t="s">
        <v>419</v>
      </c>
      <c r="F59" s="113" t="s">
        <v>612</v>
      </c>
      <c r="G59" s="113">
        <v>2550</v>
      </c>
      <c r="H59" s="113">
        <v>2550</v>
      </c>
      <c r="I59" s="113">
        <v>2150</v>
      </c>
      <c r="J59" s="113">
        <v>1</v>
      </c>
      <c r="K59" s="94"/>
      <c r="L59" s="94">
        <v>1.2</v>
      </c>
      <c r="M59" s="95"/>
      <c r="N59" s="107">
        <f>SUM(M59)*J59</f>
        <v>0</v>
      </c>
    </row>
    <row r="60" spans="1:14" x14ac:dyDescent="0.2">
      <c r="A60" s="89" t="s">
        <v>332</v>
      </c>
      <c r="B60" s="90"/>
      <c r="C60" s="90"/>
      <c r="D60" s="90"/>
      <c r="E60" s="111" t="s">
        <v>137</v>
      </c>
      <c r="F60" s="111"/>
      <c r="G60" s="112"/>
      <c r="H60" s="112"/>
      <c r="I60" s="112"/>
      <c r="J60" s="112"/>
      <c r="K60" s="90"/>
      <c r="L60" s="90"/>
      <c r="M60" s="92"/>
      <c r="N60" s="106"/>
    </row>
    <row r="61" spans="1:14" x14ac:dyDescent="0.2">
      <c r="A61" s="89" t="s">
        <v>332</v>
      </c>
      <c r="B61" s="90"/>
      <c r="C61" s="90"/>
      <c r="D61" s="90"/>
      <c r="E61" s="111" t="s">
        <v>604</v>
      </c>
      <c r="F61" s="111"/>
      <c r="G61" s="112"/>
      <c r="H61" s="112"/>
      <c r="I61" s="112"/>
      <c r="J61" s="112"/>
      <c r="K61" s="90"/>
      <c r="L61" s="90"/>
      <c r="M61" s="92"/>
      <c r="N61" s="106"/>
    </row>
    <row r="62" spans="1:14" ht="409.5" x14ac:dyDescent="0.2">
      <c r="A62" s="93" t="s">
        <v>146</v>
      </c>
      <c r="B62" s="56" t="s">
        <v>769</v>
      </c>
      <c r="C62" s="56" t="s">
        <v>769</v>
      </c>
      <c r="D62" s="56" t="s">
        <v>769</v>
      </c>
      <c r="E62" s="113" t="s">
        <v>420</v>
      </c>
      <c r="F62" s="113" t="s">
        <v>601</v>
      </c>
      <c r="G62" s="113">
        <v>1441</v>
      </c>
      <c r="H62" s="113">
        <v>835</v>
      </c>
      <c r="I62" s="113">
        <v>2050</v>
      </c>
      <c r="J62" s="113">
        <v>1</v>
      </c>
      <c r="K62" s="94"/>
      <c r="L62" s="94">
        <v>0.33</v>
      </c>
      <c r="M62" s="95"/>
      <c r="N62" s="107">
        <f>SUM(M62)*J62</f>
        <v>0</v>
      </c>
    </row>
    <row r="63" spans="1:14" x14ac:dyDescent="0.2">
      <c r="A63" s="89" t="s">
        <v>332</v>
      </c>
      <c r="B63" s="90"/>
      <c r="C63" s="90"/>
      <c r="D63" s="90"/>
      <c r="E63" s="111" t="s">
        <v>31</v>
      </c>
      <c r="F63" s="111"/>
      <c r="G63" s="112"/>
      <c r="H63" s="112"/>
      <c r="I63" s="112"/>
      <c r="J63" s="112"/>
      <c r="K63" s="90"/>
      <c r="L63" s="90"/>
      <c r="M63" s="92"/>
      <c r="N63" s="106"/>
    </row>
    <row r="64" spans="1:14" ht="409.5" x14ac:dyDescent="0.2">
      <c r="A64" s="93" t="s">
        <v>36</v>
      </c>
      <c r="B64" s="56" t="s">
        <v>769</v>
      </c>
      <c r="C64" s="56" t="s">
        <v>769</v>
      </c>
      <c r="D64" s="56" t="s">
        <v>769</v>
      </c>
      <c r="E64" s="113" t="s">
        <v>445</v>
      </c>
      <c r="F64" s="113" t="s">
        <v>602</v>
      </c>
      <c r="G64" s="113">
        <v>710</v>
      </c>
      <c r="H64" s="113">
        <v>835</v>
      </c>
      <c r="I64" s="113">
        <v>2050</v>
      </c>
      <c r="J64" s="113">
        <v>1</v>
      </c>
      <c r="K64" s="94"/>
      <c r="L64" s="94">
        <v>0.62</v>
      </c>
      <c r="M64" s="95"/>
      <c r="N64" s="107">
        <f>SUM(M64)*J64</f>
        <v>0</v>
      </c>
    </row>
    <row r="65" spans="1:14" x14ac:dyDescent="0.2">
      <c r="A65" s="89" t="s">
        <v>332</v>
      </c>
      <c r="B65" s="90"/>
      <c r="C65" s="90"/>
      <c r="D65" s="90"/>
      <c r="E65" s="111" t="s">
        <v>41</v>
      </c>
      <c r="F65" s="111"/>
      <c r="G65" s="112"/>
      <c r="H65" s="112"/>
      <c r="I65" s="112"/>
      <c r="J65" s="112"/>
      <c r="K65" s="90"/>
      <c r="L65" s="90"/>
      <c r="M65" s="92"/>
      <c r="N65" s="106"/>
    </row>
    <row r="66" spans="1:14" x14ac:dyDescent="0.2">
      <c r="A66" s="89" t="s">
        <v>332</v>
      </c>
      <c r="B66" s="90"/>
      <c r="C66" s="90"/>
      <c r="D66" s="90"/>
      <c r="E66" s="111" t="s">
        <v>145</v>
      </c>
      <c r="F66" s="111"/>
      <c r="G66" s="112"/>
      <c r="H66" s="112"/>
      <c r="I66" s="112"/>
      <c r="J66" s="112"/>
      <c r="K66" s="90"/>
      <c r="L66" s="90"/>
      <c r="M66" s="92"/>
      <c r="N66" s="106"/>
    </row>
    <row r="67" spans="1:14" x14ac:dyDescent="0.2">
      <c r="A67" s="89" t="s">
        <v>332</v>
      </c>
      <c r="B67" s="90"/>
      <c r="C67" s="90"/>
      <c r="D67" s="90"/>
      <c r="E67" s="111" t="s">
        <v>37</v>
      </c>
      <c r="F67" s="111"/>
      <c r="G67" s="112"/>
      <c r="H67" s="112"/>
      <c r="I67" s="112"/>
      <c r="J67" s="112"/>
      <c r="K67" s="90"/>
      <c r="L67" s="90"/>
      <c r="M67" s="92"/>
      <c r="N67" s="106"/>
    </row>
    <row r="68" spans="1:14" x14ac:dyDescent="0.2">
      <c r="A68" s="89" t="s">
        <v>332</v>
      </c>
      <c r="B68" s="90"/>
      <c r="C68" s="90"/>
      <c r="D68" s="90"/>
      <c r="E68" s="111" t="s">
        <v>118</v>
      </c>
      <c r="F68" s="111"/>
      <c r="G68" s="112"/>
      <c r="H68" s="112"/>
      <c r="I68" s="112"/>
      <c r="J68" s="112"/>
      <c r="K68" s="90"/>
      <c r="L68" s="90"/>
      <c r="M68" s="92"/>
      <c r="N68" s="106"/>
    </row>
    <row r="69" spans="1:14" x14ac:dyDescent="0.2">
      <c r="A69" s="89" t="s">
        <v>332</v>
      </c>
      <c r="B69" s="90"/>
      <c r="C69" s="90"/>
      <c r="D69" s="90"/>
      <c r="E69" s="111" t="s">
        <v>112</v>
      </c>
      <c r="F69" s="111"/>
      <c r="G69" s="112"/>
      <c r="H69" s="112"/>
      <c r="I69" s="112"/>
      <c r="J69" s="112"/>
      <c r="K69" s="90"/>
      <c r="L69" s="90"/>
      <c r="M69" s="92"/>
      <c r="N69" s="106"/>
    </row>
    <row r="70" spans="1:14" ht="195" x14ac:dyDescent="0.2">
      <c r="A70" s="93" t="s">
        <v>9</v>
      </c>
      <c r="B70" s="56" t="s">
        <v>769</v>
      </c>
      <c r="C70" s="56" t="s">
        <v>769</v>
      </c>
      <c r="D70" s="56" t="s">
        <v>769</v>
      </c>
      <c r="E70" s="113" t="s">
        <v>421</v>
      </c>
      <c r="F70" s="113" t="s">
        <v>613</v>
      </c>
      <c r="G70" s="113">
        <v>1750</v>
      </c>
      <c r="H70" s="113">
        <v>1350</v>
      </c>
      <c r="I70" s="113">
        <v>2150</v>
      </c>
      <c r="J70" s="113">
        <v>1</v>
      </c>
      <c r="K70" s="94"/>
      <c r="L70" s="94">
        <v>0.78</v>
      </c>
      <c r="M70" s="95"/>
      <c r="N70" s="107">
        <f>SUM(M70)*J70</f>
        <v>0</v>
      </c>
    </row>
    <row r="71" spans="1:14" x14ac:dyDescent="0.2">
      <c r="A71" s="89" t="s">
        <v>332</v>
      </c>
      <c r="B71" s="90" t="s">
        <v>332</v>
      </c>
      <c r="C71" s="90" t="s">
        <v>332</v>
      </c>
      <c r="D71" s="90" t="s">
        <v>332</v>
      </c>
      <c r="E71" s="91" t="s">
        <v>237</v>
      </c>
      <c r="F71" s="91"/>
      <c r="G71" s="90"/>
      <c r="H71" s="90"/>
      <c r="I71" s="90"/>
      <c r="J71" s="90"/>
      <c r="K71" s="90"/>
      <c r="L71" s="90"/>
      <c r="M71" s="92"/>
      <c r="N71" s="92"/>
    </row>
    <row r="72" spans="1:14" x14ac:dyDescent="0.2">
      <c r="A72" s="89" t="s">
        <v>332</v>
      </c>
      <c r="B72" s="90" t="s">
        <v>332</v>
      </c>
      <c r="C72" s="90" t="s">
        <v>332</v>
      </c>
      <c r="D72" s="90" t="s">
        <v>332</v>
      </c>
      <c r="E72" s="91" t="s">
        <v>65</v>
      </c>
      <c r="F72" s="91"/>
      <c r="G72" s="90"/>
      <c r="H72" s="90"/>
      <c r="I72" s="90"/>
      <c r="J72" s="90"/>
      <c r="K72" s="90"/>
      <c r="L72" s="90"/>
      <c r="M72" s="92"/>
      <c r="N72" s="92"/>
    </row>
    <row r="73" spans="1:14" ht="15.75" thickBot="1" x14ac:dyDescent="0.25"/>
    <row r="74" spans="1:14" ht="16.5" thickTop="1" x14ac:dyDescent="0.2">
      <c r="D74" s="183" t="s">
        <v>783</v>
      </c>
      <c r="E74" s="68" t="s">
        <v>770</v>
      </c>
      <c r="F74" s="100"/>
      <c r="G74" s="228">
        <f>SUM(N24:N72)</f>
        <v>0</v>
      </c>
      <c r="H74" s="228"/>
      <c r="I74" s="228"/>
      <c r="J74" s="228"/>
      <c r="K74" s="228"/>
      <c r="L74" s="228"/>
      <c r="M74" s="228"/>
      <c r="N74" s="229"/>
    </row>
    <row r="75" spans="1:14" ht="16.5" thickBot="1" x14ac:dyDescent="0.25">
      <c r="D75" s="184"/>
      <c r="E75" s="70" t="s">
        <v>771</v>
      </c>
      <c r="F75" s="101"/>
      <c r="G75" s="230">
        <v>0</v>
      </c>
      <c r="H75" s="230"/>
      <c r="I75" s="230"/>
      <c r="J75" s="230"/>
      <c r="K75" s="230"/>
      <c r="L75" s="230"/>
      <c r="M75" s="230"/>
      <c r="N75" s="231"/>
    </row>
    <row r="76" spans="1:14" ht="19.5" thickTop="1" x14ac:dyDescent="0.2">
      <c r="D76" s="184"/>
      <c r="E76" s="72" t="s">
        <v>772</v>
      </c>
      <c r="F76" s="102"/>
      <c r="G76" s="232">
        <f>G74+G75</f>
        <v>0</v>
      </c>
      <c r="H76" s="232"/>
      <c r="I76" s="232"/>
      <c r="J76" s="232"/>
      <c r="K76" s="232"/>
      <c r="L76" s="232"/>
      <c r="M76" s="232"/>
      <c r="N76" s="233"/>
    </row>
    <row r="77" spans="1:14" ht="18.75" x14ac:dyDescent="0.2">
      <c r="D77" s="184"/>
      <c r="E77" s="74" t="s">
        <v>751</v>
      </c>
      <c r="F77" s="103"/>
      <c r="G77" s="234">
        <f>(20/100*G76)</f>
        <v>0</v>
      </c>
      <c r="H77" s="235"/>
      <c r="I77" s="235"/>
      <c r="J77" s="235"/>
      <c r="K77" s="235"/>
      <c r="L77" s="235"/>
      <c r="M77" s="235"/>
      <c r="N77" s="236"/>
    </row>
    <row r="78" spans="1:14" ht="19.5" thickBot="1" x14ac:dyDescent="0.25">
      <c r="D78" s="185"/>
      <c r="E78" s="76" t="s">
        <v>752</v>
      </c>
      <c r="F78" s="104"/>
      <c r="G78" s="225">
        <f>SUM(G76:G77)</f>
        <v>0</v>
      </c>
      <c r="H78" s="226"/>
      <c r="I78" s="226"/>
      <c r="J78" s="226"/>
      <c r="K78" s="226"/>
      <c r="L78" s="226"/>
      <c r="M78" s="226"/>
      <c r="N78" s="227"/>
    </row>
    <row r="79" spans="1:14" ht="15.75" thickTop="1" x14ac:dyDescent="0.2"/>
  </sheetData>
  <sheetProtection algorithmName="SHA-512" hashValue="jwUhZgsYovmLEe8Vv0xuOwM17Pn7HElhaD2Z67H+Ob8asnnMlIqgG8DRbw/k0YDhksjMZzX+4jUk9jjX5NA8+w==" saltValue="H2hKjzSSUwn6UFD966GtwQ==" spinCount="100000" sheet="1" objects="1" scenarios="1"/>
  <mergeCells count="30">
    <mergeCell ref="G78:N78"/>
    <mergeCell ref="D74:D78"/>
    <mergeCell ref="G74:N74"/>
    <mergeCell ref="G75:N75"/>
    <mergeCell ref="G76:N76"/>
    <mergeCell ref="G77:N77"/>
    <mergeCell ref="A16:N16"/>
    <mergeCell ref="A17:N17"/>
    <mergeCell ref="A18:N18"/>
    <mergeCell ref="A19:N19"/>
    <mergeCell ref="A20:N20"/>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23622047244094491" right="0.31496062992125984" top="0.74803149606299213" bottom="0.74803149606299213" header="0.31496062992125984" footer="0.31496062992125984"/>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9"/>
  <sheetViews>
    <sheetView tabSelected="1" topLeftCell="A16" zoomScaleNormal="100" workbookViewId="0">
      <selection activeCell="I27" sqref="I27"/>
    </sheetView>
  </sheetViews>
  <sheetFormatPr defaultRowHeight="15" x14ac:dyDescent="0.2"/>
  <cols>
    <col min="1" max="1" width="7.5703125" style="82" customWidth="1"/>
    <col min="2" max="2" width="15.28515625" style="81" bestFit="1" customWidth="1"/>
    <col min="3" max="3" width="18.5703125" style="81" customWidth="1"/>
    <col min="4" max="4" width="15.28515625" style="81" bestFit="1" customWidth="1"/>
    <col min="5" max="5" width="45.140625" style="81" customWidth="1"/>
    <col min="6" max="6" width="72.7109375" style="81" customWidth="1"/>
    <col min="7" max="7" width="6.7109375" style="81" customWidth="1"/>
    <col min="8" max="8" width="7.28515625" style="81" bestFit="1" customWidth="1"/>
    <col min="9" max="9" width="6.7109375" style="81" customWidth="1"/>
    <col min="10" max="10" width="4.42578125" style="81" bestFit="1" customWidth="1"/>
    <col min="11" max="11" width="7.5703125" style="81" customWidth="1"/>
    <col min="12" max="12" width="9.28515625" style="81" customWidth="1"/>
    <col min="13" max="13" width="12.140625" style="83" bestFit="1" customWidth="1"/>
    <col min="14" max="14" width="14.140625" style="83" customWidth="1"/>
    <col min="15" max="16384" width="9.140625" style="81"/>
  </cols>
  <sheetData>
    <row r="1" spans="1:14" ht="21" x14ac:dyDescent="0.2">
      <c r="A1" s="174" t="s">
        <v>762</v>
      </c>
      <c r="B1" s="174"/>
      <c r="C1" s="174"/>
      <c r="D1" s="174"/>
      <c r="E1" s="174"/>
      <c r="F1" s="174"/>
      <c r="G1" s="174"/>
      <c r="H1" s="174"/>
      <c r="I1" s="174"/>
      <c r="J1" s="174"/>
      <c r="K1" s="174"/>
      <c r="L1" s="174"/>
      <c r="M1" s="174"/>
      <c r="N1" s="174"/>
    </row>
    <row r="2" spans="1:14" ht="18.75" x14ac:dyDescent="0.2">
      <c r="A2" s="36"/>
      <c r="B2" s="36"/>
      <c r="C2" s="36"/>
      <c r="D2" s="36"/>
      <c r="E2" s="36"/>
      <c r="F2" s="36"/>
      <c r="G2" s="36"/>
      <c r="H2" s="36"/>
      <c r="I2" s="36"/>
      <c r="J2" s="36"/>
      <c r="K2" s="36"/>
      <c r="L2" s="36"/>
      <c r="M2" s="36"/>
      <c r="N2" s="36"/>
    </row>
    <row r="3" spans="1:14" ht="21" x14ac:dyDescent="0.2">
      <c r="A3" s="175" t="s">
        <v>763</v>
      </c>
      <c r="B3" s="175"/>
      <c r="C3" s="175"/>
      <c r="D3" s="175"/>
      <c r="E3" s="175"/>
      <c r="F3" s="175"/>
      <c r="G3" s="175"/>
      <c r="H3" s="175"/>
      <c r="I3" s="175"/>
      <c r="J3" s="175"/>
      <c r="K3" s="175"/>
      <c r="L3" s="175"/>
      <c r="M3" s="175"/>
      <c r="N3" s="175"/>
    </row>
    <row r="4" spans="1:14" ht="19.5" thickBot="1" x14ac:dyDescent="0.25">
      <c r="A4" s="186" t="s">
        <v>804</v>
      </c>
      <c r="B4" s="186"/>
      <c r="C4" s="186"/>
      <c r="D4" s="186"/>
      <c r="E4" s="186"/>
      <c r="F4" s="186"/>
      <c r="G4" s="35"/>
      <c r="H4" s="35"/>
      <c r="I4" s="35"/>
      <c r="J4" s="35"/>
      <c r="K4" s="35"/>
      <c r="L4" s="35"/>
      <c r="M4" s="37"/>
      <c r="N4" s="37"/>
    </row>
    <row r="5" spans="1:14" ht="19.5" customHeight="1" thickTop="1" x14ac:dyDescent="0.2">
      <c r="A5" s="187" t="s">
        <v>753</v>
      </c>
      <c r="B5" s="188"/>
      <c r="C5" s="188"/>
      <c r="D5" s="188"/>
      <c r="E5" s="189"/>
      <c r="F5" s="38" t="s">
        <v>754</v>
      </c>
      <c r="G5" s="190" t="s">
        <v>759</v>
      </c>
      <c r="H5" s="190"/>
      <c r="I5" s="190"/>
      <c r="J5" s="190"/>
      <c r="K5" s="190"/>
      <c r="L5" s="190"/>
      <c r="M5" s="190"/>
      <c r="N5" s="191"/>
    </row>
    <row r="6" spans="1:14" ht="15.75" customHeight="1" x14ac:dyDescent="0.2">
      <c r="A6" s="179" t="s">
        <v>758</v>
      </c>
      <c r="B6" s="180"/>
      <c r="C6" s="180"/>
      <c r="D6" s="180"/>
      <c r="E6" s="181"/>
      <c r="F6" s="40" t="s">
        <v>747</v>
      </c>
      <c r="G6" s="168" t="s">
        <v>782</v>
      </c>
      <c r="H6" s="168"/>
      <c r="I6" s="168"/>
      <c r="J6" s="168"/>
      <c r="K6" s="168"/>
      <c r="L6" s="168"/>
      <c r="M6" s="168"/>
      <c r="N6" s="182"/>
    </row>
    <row r="7" spans="1:14" ht="15.75" customHeight="1" x14ac:dyDescent="0.2">
      <c r="A7" s="195" t="s">
        <v>760</v>
      </c>
      <c r="B7" s="196"/>
      <c r="C7" s="196"/>
      <c r="D7" s="196"/>
      <c r="E7" s="197"/>
      <c r="F7" s="40" t="s">
        <v>757</v>
      </c>
      <c r="G7" s="168" t="s">
        <v>755</v>
      </c>
      <c r="H7" s="168"/>
      <c r="I7" s="168"/>
      <c r="J7" s="168"/>
      <c r="K7" s="168"/>
      <c r="L7" s="168"/>
      <c r="M7" s="168"/>
      <c r="N7" s="182"/>
    </row>
    <row r="8" spans="1:14" ht="16.5" customHeight="1" thickBot="1" x14ac:dyDescent="0.25">
      <c r="A8" s="198" t="s">
        <v>781</v>
      </c>
      <c r="B8" s="199"/>
      <c r="C8" s="199"/>
      <c r="D8" s="199"/>
      <c r="E8" s="199"/>
      <c r="F8" s="42" t="s">
        <v>756</v>
      </c>
      <c r="G8" s="169" t="s">
        <v>780</v>
      </c>
      <c r="H8" s="169"/>
      <c r="I8" s="169"/>
      <c r="J8" s="169"/>
      <c r="K8" s="169"/>
      <c r="L8" s="169"/>
      <c r="M8" s="169"/>
      <c r="N8" s="200"/>
    </row>
    <row r="9" spans="1:14" ht="16.5" thickTop="1" thickBot="1" x14ac:dyDescent="0.25">
      <c r="A9" s="201"/>
      <c r="B9" s="201"/>
      <c r="C9" s="201"/>
      <c r="D9" s="201"/>
      <c r="E9" s="201"/>
      <c r="F9" s="202"/>
      <c r="G9" s="202"/>
      <c r="H9" s="202"/>
      <c r="I9" s="202"/>
      <c r="J9" s="35"/>
      <c r="K9" s="35"/>
      <c r="L9" s="35"/>
      <c r="M9" s="37"/>
      <c r="N9" s="37"/>
    </row>
    <row r="10" spans="1:14" ht="15.75" thickTop="1" x14ac:dyDescent="0.2">
      <c r="A10" s="203" t="s">
        <v>738</v>
      </c>
      <c r="B10" s="204"/>
      <c r="C10" s="204"/>
      <c r="D10" s="204"/>
      <c r="E10" s="204"/>
      <c r="F10" s="204"/>
      <c r="G10" s="204"/>
      <c r="H10" s="204"/>
      <c r="I10" s="204"/>
      <c r="J10" s="204"/>
      <c r="K10" s="204"/>
      <c r="L10" s="204"/>
      <c r="M10" s="204"/>
      <c r="N10" s="205"/>
    </row>
    <row r="11" spans="1:14" x14ac:dyDescent="0.2">
      <c r="A11" s="206" t="s">
        <v>740</v>
      </c>
      <c r="B11" s="207"/>
      <c r="C11" s="207"/>
      <c r="D11" s="207"/>
      <c r="E11" s="207"/>
      <c r="F11" s="207"/>
      <c r="G11" s="207"/>
      <c r="H11" s="207"/>
      <c r="I11" s="207"/>
      <c r="J11" s="207"/>
      <c r="K11" s="207"/>
      <c r="L11" s="207"/>
      <c r="M11" s="207"/>
      <c r="N11" s="208"/>
    </row>
    <row r="12" spans="1:14" x14ac:dyDescent="0.2">
      <c r="A12" s="192" t="s">
        <v>739</v>
      </c>
      <c r="B12" s="193"/>
      <c r="C12" s="193"/>
      <c r="D12" s="193"/>
      <c r="E12" s="193"/>
      <c r="F12" s="193"/>
      <c r="G12" s="193"/>
      <c r="H12" s="193"/>
      <c r="I12" s="193"/>
      <c r="J12" s="193"/>
      <c r="K12" s="193"/>
      <c r="L12" s="193"/>
      <c r="M12" s="193"/>
      <c r="N12" s="194"/>
    </row>
    <row r="13" spans="1:14" x14ac:dyDescent="0.2">
      <c r="A13" s="192" t="s">
        <v>741</v>
      </c>
      <c r="B13" s="193"/>
      <c r="C13" s="193"/>
      <c r="D13" s="193"/>
      <c r="E13" s="193"/>
      <c r="F13" s="193"/>
      <c r="G13" s="193"/>
      <c r="H13" s="193"/>
      <c r="I13" s="193"/>
      <c r="J13" s="193"/>
      <c r="K13" s="193"/>
      <c r="L13" s="193"/>
      <c r="M13" s="193"/>
      <c r="N13" s="194"/>
    </row>
    <row r="14" spans="1:14" x14ac:dyDescent="0.2">
      <c r="A14" s="192" t="s">
        <v>742</v>
      </c>
      <c r="B14" s="193"/>
      <c r="C14" s="193"/>
      <c r="D14" s="193"/>
      <c r="E14" s="193"/>
      <c r="F14" s="193"/>
      <c r="G14" s="193"/>
      <c r="H14" s="193"/>
      <c r="I14" s="193"/>
      <c r="J14" s="193"/>
      <c r="K14" s="193"/>
      <c r="L14" s="193"/>
      <c r="M14" s="193"/>
      <c r="N14" s="194"/>
    </row>
    <row r="15" spans="1:14" x14ac:dyDescent="0.2">
      <c r="A15" s="192" t="s">
        <v>744</v>
      </c>
      <c r="B15" s="193"/>
      <c r="C15" s="193"/>
      <c r="D15" s="193"/>
      <c r="E15" s="193"/>
      <c r="F15" s="193"/>
      <c r="G15" s="193"/>
      <c r="H15" s="193"/>
      <c r="I15" s="193"/>
      <c r="J15" s="193"/>
      <c r="K15" s="193"/>
      <c r="L15" s="193"/>
      <c r="M15" s="193"/>
      <c r="N15" s="194"/>
    </row>
    <row r="16" spans="1:14" x14ac:dyDescent="0.2">
      <c r="A16" s="192" t="s">
        <v>743</v>
      </c>
      <c r="B16" s="193"/>
      <c r="C16" s="193"/>
      <c r="D16" s="193"/>
      <c r="E16" s="193"/>
      <c r="F16" s="193"/>
      <c r="G16" s="193"/>
      <c r="H16" s="193"/>
      <c r="I16" s="193"/>
      <c r="J16" s="193"/>
      <c r="K16" s="193"/>
      <c r="L16" s="193"/>
      <c r="M16" s="193"/>
      <c r="N16" s="194"/>
    </row>
    <row r="17" spans="1:14" x14ac:dyDescent="0.2">
      <c r="A17" s="192" t="s">
        <v>745</v>
      </c>
      <c r="B17" s="193"/>
      <c r="C17" s="193"/>
      <c r="D17" s="193"/>
      <c r="E17" s="193"/>
      <c r="F17" s="193"/>
      <c r="G17" s="193"/>
      <c r="H17" s="193"/>
      <c r="I17" s="193"/>
      <c r="J17" s="193"/>
      <c r="K17" s="193"/>
      <c r="L17" s="193"/>
      <c r="M17" s="193"/>
      <c r="N17" s="194"/>
    </row>
    <row r="18" spans="1:14" x14ac:dyDescent="0.2">
      <c r="A18" s="217" t="s">
        <v>766</v>
      </c>
      <c r="B18" s="218"/>
      <c r="C18" s="218"/>
      <c r="D18" s="218"/>
      <c r="E18" s="218"/>
      <c r="F18" s="218"/>
      <c r="G18" s="218"/>
      <c r="H18" s="218"/>
      <c r="I18" s="218"/>
      <c r="J18" s="218"/>
      <c r="K18" s="218"/>
      <c r="L18" s="218"/>
      <c r="M18" s="218"/>
      <c r="N18" s="223"/>
    </row>
    <row r="19" spans="1:14" x14ac:dyDescent="0.2">
      <c r="A19" s="192" t="s">
        <v>767</v>
      </c>
      <c r="B19" s="193"/>
      <c r="C19" s="193"/>
      <c r="D19" s="193"/>
      <c r="E19" s="193"/>
      <c r="F19" s="193"/>
      <c r="G19" s="193"/>
      <c r="H19" s="193"/>
      <c r="I19" s="193"/>
      <c r="J19" s="193"/>
      <c r="K19" s="193"/>
      <c r="L19" s="193"/>
      <c r="M19" s="193"/>
      <c r="N19" s="194"/>
    </row>
    <row r="20" spans="1:14" ht="15.75" thickBot="1" x14ac:dyDescent="0.25">
      <c r="A20" s="219" t="s">
        <v>768</v>
      </c>
      <c r="B20" s="220"/>
      <c r="C20" s="220"/>
      <c r="D20" s="220"/>
      <c r="E20" s="220"/>
      <c r="F20" s="220"/>
      <c r="G20" s="220"/>
      <c r="H20" s="220"/>
      <c r="I20" s="220"/>
      <c r="J20" s="220"/>
      <c r="K20" s="220"/>
      <c r="L20" s="220"/>
      <c r="M20" s="220"/>
      <c r="N20" s="224"/>
    </row>
    <row r="21" spans="1:14" ht="15.75" thickTop="1" x14ac:dyDescent="0.2">
      <c r="C21" s="88"/>
    </row>
    <row r="22" spans="1:14" s="88" customFormat="1" ht="30" x14ac:dyDescent="0.2">
      <c r="A22" s="84" t="s">
        <v>354</v>
      </c>
      <c r="B22" s="85" t="s">
        <v>20</v>
      </c>
      <c r="C22" s="85" t="s">
        <v>173</v>
      </c>
      <c r="D22" s="85" t="s">
        <v>577</v>
      </c>
      <c r="E22" s="109" t="s">
        <v>576</v>
      </c>
      <c r="F22" s="109" t="s">
        <v>575</v>
      </c>
      <c r="G22" s="110" t="s">
        <v>578</v>
      </c>
      <c r="H22" s="110" t="s">
        <v>579</v>
      </c>
      <c r="I22" s="110" t="s">
        <v>580</v>
      </c>
      <c r="J22" s="110" t="s">
        <v>581</v>
      </c>
      <c r="K22" s="86" t="s">
        <v>582</v>
      </c>
      <c r="L22" s="86" t="s">
        <v>583</v>
      </c>
      <c r="M22" s="87" t="s">
        <v>584</v>
      </c>
      <c r="N22" s="105" t="s">
        <v>389</v>
      </c>
    </row>
    <row r="23" spans="1:14" x14ac:dyDescent="0.2">
      <c r="A23" s="89" t="s">
        <v>332</v>
      </c>
      <c r="B23" s="90" t="s">
        <v>332</v>
      </c>
      <c r="C23" s="90" t="s">
        <v>332</v>
      </c>
      <c r="D23" s="90" t="s">
        <v>332</v>
      </c>
      <c r="E23" s="111" t="s">
        <v>479</v>
      </c>
      <c r="F23" s="111"/>
      <c r="G23" s="112"/>
      <c r="H23" s="112"/>
      <c r="I23" s="112"/>
      <c r="J23" s="112"/>
      <c r="K23" s="90"/>
      <c r="L23" s="90"/>
      <c r="M23" s="92"/>
      <c r="N23" s="106"/>
    </row>
    <row r="24" spans="1:14" x14ac:dyDescent="0.2">
      <c r="A24" s="89" t="s">
        <v>332</v>
      </c>
      <c r="B24" s="90" t="s">
        <v>332</v>
      </c>
      <c r="C24" s="90" t="s">
        <v>332</v>
      </c>
      <c r="D24" s="90" t="s">
        <v>332</v>
      </c>
      <c r="E24" s="111" t="s">
        <v>511</v>
      </c>
      <c r="F24" s="111"/>
      <c r="G24" s="112"/>
      <c r="H24" s="112"/>
      <c r="I24" s="112"/>
      <c r="J24" s="112"/>
      <c r="K24" s="90"/>
      <c r="L24" s="90"/>
      <c r="M24" s="92"/>
      <c r="N24" s="106"/>
    </row>
    <row r="25" spans="1:14" x14ac:dyDescent="0.2">
      <c r="A25" s="89" t="s">
        <v>332</v>
      </c>
      <c r="B25" s="90" t="s">
        <v>332</v>
      </c>
      <c r="C25" s="90" t="s">
        <v>332</v>
      </c>
      <c r="D25" s="90" t="s">
        <v>332</v>
      </c>
      <c r="E25" s="111" t="s">
        <v>510</v>
      </c>
      <c r="F25" s="111"/>
      <c r="G25" s="112"/>
      <c r="H25" s="112"/>
      <c r="I25" s="112"/>
      <c r="J25" s="112"/>
      <c r="K25" s="90"/>
      <c r="L25" s="90"/>
      <c r="M25" s="92"/>
      <c r="N25" s="106"/>
    </row>
    <row r="26" spans="1:14" x14ac:dyDescent="0.2">
      <c r="A26" s="89" t="s">
        <v>332</v>
      </c>
      <c r="B26" s="90" t="s">
        <v>332</v>
      </c>
      <c r="C26" s="90" t="s">
        <v>332</v>
      </c>
      <c r="D26" s="90" t="s">
        <v>332</v>
      </c>
      <c r="E26" s="111" t="s">
        <v>384</v>
      </c>
      <c r="F26" s="111"/>
      <c r="G26" s="112"/>
      <c r="H26" s="112"/>
      <c r="I26" s="112"/>
      <c r="J26" s="112"/>
      <c r="K26" s="90"/>
      <c r="L26" s="90"/>
      <c r="M26" s="92"/>
      <c r="N26" s="106"/>
    </row>
    <row r="27" spans="1:14" ht="409.5" x14ac:dyDescent="0.2">
      <c r="A27" s="93" t="s">
        <v>163</v>
      </c>
      <c r="B27" s="56" t="s">
        <v>769</v>
      </c>
      <c r="C27" s="56" t="s">
        <v>769</v>
      </c>
      <c r="D27" s="56" t="s">
        <v>769</v>
      </c>
      <c r="E27" s="113" t="s">
        <v>441</v>
      </c>
      <c r="F27" s="113" t="s">
        <v>615</v>
      </c>
      <c r="G27" s="113">
        <v>416</v>
      </c>
      <c r="H27" s="113">
        <v>680</v>
      </c>
      <c r="I27" s="113">
        <v>517</v>
      </c>
      <c r="J27" s="113">
        <v>1</v>
      </c>
      <c r="K27" s="94"/>
      <c r="L27" s="94">
        <v>0.5</v>
      </c>
      <c r="M27" s="95"/>
      <c r="N27" s="107">
        <f>SUM(M27)*J27</f>
        <v>0</v>
      </c>
    </row>
    <row r="28" spans="1:14" x14ac:dyDescent="0.2">
      <c r="A28" s="93" t="s">
        <v>35</v>
      </c>
      <c r="B28" s="56" t="s">
        <v>769</v>
      </c>
      <c r="C28" s="56" t="s">
        <v>769</v>
      </c>
      <c r="D28" s="56" t="s">
        <v>769</v>
      </c>
      <c r="E28" s="113" t="s">
        <v>616</v>
      </c>
      <c r="F28" s="116" t="s">
        <v>729</v>
      </c>
      <c r="G28" s="113">
        <v>445</v>
      </c>
      <c r="H28" s="113">
        <v>525</v>
      </c>
      <c r="I28" s="113">
        <v>690</v>
      </c>
      <c r="J28" s="113">
        <v>1</v>
      </c>
      <c r="K28" s="94"/>
      <c r="L28" s="94"/>
      <c r="M28" s="95"/>
      <c r="N28" s="107">
        <f t="shared" ref="N28:N29" si="0">SUM(M28)*J28</f>
        <v>0</v>
      </c>
    </row>
    <row r="29" spans="1:14" ht="195" x14ac:dyDescent="0.2">
      <c r="A29" s="93" t="s">
        <v>0</v>
      </c>
      <c r="B29" s="56" t="s">
        <v>769</v>
      </c>
      <c r="C29" s="56" t="s">
        <v>769</v>
      </c>
      <c r="D29" s="56" t="s">
        <v>769</v>
      </c>
      <c r="E29" s="113" t="s">
        <v>826</v>
      </c>
      <c r="F29" s="113" t="s">
        <v>827</v>
      </c>
      <c r="G29" s="113">
        <v>410</v>
      </c>
      <c r="H29" s="113">
        <v>470</v>
      </c>
      <c r="I29" s="113">
        <v>780</v>
      </c>
      <c r="J29" s="113">
        <v>1</v>
      </c>
      <c r="K29" s="94"/>
      <c r="L29" s="94">
        <v>0.25</v>
      </c>
      <c r="M29" s="95"/>
      <c r="N29" s="107">
        <f t="shared" si="0"/>
        <v>0</v>
      </c>
    </row>
    <row r="30" spans="1:14" ht="270" x14ac:dyDescent="0.2">
      <c r="A30" s="93" t="s">
        <v>347</v>
      </c>
      <c r="B30" s="56" t="s">
        <v>769</v>
      </c>
      <c r="C30" s="56" t="s">
        <v>769</v>
      </c>
      <c r="D30" s="56" t="s">
        <v>769</v>
      </c>
      <c r="E30" s="113" t="s">
        <v>662</v>
      </c>
      <c r="F30" s="113" t="s">
        <v>617</v>
      </c>
      <c r="G30" s="113">
        <v>620</v>
      </c>
      <c r="H30" s="113">
        <v>510</v>
      </c>
      <c r="I30" s="113">
        <v>450</v>
      </c>
      <c r="J30" s="113">
        <v>1</v>
      </c>
      <c r="K30" s="94"/>
      <c r="L30" s="94">
        <v>0.19</v>
      </c>
      <c r="M30" s="95"/>
      <c r="N30" s="107">
        <f>SUM(M30)*J30</f>
        <v>0</v>
      </c>
    </row>
    <row r="31" spans="1:14" x14ac:dyDescent="0.2">
      <c r="A31" s="96" t="s">
        <v>535</v>
      </c>
      <c r="B31" s="97"/>
      <c r="C31" s="98" t="s">
        <v>522</v>
      </c>
      <c r="D31" s="97"/>
      <c r="E31" s="114" t="s">
        <v>443</v>
      </c>
      <c r="F31" s="114"/>
      <c r="G31" s="114">
        <v>280</v>
      </c>
      <c r="H31" s="114">
        <v>620</v>
      </c>
      <c r="I31" s="114">
        <v>430</v>
      </c>
      <c r="J31" s="114">
        <v>1</v>
      </c>
      <c r="K31" s="97"/>
      <c r="L31" s="97">
        <v>1.1000000000000001</v>
      </c>
      <c r="M31" s="99" t="s">
        <v>779</v>
      </c>
      <c r="N31" s="108" t="s">
        <v>779</v>
      </c>
    </row>
    <row r="32" spans="1:14" x14ac:dyDescent="0.2">
      <c r="A32" s="89" t="s">
        <v>332</v>
      </c>
      <c r="B32" s="90" t="s">
        <v>332</v>
      </c>
      <c r="C32" s="90" t="s">
        <v>332</v>
      </c>
      <c r="D32" s="90" t="s">
        <v>332</v>
      </c>
      <c r="E32" s="111" t="s">
        <v>385</v>
      </c>
      <c r="F32" s="111"/>
      <c r="G32" s="112"/>
      <c r="H32" s="112"/>
      <c r="I32" s="112"/>
      <c r="J32" s="112"/>
      <c r="K32" s="90"/>
      <c r="L32" s="90"/>
      <c r="M32" s="92"/>
      <c r="N32" s="106"/>
    </row>
    <row r="33" spans="1:14" ht="300" x14ac:dyDescent="0.2">
      <c r="A33" s="93" t="s">
        <v>159</v>
      </c>
      <c r="B33" s="56" t="s">
        <v>769</v>
      </c>
      <c r="C33" s="56" t="s">
        <v>769</v>
      </c>
      <c r="D33" s="56" t="s">
        <v>769</v>
      </c>
      <c r="E33" s="113" t="s">
        <v>430</v>
      </c>
      <c r="F33" s="113" t="s">
        <v>624</v>
      </c>
      <c r="G33" s="113">
        <v>610</v>
      </c>
      <c r="H33" s="113">
        <v>830</v>
      </c>
      <c r="I33" s="113">
        <v>1400</v>
      </c>
      <c r="J33" s="113">
        <v>1</v>
      </c>
      <c r="K33" s="94"/>
      <c r="L33" s="94">
        <v>2</v>
      </c>
      <c r="M33" s="95"/>
      <c r="N33" s="107">
        <f t="shared" ref="N33:N37" si="1">SUM(M33)*J33</f>
        <v>0</v>
      </c>
    </row>
    <row r="34" spans="1:14" x14ac:dyDescent="0.2">
      <c r="A34" s="93" t="s">
        <v>364</v>
      </c>
      <c r="B34" s="56" t="s">
        <v>769</v>
      </c>
      <c r="C34" s="56" t="s">
        <v>769</v>
      </c>
      <c r="D34" s="56" t="s">
        <v>769</v>
      </c>
      <c r="E34" s="113" t="s">
        <v>401</v>
      </c>
      <c r="F34" s="113" t="s">
        <v>625</v>
      </c>
      <c r="G34" s="113">
        <v>320</v>
      </c>
      <c r="H34" s="113">
        <v>320</v>
      </c>
      <c r="I34" s="113">
        <v>30</v>
      </c>
      <c r="J34" s="113">
        <v>1</v>
      </c>
      <c r="K34" s="94"/>
      <c r="L34" s="94"/>
      <c r="M34" s="95"/>
      <c r="N34" s="107">
        <f t="shared" si="1"/>
        <v>0</v>
      </c>
    </row>
    <row r="35" spans="1:14" x14ac:dyDescent="0.2">
      <c r="A35" s="93" t="s">
        <v>366</v>
      </c>
      <c r="B35" s="56" t="s">
        <v>769</v>
      </c>
      <c r="C35" s="56" t="s">
        <v>769</v>
      </c>
      <c r="D35" s="56" t="s">
        <v>769</v>
      </c>
      <c r="E35" s="113" t="s">
        <v>429</v>
      </c>
      <c r="F35" s="113" t="s">
        <v>625</v>
      </c>
      <c r="G35" s="113">
        <v>300</v>
      </c>
      <c r="H35" s="113">
        <v>300</v>
      </c>
      <c r="I35" s="113">
        <v>50</v>
      </c>
      <c r="J35" s="113">
        <v>1</v>
      </c>
      <c r="K35" s="94"/>
      <c r="L35" s="94"/>
      <c r="M35" s="95"/>
      <c r="N35" s="107">
        <f t="shared" si="1"/>
        <v>0</v>
      </c>
    </row>
    <row r="36" spans="1:14" x14ac:dyDescent="0.2">
      <c r="A36" s="93" t="s">
        <v>365</v>
      </c>
      <c r="B36" s="56" t="s">
        <v>769</v>
      </c>
      <c r="C36" s="56" t="s">
        <v>769</v>
      </c>
      <c r="D36" s="56" t="s">
        <v>769</v>
      </c>
      <c r="E36" s="113" t="s">
        <v>402</v>
      </c>
      <c r="F36" s="113" t="s">
        <v>625</v>
      </c>
      <c r="G36" s="113">
        <v>300</v>
      </c>
      <c r="H36" s="113">
        <v>300</v>
      </c>
      <c r="I36" s="113">
        <v>50</v>
      </c>
      <c r="J36" s="113">
        <v>1</v>
      </c>
      <c r="K36" s="94"/>
      <c r="L36" s="94"/>
      <c r="M36" s="95"/>
      <c r="N36" s="107">
        <f t="shared" si="1"/>
        <v>0</v>
      </c>
    </row>
    <row r="37" spans="1:14" x14ac:dyDescent="0.2">
      <c r="A37" s="93" t="s">
        <v>367</v>
      </c>
      <c r="B37" s="56" t="s">
        <v>769</v>
      </c>
      <c r="C37" s="56" t="s">
        <v>769</v>
      </c>
      <c r="D37" s="56" t="s">
        <v>769</v>
      </c>
      <c r="E37" s="113" t="s">
        <v>403</v>
      </c>
      <c r="F37" s="113" t="s">
        <v>625</v>
      </c>
      <c r="G37" s="113">
        <v>300</v>
      </c>
      <c r="H37" s="113">
        <v>300</v>
      </c>
      <c r="I37" s="113">
        <v>50</v>
      </c>
      <c r="J37" s="113">
        <v>1</v>
      </c>
      <c r="K37" s="94"/>
      <c r="L37" s="94"/>
      <c r="M37" s="95"/>
      <c r="N37" s="107">
        <f t="shared" si="1"/>
        <v>0</v>
      </c>
    </row>
    <row r="38" spans="1:14" x14ac:dyDescent="0.2">
      <c r="A38" s="89" t="s">
        <v>332</v>
      </c>
      <c r="B38" s="90" t="s">
        <v>332</v>
      </c>
      <c r="C38" s="90" t="s">
        <v>332</v>
      </c>
      <c r="D38" s="90" t="s">
        <v>332</v>
      </c>
      <c r="E38" s="111" t="s">
        <v>471</v>
      </c>
      <c r="F38" s="111"/>
      <c r="G38" s="112"/>
      <c r="H38" s="112"/>
      <c r="I38" s="112"/>
      <c r="J38" s="112"/>
      <c r="K38" s="90"/>
      <c r="L38" s="90"/>
      <c r="M38" s="92"/>
      <c r="N38" s="106"/>
    </row>
    <row r="39" spans="1:14" ht="255" x14ac:dyDescent="0.2">
      <c r="A39" s="93" t="s">
        <v>158</v>
      </c>
      <c r="B39" s="56" t="s">
        <v>769</v>
      </c>
      <c r="C39" s="56" t="s">
        <v>769</v>
      </c>
      <c r="D39" s="56" t="s">
        <v>769</v>
      </c>
      <c r="E39" s="113" t="s">
        <v>447</v>
      </c>
      <c r="F39" s="113" t="s">
        <v>627</v>
      </c>
      <c r="G39" s="113">
        <v>730</v>
      </c>
      <c r="H39" s="113">
        <v>1250</v>
      </c>
      <c r="I39" s="113">
        <v>1375</v>
      </c>
      <c r="J39" s="113">
        <v>1</v>
      </c>
      <c r="K39" s="94"/>
      <c r="L39" s="94">
        <v>3.54</v>
      </c>
      <c r="M39" s="95"/>
      <c r="N39" s="107">
        <f t="shared" ref="N39:N41" si="2">SUM(M39)*J39</f>
        <v>0</v>
      </c>
    </row>
    <row r="40" spans="1:14" ht="300" x14ac:dyDescent="0.2">
      <c r="A40" s="93" t="s">
        <v>380</v>
      </c>
      <c r="B40" s="56" t="s">
        <v>769</v>
      </c>
      <c r="C40" s="56" t="s">
        <v>769</v>
      </c>
      <c r="D40" s="56" t="s">
        <v>769</v>
      </c>
      <c r="E40" s="113" t="s">
        <v>448</v>
      </c>
      <c r="F40" s="113" t="s">
        <v>628</v>
      </c>
      <c r="G40" s="113">
        <v>640</v>
      </c>
      <c r="H40" s="113">
        <v>720</v>
      </c>
      <c r="I40" s="113">
        <v>1300</v>
      </c>
      <c r="J40" s="113">
        <v>1</v>
      </c>
      <c r="K40" s="94"/>
      <c r="L40" s="94">
        <v>2.2000000000000002</v>
      </c>
      <c r="M40" s="95"/>
      <c r="N40" s="107">
        <f t="shared" si="2"/>
        <v>0</v>
      </c>
    </row>
    <row r="41" spans="1:14" ht="195" x14ac:dyDescent="0.2">
      <c r="A41" s="93" t="s">
        <v>307</v>
      </c>
      <c r="B41" s="56" t="s">
        <v>769</v>
      </c>
      <c r="C41" s="56" t="s">
        <v>769</v>
      </c>
      <c r="D41" s="56" t="s">
        <v>769</v>
      </c>
      <c r="E41" s="254" t="s">
        <v>826</v>
      </c>
      <c r="F41" s="254" t="s">
        <v>827</v>
      </c>
      <c r="G41" s="254">
        <v>410</v>
      </c>
      <c r="H41" s="254">
        <v>470</v>
      </c>
      <c r="I41" s="254">
        <v>780</v>
      </c>
      <c r="J41" s="254">
        <v>1</v>
      </c>
      <c r="K41" s="255"/>
      <c r="L41" s="255">
        <v>0.25</v>
      </c>
      <c r="M41" s="95"/>
      <c r="N41" s="107">
        <f t="shared" si="2"/>
        <v>0</v>
      </c>
    </row>
    <row r="42" spans="1:14" x14ac:dyDescent="0.2">
      <c r="A42" s="89" t="s">
        <v>332</v>
      </c>
      <c r="B42" s="90"/>
      <c r="C42" s="90"/>
      <c r="D42" s="90"/>
      <c r="E42" s="111" t="s">
        <v>509</v>
      </c>
      <c r="F42" s="111"/>
      <c r="G42" s="112"/>
      <c r="H42" s="112"/>
      <c r="I42" s="112"/>
      <c r="J42" s="112"/>
      <c r="K42" s="90"/>
      <c r="L42" s="90"/>
      <c r="M42" s="92"/>
      <c r="N42" s="106"/>
    </row>
    <row r="43" spans="1:14" x14ac:dyDescent="0.2">
      <c r="A43" s="89" t="s">
        <v>332</v>
      </c>
      <c r="B43" s="90"/>
      <c r="C43" s="90"/>
      <c r="D43" s="90"/>
      <c r="E43" s="111" t="s">
        <v>508</v>
      </c>
      <c r="F43" s="111"/>
      <c r="G43" s="112"/>
      <c r="H43" s="112"/>
      <c r="I43" s="112"/>
      <c r="J43" s="112"/>
      <c r="K43" s="90"/>
      <c r="L43" s="90"/>
      <c r="M43" s="92"/>
      <c r="N43" s="106"/>
    </row>
    <row r="44" spans="1:14" x14ac:dyDescent="0.2">
      <c r="A44" s="89" t="s">
        <v>332</v>
      </c>
      <c r="B44" s="90"/>
      <c r="C44" s="90"/>
      <c r="D44" s="90"/>
      <c r="E44" s="111" t="s">
        <v>512</v>
      </c>
      <c r="F44" s="111"/>
      <c r="G44" s="112"/>
      <c r="H44" s="112"/>
      <c r="I44" s="112"/>
      <c r="J44" s="112"/>
      <c r="K44" s="90"/>
      <c r="L44" s="90"/>
      <c r="M44" s="92"/>
      <c r="N44" s="106"/>
    </row>
    <row r="45" spans="1:14" ht="409.5" x14ac:dyDescent="0.2">
      <c r="A45" s="93" t="s">
        <v>283</v>
      </c>
      <c r="B45" s="56" t="s">
        <v>769</v>
      </c>
      <c r="C45" s="56" t="s">
        <v>769</v>
      </c>
      <c r="D45" s="56" t="s">
        <v>769</v>
      </c>
      <c r="E45" s="113" t="s">
        <v>460</v>
      </c>
      <c r="F45" s="113" t="s">
        <v>656</v>
      </c>
      <c r="G45" s="113">
        <v>256</v>
      </c>
      <c r="H45" s="113">
        <v>422</v>
      </c>
      <c r="I45" s="113">
        <v>510</v>
      </c>
      <c r="J45" s="113">
        <v>1</v>
      </c>
      <c r="K45" s="94"/>
      <c r="L45" s="94">
        <v>1.5</v>
      </c>
      <c r="M45" s="95"/>
      <c r="N45" s="107">
        <f>SUM(M45)*J45</f>
        <v>0</v>
      </c>
    </row>
    <row r="46" spans="1:14" x14ac:dyDescent="0.2">
      <c r="A46" s="89" t="s">
        <v>332</v>
      </c>
      <c r="B46" s="90"/>
      <c r="C46" s="90"/>
      <c r="D46" s="90"/>
      <c r="E46" s="111" t="s">
        <v>513</v>
      </c>
      <c r="F46" s="111"/>
      <c r="G46" s="112"/>
      <c r="H46" s="112"/>
      <c r="I46" s="112"/>
      <c r="J46" s="112"/>
      <c r="K46" s="90"/>
      <c r="L46" s="90"/>
      <c r="M46" s="92"/>
      <c r="N46" s="106"/>
    </row>
    <row r="47" spans="1:14" ht="270" x14ac:dyDescent="0.2">
      <c r="A47" s="93" t="s">
        <v>281</v>
      </c>
      <c r="B47" s="56" t="s">
        <v>769</v>
      </c>
      <c r="C47" s="56" t="s">
        <v>769</v>
      </c>
      <c r="D47" s="56" t="s">
        <v>769</v>
      </c>
      <c r="E47" s="113" t="s">
        <v>662</v>
      </c>
      <c r="F47" s="113" t="s">
        <v>661</v>
      </c>
      <c r="G47" s="113">
        <v>620</v>
      </c>
      <c r="H47" s="113">
        <v>510</v>
      </c>
      <c r="I47" s="113">
        <v>450</v>
      </c>
      <c r="J47" s="113">
        <v>1</v>
      </c>
      <c r="K47" s="94"/>
      <c r="L47" s="94">
        <v>0.19</v>
      </c>
      <c r="M47" s="95"/>
      <c r="N47" s="107">
        <f>SUM(M47)*J47</f>
        <v>0</v>
      </c>
    </row>
    <row r="48" spans="1:14" x14ac:dyDescent="0.2">
      <c r="A48" s="96" t="s">
        <v>338</v>
      </c>
      <c r="B48" s="97"/>
      <c r="C48" s="98" t="s">
        <v>522</v>
      </c>
      <c r="D48" s="97"/>
      <c r="E48" s="114" t="s">
        <v>412</v>
      </c>
      <c r="F48" s="114"/>
      <c r="G48" s="114">
        <v>252</v>
      </c>
      <c r="H48" s="114">
        <v>485</v>
      </c>
      <c r="I48" s="114">
        <v>530</v>
      </c>
      <c r="J48" s="114">
        <v>1</v>
      </c>
      <c r="K48" s="97"/>
      <c r="L48" s="97">
        <v>1.5</v>
      </c>
      <c r="M48" s="99" t="s">
        <v>779</v>
      </c>
      <c r="N48" s="108" t="s">
        <v>779</v>
      </c>
    </row>
    <row r="49" spans="1:14" x14ac:dyDescent="0.2">
      <c r="A49" s="89" t="s">
        <v>332</v>
      </c>
      <c r="B49" s="90" t="s">
        <v>332</v>
      </c>
      <c r="C49" s="90" t="s">
        <v>332</v>
      </c>
      <c r="D49" s="90" t="s">
        <v>332</v>
      </c>
      <c r="E49" s="111" t="s">
        <v>386</v>
      </c>
      <c r="F49" s="111"/>
      <c r="G49" s="112"/>
      <c r="H49" s="112"/>
      <c r="I49" s="112"/>
      <c r="J49" s="112"/>
      <c r="K49" s="90"/>
      <c r="L49" s="90"/>
      <c r="M49" s="92"/>
      <c r="N49" s="106"/>
    </row>
    <row r="50" spans="1:14" x14ac:dyDescent="0.2">
      <c r="A50" s="89" t="s">
        <v>332</v>
      </c>
      <c r="B50" s="90" t="s">
        <v>332</v>
      </c>
      <c r="C50" s="90" t="s">
        <v>332</v>
      </c>
      <c r="D50" s="90" t="s">
        <v>332</v>
      </c>
      <c r="E50" s="111" t="s">
        <v>506</v>
      </c>
      <c r="F50" s="111"/>
      <c r="G50" s="112"/>
      <c r="H50" s="112"/>
      <c r="I50" s="112"/>
      <c r="J50" s="112"/>
      <c r="K50" s="90"/>
      <c r="L50" s="90"/>
      <c r="M50" s="92"/>
      <c r="N50" s="106"/>
    </row>
    <row r="51" spans="1:14" x14ac:dyDescent="0.2">
      <c r="A51" s="89" t="s">
        <v>332</v>
      </c>
      <c r="B51" s="90" t="s">
        <v>332</v>
      </c>
      <c r="C51" s="90" t="s">
        <v>332</v>
      </c>
      <c r="D51" s="90" t="s">
        <v>332</v>
      </c>
      <c r="E51" s="111" t="s">
        <v>331</v>
      </c>
      <c r="F51" s="111"/>
      <c r="G51" s="112"/>
      <c r="H51" s="112"/>
      <c r="I51" s="112"/>
      <c r="J51" s="112"/>
      <c r="K51" s="90"/>
      <c r="L51" s="90"/>
      <c r="M51" s="92"/>
      <c r="N51" s="106"/>
    </row>
    <row r="52" spans="1:14" x14ac:dyDescent="0.2">
      <c r="A52" s="89" t="s">
        <v>332</v>
      </c>
      <c r="B52" s="90" t="s">
        <v>332</v>
      </c>
      <c r="C52" s="90" t="s">
        <v>332</v>
      </c>
      <c r="D52" s="90" t="s">
        <v>332</v>
      </c>
      <c r="E52" s="111" t="s">
        <v>507</v>
      </c>
      <c r="F52" s="111"/>
      <c r="G52" s="112"/>
      <c r="H52" s="112"/>
      <c r="I52" s="112"/>
      <c r="J52" s="112"/>
      <c r="K52" s="90"/>
      <c r="L52" s="90"/>
      <c r="M52" s="92"/>
      <c r="N52" s="106"/>
    </row>
    <row r="53" spans="1:14" x14ac:dyDescent="0.2">
      <c r="A53" s="89" t="s">
        <v>332</v>
      </c>
      <c r="B53" s="90" t="s">
        <v>332</v>
      </c>
      <c r="C53" s="90" t="s">
        <v>332</v>
      </c>
      <c r="D53" s="90" t="s">
        <v>332</v>
      </c>
      <c r="E53" s="111" t="s">
        <v>57</v>
      </c>
      <c r="F53" s="111"/>
      <c r="G53" s="112"/>
      <c r="H53" s="112"/>
      <c r="I53" s="112"/>
      <c r="J53" s="112"/>
      <c r="K53" s="90"/>
      <c r="L53" s="90"/>
      <c r="M53" s="92"/>
      <c r="N53" s="106"/>
    </row>
    <row r="54" spans="1:14" x14ac:dyDescent="0.2">
      <c r="A54" s="89" t="s">
        <v>332</v>
      </c>
      <c r="B54" s="90" t="s">
        <v>332</v>
      </c>
      <c r="C54" s="90" t="s">
        <v>332</v>
      </c>
      <c r="D54" s="90" t="s">
        <v>332</v>
      </c>
      <c r="E54" s="111" t="s">
        <v>387</v>
      </c>
      <c r="F54" s="111"/>
      <c r="G54" s="112"/>
      <c r="H54" s="112"/>
      <c r="I54" s="112"/>
      <c r="J54" s="112"/>
      <c r="K54" s="90"/>
      <c r="L54" s="90"/>
      <c r="M54" s="92"/>
      <c r="N54" s="106"/>
    </row>
    <row r="55" spans="1:14" x14ac:dyDescent="0.2">
      <c r="A55" s="89" t="s">
        <v>332</v>
      </c>
      <c r="B55" s="90" t="s">
        <v>332</v>
      </c>
      <c r="C55" s="90" t="s">
        <v>332</v>
      </c>
      <c r="D55" s="90" t="s">
        <v>332</v>
      </c>
      <c r="E55" s="111" t="s">
        <v>291</v>
      </c>
      <c r="F55" s="111"/>
      <c r="G55" s="112"/>
      <c r="H55" s="112"/>
      <c r="I55" s="112"/>
      <c r="J55" s="112"/>
      <c r="K55" s="90"/>
      <c r="L55" s="90"/>
      <c r="M55" s="92"/>
      <c r="N55" s="106"/>
    </row>
    <row r="56" spans="1:14" x14ac:dyDescent="0.2">
      <c r="A56" s="89" t="s">
        <v>332</v>
      </c>
      <c r="B56" s="90" t="s">
        <v>332</v>
      </c>
      <c r="C56" s="90" t="s">
        <v>332</v>
      </c>
      <c r="D56" s="90" t="s">
        <v>332</v>
      </c>
      <c r="E56" s="111" t="s">
        <v>137</v>
      </c>
      <c r="F56" s="111"/>
      <c r="G56" s="112"/>
      <c r="H56" s="112"/>
      <c r="I56" s="112"/>
      <c r="J56" s="112"/>
      <c r="K56" s="90"/>
      <c r="L56" s="90"/>
      <c r="M56" s="92"/>
      <c r="N56" s="106"/>
    </row>
    <row r="57" spans="1:14" x14ac:dyDescent="0.2">
      <c r="A57" s="89" t="s">
        <v>332</v>
      </c>
      <c r="B57" s="90" t="s">
        <v>332</v>
      </c>
      <c r="C57" s="90" t="s">
        <v>332</v>
      </c>
      <c r="D57" s="90" t="s">
        <v>332</v>
      </c>
      <c r="E57" s="111" t="s">
        <v>604</v>
      </c>
      <c r="F57" s="111"/>
      <c r="G57" s="112"/>
      <c r="H57" s="112"/>
      <c r="I57" s="112"/>
      <c r="J57" s="112"/>
      <c r="K57" s="90"/>
      <c r="L57" s="90"/>
      <c r="M57" s="92"/>
      <c r="N57" s="106"/>
    </row>
    <row r="58" spans="1:14" x14ac:dyDescent="0.2">
      <c r="A58" s="96" t="s">
        <v>81</v>
      </c>
      <c r="B58" s="97"/>
      <c r="C58" s="98" t="s">
        <v>522</v>
      </c>
      <c r="D58" s="97"/>
      <c r="E58" s="114" t="s">
        <v>497</v>
      </c>
      <c r="F58" s="114"/>
      <c r="G58" s="114">
        <v>440</v>
      </c>
      <c r="H58" s="114">
        <v>690</v>
      </c>
      <c r="I58" s="114">
        <v>750</v>
      </c>
      <c r="J58" s="114">
        <v>1</v>
      </c>
      <c r="K58" s="97"/>
      <c r="L58" s="97">
        <v>0.37</v>
      </c>
      <c r="M58" s="99" t="s">
        <v>779</v>
      </c>
      <c r="N58" s="108" t="s">
        <v>779</v>
      </c>
    </row>
    <row r="59" spans="1:14" ht="30" x14ac:dyDescent="0.2">
      <c r="A59" s="96" t="s">
        <v>70</v>
      </c>
      <c r="B59" s="97"/>
      <c r="C59" s="98" t="s">
        <v>522</v>
      </c>
      <c r="D59" s="97"/>
      <c r="E59" s="114" t="s">
        <v>453</v>
      </c>
      <c r="F59" s="114"/>
      <c r="G59" s="114">
        <v>494</v>
      </c>
      <c r="H59" s="114">
        <v>762</v>
      </c>
      <c r="I59" s="114">
        <v>724</v>
      </c>
      <c r="J59" s="114">
        <v>1</v>
      </c>
      <c r="K59" s="97"/>
      <c r="L59" s="97"/>
      <c r="M59" s="99" t="s">
        <v>779</v>
      </c>
      <c r="N59" s="108" t="s">
        <v>779</v>
      </c>
    </row>
    <row r="60" spans="1:14" x14ac:dyDescent="0.2">
      <c r="A60" s="96" t="s">
        <v>177</v>
      </c>
      <c r="B60" s="97"/>
      <c r="C60" s="98" t="s">
        <v>522</v>
      </c>
      <c r="D60" s="97"/>
      <c r="E60" s="114" t="s">
        <v>434</v>
      </c>
      <c r="F60" s="114"/>
      <c r="G60" s="114">
        <v>390</v>
      </c>
      <c r="H60" s="114">
        <v>390</v>
      </c>
      <c r="I60" s="114">
        <v>390</v>
      </c>
      <c r="J60" s="114">
        <v>1</v>
      </c>
      <c r="K60" s="97"/>
      <c r="L60" s="97"/>
      <c r="M60" s="99" t="s">
        <v>779</v>
      </c>
      <c r="N60" s="108" t="s">
        <v>779</v>
      </c>
    </row>
    <row r="61" spans="1:14" x14ac:dyDescent="0.2">
      <c r="A61" s="96" t="s">
        <v>17</v>
      </c>
      <c r="B61" s="97"/>
      <c r="C61" s="98" t="s">
        <v>522</v>
      </c>
      <c r="D61" s="97"/>
      <c r="E61" s="114" t="s">
        <v>435</v>
      </c>
      <c r="F61" s="114"/>
      <c r="G61" s="114">
        <v>375</v>
      </c>
      <c r="H61" s="114">
        <v>375</v>
      </c>
      <c r="I61" s="114">
        <v>90</v>
      </c>
      <c r="J61" s="114">
        <v>1</v>
      </c>
      <c r="K61" s="97"/>
      <c r="L61" s="97"/>
      <c r="M61" s="99" t="s">
        <v>779</v>
      </c>
      <c r="N61" s="108" t="s">
        <v>779</v>
      </c>
    </row>
    <row r="62" spans="1:14" x14ac:dyDescent="0.2">
      <c r="A62" s="96" t="s">
        <v>373</v>
      </c>
      <c r="B62" s="97"/>
      <c r="C62" s="98" t="s">
        <v>522</v>
      </c>
      <c r="D62" s="97"/>
      <c r="E62" s="114" t="s">
        <v>436</v>
      </c>
      <c r="F62" s="114"/>
      <c r="G62" s="114">
        <v>383</v>
      </c>
      <c r="H62" s="114">
        <v>383</v>
      </c>
      <c r="I62" s="114">
        <v>85</v>
      </c>
      <c r="J62" s="114">
        <v>1</v>
      </c>
      <c r="K62" s="97"/>
      <c r="L62" s="97"/>
      <c r="M62" s="99" t="s">
        <v>779</v>
      </c>
      <c r="N62" s="108" t="s">
        <v>779</v>
      </c>
    </row>
    <row r="63" spans="1:14" x14ac:dyDescent="0.2">
      <c r="A63" s="96" t="s">
        <v>213</v>
      </c>
      <c r="B63" s="97"/>
      <c r="C63" s="98" t="s">
        <v>522</v>
      </c>
      <c r="D63" s="97"/>
      <c r="E63" s="114" t="s">
        <v>437</v>
      </c>
      <c r="F63" s="114"/>
      <c r="G63" s="114">
        <v>388</v>
      </c>
      <c r="H63" s="114">
        <v>388</v>
      </c>
      <c r="I63" s="114">
        <v>90</v>
      </c>
      <c r="J63" s="114">
        <v>1</v>
      </c>
      <c r="K63" s="97"/>
      <c r="L63" s="97"/>
      <c r="M63" s="99" t="s">
        <v>779</v>
      </c>
      <c r="N63" s="108" t="s">
        <v>779</v>
      </c>
    </row>
    <row r="64" spans="1:14" x14ac:dyDescent="0.2">
      <c r="A64" s="96" t="s">
        <v>300</v>
      </c>
      <c r="B64" s="97"/>
      <c r="C64" s="98" t="s">
        <v>522</v>
      </c>
      <c r="D64" s="97"/>
      <c r="E64" s="114" t="s">
        <v>438</v>
      </c>
      <c r="F64" s="114"/>
      <c r="G64" s="114">
        <v>386</v>
      </c>
      <c r="H64" s="114">
        <v>386</v>
      </c>
      <c r="I64" s="114">
        <v>85</v>
      </c>
      <c r="J64" s="114">
        <v>1</v>
      </c>
      <c r="K64" s="97"/>
      <c r="L64" s="97"/>
      <c r="M64" s="99" t="s">
        <v>779</v>
      </c>
      <c r="N64" s="108" t="s">
        <v>779</v>
      </c>
    </row>
    <row r="65" spans="1:14" x14ac:dyDescent="0.2">
      <c r="A65" s="89" t="s">
        <v>332</v>
      </c>
      <c r="B65" s="90" t="s">
        <v>332</v>
      </c>
      <c r="C65" s="90" t="s">
        <v>332</v>
      </c>
      <c r="D65" s="90" t="s">
        <v>332</v>
      </c>
      <c r="E65" s="111" t="s">
        <v>31</v>
      </c>
      <c r="F65" s="111"/>
      <c r="G65" s="112"/>
      <c r="H65" s="112"/>
      <c r="I65" s="112"/>
      <c r="J65" s="112"/>
      <c r="K65" s="90"/>
      <c r="L65" s="90"/>
      <c r="M65" s="92"/>
      <c r="N65" s="106"/>
    </row>
    <row r="66" spans="1:14" x14ac:dyDescent="0.2">
      <c r="A66" s="89" t="s">
        <v>332</v>
      </c>
      <c r="B66" s="90" t="s">
        <v>332</v>
      </c>
      <c r="C66" s="90" t="s">
        <v>332</v>
      </c>
      <c r="D66" s="90" t="s">
        <v>332</v>
      </c>
      <c r="E66" s="111" t="s">
        <v>41</v>
      </c>
      <c r="F66" s="111"/>
      <c r="G66" s="112"/>
      <c r="H66" s="112"/>
      <c r="I66" s="112"/>
      <c r="J66" s="112"/>
      <c r="K66" s="90"/>
      <c r="L66" s="90"/>
      <c r="M66" s="92"/>
      <c r="N66" s="106"/>
    </row>
    <row r="67" spans="1:14" x14ac:dyDescent="0.2">
      <c r="A67" s="89" t="s">
        <v>332</v>
      </c>
      <c r="B67" s="90" t="s">
        <v>332</v>
      </c>
      <c r="C67" s="90" t="s">
        <v>332</v>
      </c>
      <c r="D67" s="90" t="s">
        <v>332</v>
      </c>
      <c r="E67" s="111" t="s">
        <v>145</v>
      </c>
      <c r="F67" s="111"/>
      <c r="G67" s="112"/>
      <c r="H67" s="112"/>
      <c r="I67" s="112"/>
      <c r="J67" s="112"/>
      <c r="K67" s="90"/>
      <c r="L67" s="90"/>
      <c r="M67" s="92"/>
      <c r="N67" s="106"/>
    </row>
    <row r="68" spans="1:14" x14ac:dyDescent="0.2">
      <c r="A68" s="89" t="s">
        <v>332</v>
      </c>
      <c r="B68" s="90" t="s">
        <v>332</v>
      </c>
      <c r="C68" s="90" t="s">
        <v>332</v>
      </c>
      <c r="D68" s="90" t="s">
        <v>332</v>
      </c>
      <c r="E68" s="111" t="s">
        <v>37</v>
      </c>
      <c r="F68" s="111"/>
      <c r="G68" s="112"/>
      <c r="H68" s="112"/>
      <c r="I68" s="112"/>
      <c r="J68" s="112"/>
      <c r="K68" s="90"/>
      <c r="L68" s="90"/>
      <c r="M68" s="92"/>
      <c r="N68" s="106"/>
    </row>
    <row r="69" spans="1:14" x14ac:dyDescent="0.2">
      <c r="A69" s="89" t="s">
        <v>332</v>
      </c>
      <c r="B69" s="90" t="s">
        <v>332</v>
      </c>
      <c r="C69" s="90" t="s">
        <v>332</v>
      </c>
      <c r="D69" s="90" t="s">
        <v>332</v>
      </c>
      <c r="E69" s="111" t="s">
        <v>118</v>
      </c>
      <c r="F69" s="111"/>
      <c r="G69" s="112"/>
      <c r="H69" s="112"/>
      <c r="I69" s="112"/>
      <c r="J69" s="112"/>
      <c r="K69" s="90"/>
      <c r="L69" s="90"/>
      <c r="M69" s="92"/>
      <c r="N69" s="106"/>
    </row>
    <row r="70" spans="1:14" x14ac:dyDescent="0.2">
      <c r="A70" s="89" t="s">
        <v>332</v>
      </c>
      <c r="B70" s="90" t="s">
        <v>332</v>
      </c>
      <c r="C70" s="90" t="s">
        <v>332</v>
      </c>
      <c r="D70" s="90" t="s">
        <v>332</v>
      </c>
      <c r="E70" s="111" t="s">
        <v>112</v>
      </c>
      <c r="F70" s="111"/>
      <c r="G70" s="112"/>
      <c r="H70" s="112"/>
      <c r="I70" s="112"/>
      <c r="J70" s="112"/>
      <c r="K70" s="90"/>
      <c r="L70" s="90"/>
      <c r="M70" s="92"/>
      <c r="N70" s="106"/>
    </row>
    <row r="71" spans="1:14" x14ac:dyDescent="0.2">
      <c r="A71" s="89" t="s">
        <v>332</v>
      </c>
      <c r="B71" s="90" t="s">
        <v>332</v>
      </c>
      <c r="C71" s="90" t="s">
        <v>332</v>
      </c>
      <c r="D71" s="90" t="s">
        <v>332</v>
      </c>
      <c r="E71" s="111" t="s">
        <v>237</v>
      </c>
      <c r="F71" s="111"/>
      <c r="G71" s="112"/>
      <c r="H71" s="112"/>
      <c r="I71" s="112"/>
      <c r="J71" s="112"/>
      <c r="K71" s="90"/>
      <c r="L71" s="90"/>
      <c r="M71" s="92"/>
      <c r="N71" s="106"/>
    </row>
    <row r="72" spans="1:14" x14ac:dyDescent="0.2">
      <c r="A72" s="89" t="s">
        <v>332</v>
      </c>
      <c r="B72" s="90" t="s">
        <v>332</v>
      </c>
      <c r="C72" s="90" t="s">
        <v>332</v>
      </c>
      <c r="D72" s="90" t="s">
        <v>332</v>
      </c>
      <c r="E72" s="111" t="s">
        <v>65</v>
      </c>
      <c r="F72" s="111"/>
      <c r="G72" s="112"/>
      <c r="H72" s="112"/>
      <c r="I72" s="112"/>
      <c r="J72" s="112"/>
      <c r="K72" s="90"/>
      <c r="L72" s="90"/>
      <c r="M72" s="92"/>
      <c r="N72" s="106"/>
    </row>
    <row r="73" spans="1:14" ht="15.75" thickBot="1" x14ac:dyDescent="0.25"/>
    <row r="74" spans="1:14" ht="16.5" thickTop="1" x14ac:dyDescent="0.2">
      <c r="D74" s="183" t="s">
        <v>784</v>
      </c>
      <c r="E74" s="68" t="s">
        <v>770</v>
      </c>
      <c r="F74" s="100"/>
      <c r="G74" s="228">
        <f>SUM(N24:N72)</f>
        <v>0</v>
      </c>
      <c r="H74" s="228"/>
      <c r="I74" s="228"/>
      <c r="J74" s="228"/>
      <c r="K74" s="228"/>
      <c r="L74" s="228"/>
      <c r="M74" s="228"/>
      <c r="N74" s="229"/>
    </row>
    <row r="75" spans="1:14" ht="16.5" thickBot="1" x14ac:dyDescent="0.25">
      <c r="D75" s="184"/>
      <c r="E75" s="70" t="s">
        <v>771</v>
      </c>
      <c r="F75" s="71"/>
      <c r="G75" s="237">
        <v>0</v>
      </c>
      <c r="H75" s="237"/>
      <c r="I75" s="237"/>
      <c r="J75" s="237"/>
      <c r="K75" s="237"/>
      <c r="L75" s="237"/>
      <c r="M75" s="237"/>
      <c r="N75" s="238"/>
    </row>
    <row r="76" spans="1:14" ht="19.5" thickTop="1" x14ac:dyDescent="0.2">
      <c r="D76" s="184"/>
      <c r="E76" s="72" t="s">
        <v>772</v>
      </c>
      <c r="F76" s="115"/>
      <c r="G76" s="239">
        <f>G74+G75</f>
        <v>0</v>
      </c>
      <c r="H76" s="239"/>
      <c r="I76" s="239"/>
      <c r="J76" s="239"/>
      <c r="K76" s="239"/>
      <c r="L76" s="239"/>
      <c r="M76" s="239"/>
      <c r="N76" s="240"/>
    </row>
    <row r="77" spans="1:14" ht="18.75" x14ac:dyDescent="0.2">
      <c r="D77" s="184"/>
      <c r="E77" s="74" t="s">
        <v>751</v>
      </c>
      <c r="F77" s="103"/>
      <c r="G77" s="234">
        <f>(20/100*G76)</f>
        <v>0</v>
      </c>
      <c r="H77" s="235"/>
      <c r="I77" s="235"/>
      <c r="J77" s="235"/>
      <c r="K77" s="235"/>
      <c r="L77" s="235"/>
      <c r="M77" s="235"/>
      <c r="N77" s="236"/>
    </row>
    <row r="78" spans="1:14" ht="19.5" thickBot="1" x14ac:dyDescent="0.25">
      <c r="D78" s="185"/>
      <c r="E78" s="76" t="s">
        <v>752</v>
      </c>
      <c r="F78" s="104"/>
      <c r="G78" s="225">
        <f>SUM(G76:G77)</f>
        <v>0</v>
      </c>
      <c r="H78" s="226"/>
      <c r="I78" s="226"/>
      <c r="J78" s="226"/>
      <c r="K78" s="226"/>
      <c r="L78" s="226"/>
      <c r="M78" s="226"/>
      <c r="N78" s="227"/>
    </row>
    <row r="79" spans="1:14" ht="15.75" thickTop="1" x14ac:dyDescent="0.2"/>
  </sheetData>
  <sheetProtection algorithmName="SHA-512" hashValue="avLvhs1h7Q7LKXaQvEXrXf/I1Ilv2a3jSvQY8QlOVvHbjaGcT8nK2PVdIui/5/Jk+IqHq8df58+8cHHCDxSOXQ==" saltValue="OwovRR5Osm+RCWIC4zudNA==" spinCount="100000" sheet="1" objects="1" scenarios="1"/>
  <mergeCells count="30">
    <mergeCell ref="G78:N78"/>
    <mergeCell ref="A16:N16"/>
    <mergeCell ref="A17:N17"/>
    <mergeCell ref="A18:N18"/>
    <mergeCell ref="A19:N19"/>
    <mergeCell ref="A20:N20"/>
    <mergeCell ref="D74:D78"/>
    <mergeCell ref="G74:N74"/>
    <mergeCell ref="G75:N75"/>
    <mergeCell ref="G76:N76"/>
    <mergeCell ref="G77:N77"/>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23622047244094491" right="0.23622047244094491" top="0.74803149606299213" bottom="0.74803149606299213" header="0.31496062992125984" footer="0.31496062992125984"/>
  <pageSetup paperSize="9"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54"/>
  <sheetViews>
    <sheetView topLeftCell="A57" zoomScaleNormal="100" workbookViewId="0">
      <selection activeCell="E67" sqref="E67"/>
    </sheetView>
  </sheetViews>
  <sheetFormatPr defaultRowHeight="15" x14ac:dyDescent="0.2"/>
  <cols>
    <col min="1" max="1" width="7.5703125" style="82" customWidth="1"/>
    <col min="2" max="2" width="15" style="81" customWidth="1"/>
    <col min="3" max="3" width="18.5703125" style="81" customWidth="1"/>
    <col min="4" max="4" width="18.140625" style="81" customWidth="1"/>
    <col min="5" max="5" width="45.140625" style="81" customWidth="1"/>
    <col min="6" max="6" width="115.7109375" style="81" customWidth="1"/>
    <col min="7" max="7" width="6.85546875" style="81" customWidth="1"/>
    <col min="8" max="8" width="7.42578125" style="81" customWidth="1"/>
    <col min="9" max="9" width="7.85546875" style="81" customWidth="1"/>
    <col min="10" max="10" width="6.5703125" style="81" customWidth="1"/>
    <col min="11" max="11" width="7.42578125" style="81" bestFit="1" customWidth="1"/>
    <col min="12" max="12" width="9.5703125" style="81" bestFit="1" customWidth="1"/>
    <col min="13" max="13" width="11.28515625" style="83" customWidth="1"/>
    <col min="14" max="14" width="14.140625" style="83" customWidth="1"/>
    <col min="15" max="16384" width="9.140625" style="81"/>
  </cols>
  <sheetData>
    <row r="1" spans="1:14" ht="21" x14ac:dyDescent="0.2">
      <c r="A1" s="174" t="s">
        <v>762</v>
      </c>
      <c r="B1" s="174"/>
      <c r="C1" s="174"/>
      <c r="D1" s="174"/>
      <c r="E1" s="174"/>
      <c r="F1" s="174"/>
      <c r="G1" s="174"/>
      <c r="H1" s="174"/>
      <c r="I1" s="174"/>
      <c r="J1" s="174"/>
      <c r="K1" s="174"/>
      <c r="L1" s="174"/>
      <c r="M1" s="174"/>
      <c r="N1" s="174"/>
    </row>
    <row r="2" spans="1:14" ht="18.75" x14ac:dyDescent="0.2">
      <c r="A2" s="36"/>
      <c r="B2" s="36"/>
      <c r="C2" s="36"/>
      <c r="D2" s="36"/>
      <c r="E2" s="36"/>
      <c r="F2" s="36"/>
      <c r="G2" s="36"/>
      <c r="H2" s="36"/>
      <c r="I2" s="36"/>
      <c r="J2" s="36"/>
      <c r="K2" s="36"/>
      <c r="L2" s="36"/>
      <c r="M2" s="36"/>
      <c r="N2" s="36"/>
    </row>
    <row r="3" spans="1:14" ht="21" x14ac:dyDescent="0.2">
      <c r="A3" s="175" t="s">
        <v>763</v>
      </c>
      <c r="B3" s="175"/>
      <c r="C3" s="175"/>
      <c r="D3" s="175"/>
      <c r="E3" s="175"/>
      <c r="F3" s="175"/>
      <c r="G3" s="175"/>
      <c r="H3" s="175"/>
      <c r="I3" s="175"/>
      <c r="J3" s="175"/>
      <c r="K3" s="175"/>
      <c r="L3" s="175"/>
      <c r="M3" s="175"/>
      <c r="N3" s="175"/>
    </row>
    <row r="4" spans="1:14" ht="19.5" thickBot="1" x14ac:dyDescent="0.25">
      <c r="A4" s="186" t="s">
        <v>805</v>
      </c>
      <c r="B4" s="186"/>
      <c r="C4" s="186"/>
      <c r="D4" s="186"/>
      <c r="E4" s="186"/>
      <c r="F4" s="186"/>
      <c r="G4" s="35"/>
      <c r="H4" s="35"/>
      <c r="I4" s="35"/>
      <c r="J4" s="35"/>
      <c r="K4" s="35"/>
      <c r="L4" s="35"/>
      <c r="M4" s="37"/>
      <c r="N4" s="37"/>
    </row>
    <row r="5" spans="1:14" ht="19.5" customHeight="1" thickTop="1" x14ac:dyDescent="0.2">
      <c r="A5" s="187" t="s">
        <v>753</v>
      </c>
      <c r="B5" s="188"/>
      <c r="C5" s="188"/>
      <c r="D5" s="188"/>
      <c r="E5" s="189"/>
      <c r="F5" s="38" t="s">
        <v>754</v>
      </c>
      <c r="G5" s="190" t="s">
        <v>759</v>
      </c>
      <c r="H5" s="190"/>
      <c r="I5" s="190"/>
      <c r="J5" s="190"/>
      <c r="K5" s="190"/>
      <c r="L5" s="190"/>
      <c r="M5" s="190"/>
      <c r="N5" s="191"/>
    </row>
    <row r="6" spans="1:14" ht="15.75" customHeight="1" x14ac:dyDescent="0.2">
      <c r="A6" s="179" t="s">
        <v>758</v>
      </c>
      <c r="B6" s="180"/>
      <c r="C6" s="180"/>
      <c r="D6" s="180"/>
      <c r="E6" s="181"/>
      <c r="F6" s="40" t="s">
        <v>747</v>
      </c>
      <c r="G6" s="168" t="s">
        <v>782</v>
      </c>
      <c r="H6" s="168"/>
      <c r="I6" s="168"/>
      <c r="J6" s="168"/>
      <c r="K6" s="168"/>
      <c r="L6" s="168"/>
      <c r="M6" s="168"/>
      <c r="N6" s="182"/>
    </row>
    <row r="7" spans="1:14" ht="15.75" customHeight="1" x14ac:dyDescent="0.2">
      <c r="A7" s="195" t="s">
        <v>760</v>
      </c>
      <c r="B7" s="196"/>
      <c r="C7" s="196"/>
      <c r="D7" s="196"/>
      <c r="E7" s="197"/>
      <c r="F7" s="40" t="s">
        <v>757</v>
      </c>
      <c r="G7" s="168" t="s">
        <v>755</v>
      </c>
      <c r="H7" s="168"/>
      <c r="I7" s="168"/>
      <c r="J7" s="168"/>
      <c r="K7" s="168"/>
      <c r="L7" s="168"/>
      <c r="M7" s="168"/>
      <c r="N7" s="182"/>
    </row>
    <row r="8" spans="1:14" ht="16.5" customHeight="1" thickBot="1" x14ac:dyDescent="0.25">
      <c r="A8" s="198" t="s">
        <v>781</v>
      </c>
      <c r="B8" s="199"/>
      <c r="C8" s="199"/>
      <c r="D8" s="199"/>
      <c r="E8" s="199"/>
      <c r="F8" s="42" t="s">
        <v>756</v>
      </c>
      <c r="G8" s="169" t="s">
        <v>780</v>
      </c>
      <c r="H8" s="169"/>
      <c r="I8" s="169"/>
      <c r="J8" s="169"/>
      <c r="K8" s="169"/>
      <c r="L8" s="169"/>
      <c r="M8" s="169"/>
      <c r="N8" s="200"/>
    </row>
    <row r="9" spans="1:14" ht="16.5" thickTop="1" thickBot="1" x14ac:dyDescent="0.25">
      <c r="A9" s="201"/>
      <c r="B9" s="201"/>
      <c r="C9" s="201"/>
      <c r="D9" s="201"/>
      <c r="E9" s="201"/>
      <c r="F9" s="202"/>
      <c r="G9" s="202"/>
      <c r="H9" s="202"/>
      <c r="I9" s="202"/>
      <c r="J9" s="35"/>
      <c r="K9" s="35"/>
      <c r="L9" s="35"/>
      <c r="M9" s="37"/>
      <c r="N9" s="37"/>
    </row>
    <row r="10" spans="1:14" ht="15.75" thickTop="1" x14ac:dyDescent="0.2">
      <c r="A10" s="203" t="s">
        <v>738</v>
      </c>
      <c r="B10" s="204"/>
      <c r="C10" s="204"/>
      <c r="D10" s="204"/>
      <c r="E10" s="204"/>
      <c r="F10" s="204"/>
      <c r="G10" s="204"/>
      <c r="H10" s="204"/>
      <c r="I10" s="204"/>
      <c r="J10" s="204"/>
      <c r="K10" s="204"/>
      <c r="L10" s="204"/>
      <c r="M10" s="204"/>
      <c r="N10" s="205"/>
    </row>
    <row r="11" spans="1:14" x14ac:dyDescent="0.2">
      <c r="A11" s="206" t="s">
        <v>740</v>
      </c>
      <c r="B11" s="207"/>
      <c r="C11" s="207"/>
      <c r="D11" s="207"/>
      <c r="E11" s="207"/>
      <c r="F11" s="207"/>
      <c r="G11" s="207"/>
      <c r="H11" s="207"/>
      <c r="I11" s="207"/>
      <c r="J11" s="207"/>
      <c r="K11" s="207"/>
      <c r="L11" s="207"/>
      <c r="M11" s="207"/>
      <c r="N11" s="208"/>
    </row>
    <row r="12" spans="1:14" x14ac:dyDescent="0.2">
      <c r="A12" s="192" t="s">
        <v>739</v>
      </c>
      <c r="B12" s="193"/>
      <c r="C12" s="193"/>
      <c r="D12" s="193"/>
      <c r="E12" s="193"/>
      <c r="F12" s="193"/>
      <c r="G12" s="193"/>
      <c r="H12" s="193"/>
      <c r="I12" s="193"/>
      <c r="J12" s="193"/>
      <c r="K12" s="193"/>
      <c r="L12" s="193"/>
      <c r="M12" s="193"/>
      <c r="N12" s="194"/>
    </row>
    <row r="13" spans="1:14" x14ac:dyDescent="0.2">
      <c r="A13" s="192" t="s">
        <v>741</v>
      </c>
      <c r="B13" s="193"/>
      <c r="C13" s="193"/>
      <c r="D13" s="193"/>
      <c r="E13" s="193"/>
      <c r="F13" s="193"/>
      <c r="G13" s="193"/>
      <c r="H13" s="193"/>
      <c r="I13" s="193"/>
      <c r="J13" s="193"/>
      <c r="K13" s="193"/>
      <c r="L13" s="193"/>
      <c r="M13" s="193"/>
      <c r="N13" s="194"/>
    </row>
    <row r="14" spans="1:14" x14ac:dyDescent="0.2">
      <c r="A14" s="192" t="s">
        <v>742</v>
      </c>
      <c r="B14" s="193"/>
      <c r="C14" s="193"/>
      <c r="D14" s="193"/>
      <c r="E14" s="193"/>
      <c r="F14" s="193"/>
      <c r="G14" s="193"/>
      <c r="H14" s="193"/>
      <c r="I14" s="193"/>
      <c r="J14" s="193"/>
      <c r="K14" s="193"/>
      <c r="L14" s="193"/>
      <c r="M14" s="193"/>
      <c r="N14" s="194"/>
    </row>
    <row r="15" spans="1:14" x14ac:dyDescent="0.2">
      <c r="A15" s="192" t="s">
        <v>744</v>
      </c>
      <c r="B15" s="193"/>
      <c r="C15" s="193"/>
      <c r="D15" s="193"/>
      <c r="E15" s="193"/>
      <c r="F15" s="193"/>
      <c r="G15" s="193"/>
      <c r="H15" s="193"/>
      <c r="I15" s="193"/>
      <c r="J15" s="193"/>
      <c r="K15" s="193"/>
      <c r="L15" s="193"/>
      <c r="M15" s="193"/>
      <c r="N15" s="194"/>
    </row>
    <row r="16" spans="1:14" x14ac:dyDescent="0.2">
      <c r="A16" s="192" t="s">
        <v>743</v>
      </c>
      <c r="B16" s="193"/>
      <c r="C16" s="193"/>
      <c r="D16" s="193"/>
      <c r="E16" s="193"/>
      <c r="F16" s="193"/>
      <c r="G16" s="193"/>
      <c r="H16" s="193"/>
      <c r="I16" s="193"/>
      <c r="J16" s="193"/>
      <c r="K16" s="193"/>
      <c r="L16" s="193"/>
      <c r="M16" s="193"/>
      <c r="N16" s="194"/>
    </row>
    <row r="17" spans="1:14" x14ac:dyDescent="0.2">
      <c r="A17" s="192" t="s">
        <v>745</v>
      </c>
      <c r="B17" s="193"/>
      <c r="C17" s="193"/>
      <c r="D17" s="193"/>
      <c r="E17" s="193"/>
      <c r="F17" s="193"/>
      <c r="G17" s="193"/>
      <c r="H17" s="193"/>
      <c r="I17" s="193"/>
      <c r="J17" s="193"/>
      <c r="K17" s="193"/>
      <c r="L17" s="193"/>
      <c r="M17" s="193"/>
      <c r="N17" s="194"/>
    </row>
    <row r="18" spans="1:14" x14ac:dyDescent="0.2">
      <c r="A18" s="217" t="s">
        <v>766</v>
      </c>
      <c r="B18" s="218"/>
      <c r="C18" s="218"/>
      <c r="D18" s="218"/>
      <c r="E18" s="218"/>
      <c r="F18" s="218"/>
      <c r="G18" s="218"/>
      <c r="H18" s="218"/>
      <c r="I18" s="218"/>
      <c r="J18" s="218"/>
      <c r="K18" s="218"/>
      <c r="L18" s="218"/>
      <c r="M18" s="218"/>
      <c r="N18" s="223"/>
    </row>
    <row r="19" spans="1:14" x14ac:dyDescent="0.2">
      <c r="A19" s="192" t="s">
        <v>767</v>
      </c>
      <c r="B19" s="193"/>
      <c r="C19" s="193"/>
      <c r="D19" s="193"/>
      <c r="E19" s="193"/>
      <c r="F19" s="193"/>
      <c r="G19" s="193"/>
      <c r="H19" s="193"/>
      <c r="I19" s="193"/>
      <c r="J19" s="193"/>
      <c r="K19" s="193"/>
      <c r="L19" s="193"/>
      <c r="M19" s="193"/>
      <c r="N19" s="194"/>
    </row>
    <row r="20" spans="1:14" ht="15.75" thickBot="1" x14ac:dyDescent="0.25">
      <c r="A20" s="219" t="s">
        <v>768</v>
      </c>
      <c r="B20" s="220"/>
      <c r="C20" s="220"/>
      <c r="D20" s="220"/>
      <c r="E20" s="220"/>
      <c r="F20" s="220"/>
      <c r="G20" s="220"/>
      <c r="H20" s="220"/>
      <c r="I20" s="220"/>
      <c r="J20" s="220"/>
      <c r="K20" s="220"/>
      <c r="L20" s="220"/>
      <c r="M20" s="220"/>
      <c r="N20" s="224"/>
    </row>
    <row r="21" spans="1:14" ht="15.75" thickTop="1" x14ac:dyDescent="0.2">
      <c r="F21" s="117"/>
    </row>
    <row r="22" spans="1:14" x14ac:dyDescent="0.2">
      <c r="C22" s="88"/>
    </row>
    <row r="23" spans="1:14" s="88" customFormat="1" x14ac:dyDescent="0.2">
      <c r="A23" s="84" t="s">
        <v>354</v>
      </c>
      <c r="B23" s="85" t="s">
        <v>20</v>
      </c>
      <c r="C23" s="85" t="s">
        <v>173</v>
      </c>
      <c r="D23" s="85" t="s">
        <v>577</v>
      </c>
      <c r="E23" s="109" t="s">
        <v>576</v>
      </c>
      <c r="F23" s="109" t="s">
        <v>575</v>
      </c>
      <c r="G23" s="110" t="s">
        <v>578</v>
      </c>
      <c r="H23" s="110" t="s">
        <v>579</v>
      </c>
      <c r="I23" s="110" t="s">
        <v>580</v>
      </c>
      <c r="J23" s="110" t="s">
        <v>581</v>
      </c>
      <c r="K23" s="86" t="s">
        <v>582</v>
      </c>
      <c r="L23" s="86" t="s">
        <v>583</v>
      </c>
      <c r="M23" s="87" t="s">
        <v>584</v>
      </c>
      <c r="N23" s="105" t="s">
        <v>389</v>
      </c>
    </row>
    <row r="24" spans="1:14" x14ac:dyDescent="0.2">
      <c r="A24" s="89" t="s">
        <v>332</v>
      </c>
      <c r="B24" s="90" t="s">
        <v>332</v>
      </c>
      <c r="C24" s="90" t="s">
        <v>332</v>
      </c>
      <c r="D24" s="90" t="s">
        <v>332</v>
      </c>
      <c r="E24" s="111" t="s">
        <v>479</v>
      </c>
      <c r="F24" s="111"/>
      <c r="G24" s="112"/>
      <c r="H24" s="112"/>
      <c r="I24" s="112"/>
      <c r="J24" s="112"/>
      <c r="K24" s="90"/>
      <c r="L24" s="90"/>
      <c r="M24" s="92"/>
      <c r="N24" s="106"/>
    </row>
    <row r="25" spans="1:14" x14ac:dyDescent="0.2">
      <c r="A25" s="89" t="s">
        <v>332</v>
      </c>
      <c r="B25" s="90" t="s">
        <v>332</v>
      </c>
      <c r="C25" s="90" t="s">
        <v>332</v>
      </c>
      <c r="D25" s="90" t="s">
        <v>332</v>
      </c>
      <c r="E25" s="111" t="s">
        <v>511</v>
      </c>
      <c r="F25" s="111"/>
      <c r="G25" s="112"/>
      <c r="H25" s="112"/>
      <c r="I25" s="112"/>
      <c r="J25" s="112"/>
      <c r="K25" s="90"/>
      <c r="L25" s="90"/>
      <c r="M25" s="92"/>
      <c r="N25" s="106"/>
    </row>
    <row r="26" spans="1:14" x14ac:dyDescent="0.2">
      <c r="A26" s="89" t="s">
        <v>332</v>
      </c>
      <c r="B26" s="90" t="s">
        <v>332</v>
      </c>
      <c r="C26" s="90" t="s">
        <v>332</v>
      </c>
      <c r="D26" s="90" t="s">
        <v>332</v>
      </c>
      <c r="E26" s="111" t="s">
        <v>510</v>
      </c>
      <c r="F26" s="111"/>
      <c r="G26" s="112"/>
      <c r="H26" s="112"/>
      <c r="I26" s="112"/>
      <c r="J26" s="112"/>
      <c r="K26" s="90"/>
      <c r="L26" s="90"/>
      <c r="M26" s="92"/>
      <c r="N26" s="106"/>
    </row>
    <row r="27" spans="1:14" x14ac:dyDescent="0.2">
      <c r="A27" s="89" t="s">
        <v>332</v>
      </c>
      <c r="B27" s="90" t="s">
        <v>332</v>
      </c>
      <c r="C27" s="90" t="s">
        <v>332</v>
      </c>
      <c r="D27" s="90" t="s">
        <v>332</v>
      </c>
      <c r="E27" s="111" t="s">
        <v>384</v>
      </c>
      <c r="F27" s="111"/>
      <c r="G27" s="112"/>
      <c r="H27" s="112"/>
      <c r="I27" s="112"/>
      <c r="J27" s="112"/>
      <c r="K27" s="90"/>
      <c r="L27" s="90"/>
      <c r="M27" s="92"/>
      <c r="N27" s="106"/>
    </row>
    <row r="28" spans="1:14" x14ac:dyDescent="0.2">
      <c r="A28" s="89" t="s">
        <v>332</v>
      </c>
      <c r="B28" s="90" t="s">
        <v>332</v>
      </c>
      <c r="C28" s="90" t="s">
        <v>332</v>
      </c>
      <c r="D28" s="90" t="s">
        <v>332</v>
      </c>
      <c r="E28" s="111" t="s">
        <v>385</v>
      </c>
      <c r="F28" s="111"/>
      <c r="G28" s="112"/>
      <c r="H28" s="112"/>
      <c r="I28" s="112"/>
      <c r="J28" s="112"/>
      <c r="K28" s="90"/>
      <c r="L28" s="90"/>
      <c r="M28" s="92"/>
      <c r="N28" s="106"/>
    </row>
    <row r="29" spans="1:14" x14ac:dyDescent="0.2">
      <c r="A29" s="89" t="s">
        <v>332</v>
      </c>
      <c r="B29" s="90" t="s">
        <v>332</v>
      </c>
      <c r="C29" s="90" t="s">
        <v>332</v>
      </c>
      <c r="D29" s="90" t="s">
        <v>332</v>
      </c>
      <c r="E29" s="111" t="s">
        <v>471</v>
      </c>
      <c r="F29" s="111"/>
      <c r="G29" s="112"/>
      <c r="H29" s="112"/>
      <c r="I29" s="112"/>
      <c r="J29" s="112"/>
      <c r="K29" s="90"/>
      <c r="L29" s="90"/>
      <c r="M29" s="92"/>
      <c r="N29" s="106"/>
    </row>
    <row r="30" spans="1:14" ht="345" x14ac:dyDescent="0.2">
      <c r="A30" s="93" t="s">
        <v>73</v>
      </c>
      <c r="B30" s="56" t="s">
        <v>769</v>
      </c>
      <c r="C30" s="56" t="s">
        <v>769</v>
      </c>
      <c r="D30" s="56" t="s">
        <v>769</v>
      </c>
      <c r="E30" s="113" t="s">
        <v>529</v>
      </c>
      <c r="F30" s="113" t="s">
        <v>636</v>
      </c>
      <c r="G30" s="113">
        <v>1162</v>
      </c>
      <c r="H30" s="113">
        <v>1066</v>
      </c>
      <c r="I30" s="113">
        <v>1794</v>
      </c>
      <c r="J30" s="113">
        <v>1</v>
      </c>
      <c r="K30" s="94"/>
      <c r="L30" s="94">
        <v>65.400000000000006</v>
      </c>
      <c r="M30" s="95"/>
      <c r="N30" s="107">
        <f>SUM(M30)*J30</f>
        <v>0</v>
      </c>
    </row>
    <row r="31" spans="1:14" ht="405.75" customHeight="1" x14ac:dyDescent="0.2">
      <c r="A31" s="93"/>
      <c r="B31" s="56" t="s">
        <v>769</v>
      </c>
      <c r="C31" s="56" t="s">
        <v>769</v>
      </c>
      <c r="D31" s="56" t="s">
        <v>769</v>
      </c>
      <c r="E31" s="113"/>
      <c r="F31" s="113" t="s">
        <v>631</v>
      </c>
      <c r="G31" s="113"/>
      <c r="H31" s="113"/>
      <c r="I31" s="113"/>
      <c r="J31" s="113"/>
      <c r="K31" s="94"/>
      <c r="L31" s="94"/>
      <c r="M31" s="95"/>
      <c r="N31" s="107"/>
    </row>
    <row r="32" spans="1:14" ht="296.25" customHeight="1" x14ac:dyDescent="0.2">
      <c r="A32" s="93"/>
      <c r="B32" s="56" t="s">
        <v>769</v>
      </c>
      <c r="C32" s="56" t="s">
        <v>769</v>
      </c>
      <c r="D32" s="56" t="s">
        <v>769</v>
      </c>
      <c r="E32" s="113"/>
      <c r="F32" s="113" t="s">
        <v>641</v>
      </c>
      <c r="G32" s="113"/>
      <c r="H32" s="113"/>
      <c r="I32" s="113"/>
      <c r="J32" s="113"/>
      <c r="K32" s="94"/>
      <c r="L32" s="94"/>
      <c r="M32" s="95"/>
      <c r="N32" s="107"/>
    </row>
    <row r="33" spans="1:14" ht="45" x14ac:dyDescent="0.2">
      <c r="A33" s="93" t="s">
        <v>49</v>
      </c>
      <c r="B33" s="56" t="s">
        <v>769</v>
      </c>
      <c r="C33" s="56" t="s">
        <v>769</v>
      </c>
      <c r="D33" s="56" t="s">
        <v>769</v>
      </c>
      <c r="E33" s="113" t="s">
        <v>516</v>
      </c>
      <c r="F33" s="113" t="s">
        <v>556</v>
      </c>
      <c r="G33" s="113">
        <v>715</v>
      </c>
      <c r="H33" s="113">
        <v>930</v>
      </c>
      <c r="I33" s="113">
        <v>1700</v>
      </c>
      <c r="J33" s="113">
        <v>1</v>
      </c>
      <c r="K33" s="94"/>
      <c r="L33" s="94"/>
      <c r="M33" s="95"/>
      <c r="N33" s="107">
        <f t="shared" ref="N33:N34" si="0">SUM(M33)*J33</f>
        <v>0</v>
      </c>
    </row>
    <row r="34" spans="1:14" x14ac:dyDescent="0.2">
      <c r="A34" s="94" t="s">
        <v>599</v>
      </c>
      <c r="B34" s="56" t="s">
        <v>769</v>
      </c>
      <c r="C34" s="56" t="s">
        <v>769</v>
      </c>
      <c r="D34" s="56" t="s">
        <v>769</v>
      </c>
      <c r="E34" s="113" t="s">
        <v>712</v>
      </c>
      <c r="F34" s="113" t="s">
        <v>713</v>
      </c>
      <c r="G34" s="113">
        <v>245</v>
      </c>
      <c r="H34" s="113">
        <v>480</v>
      </c>
      <c r="I34" s="113">
        <v>560</v>
      </c>
      <c r="J34" s="113">
        <v>1</v>
      </c>
      <c r="K34" s="94"/>
      <c r="L34" s="94">
        <v>0.06</v>
      </c>
      <c r="M34" s="95"/>
      <c r="N34" s="107">
        <f t="shared" si="0"/>
        <v>0</v>
      </c>
    </row>
    <row r="35" spans="1:14" x14ac:dyDescent="0.2">
      <c r="A35" s="89" t="s">
        <v>332</v>
      </c>
      <c r="B35" s="90"/>
      <c r="C35" s="90"/>
      <c r="D35" s="90"/>
      <c r="E35" s="111" t="s">
        <v>509</v>
      </c>
      <c r="F35" s="111"/>
      <c r="G35" s="112"/>
      <c r="H35" s="112"/>
      <c r="I35" s="112"/>
      <c r="J35" s="112"/>
      <c r="K35" s="90"/>
      <c r="L35" s="90"/>
      <c r="M35" s="92"/>
      <c r="N35" s="106"/>
    </row>
    <row r="36" spans="1:14" ht="390" x14ac:dyDescent="0.2">
      <c r="A36" s="93" t="s">
        <v>71</v>
      </c>
      <c r="B36" s="56" t="s">
        <v>769</v>
      </c>
      <c r="C36" s="56" t="s">
        <v>769</v>
      </c>
      <c r="D36" s="56" t="s">
        <v>769</v>
      </c>
      <c r="E36" s="113" t="s">
        <v>725</v>
      </c>
      <c r="F36" s="113" t="s">
        <v>730</v>
      </c>
      <c r="G36" s="113">
        <v>1433</v>
      </c>
      <c r="H36" s="113">
        <v>890</v>
      </c>
      <c r="I36" s="113">
        <v>1760</v>
      </c>
      <c r="J36" s="113">
        <v>1</v>
      </c>
      <c r="K36" s="94"/>
      <c r="L36" s="94">
        <v>26</v>
      </c>
      <c r="M36" s="95"/>
      <c r="N36" s="107">
        <f t="shared" ref="N36:N37" si="1">SUM(M36)*J36</f>
        <v>0</v>
      </c>
    </row>
    <row r="37" spans="1:14" x14ac:dyDescent="0.2">
      <c r="A37" s="94" t="s">
        <v>714</v>
      </c>
      <c r="B37" s="56" t="s">
        <v>769</v>
      </c>
      <c r="C37" s="56" t="s">
        <v>769</v>
      </c>
      <c r="D37" s="56" t="s">
        <v>769</v>
      </c>
      <c r="E37" s="113" t="s">
        <v>716</v>
      </c>
      <c r="F37" s="113" t="s">
        <v>715</v>
      </c>
      <c r="G37" s="113">
        <v>245</v>
      </c>
      <c r="H37" s="113">
        <v>480</v>
      </c>
      <c r="I37" s="113">
        <v>560</v>
      </c>
      <c r="J37" s="113">
        <v>1</v>
      </c>
      <c r="K37" s="94"/>
      <c r="L37" s="94">
        <v>0.06</v>
      </c>
      <c r="M37" s="95"/>
      <c r="N37" s="107">
        <f t="shared" si="1"/>
        <v>0</v>
      </c>
    </row>
    <row r="38" spans="1:14" x14ac:dyDescent="0.2">
      <c r="A38" s="89" t="s">
        <v>332</v>
      </c>
      <c r="B38" s="90"/>
      <c r="C38" s="90"/>
      <c r="D38" s="90"/>
      <c r="E38" s="111" t="s">
        <v>508</v>
      </c>
      <c r="F38" s="111"/>
      <c r="G38" s="112"/>
      <c r="H38" s="112"/>
      <c r="I38" s="112"/>
      <c r="J38" s="112"/>
      <c r="K38" s="90"/>
      <c r="L38" s="90"/>
      <c r="M38" s="92"/>
      <c r="N38" s="106"/>
    </row>
    <row r="39" spans="1:14" ht="330" x14ac:dyDescent="0.2">
      <c r="A39" s="93" t="s">
        <v>4</v>
      </c>
      <c r="B39" s="56" t="s">
        <v>769</v>
      </c>
      <c r="C39" s="56" t="s">
        <v>769</v>
      </c>
      <c r="D39" s="56" t="s">
        <v>769</v>
      </c>
      <c r="E39" s="113" t="s">
        <v>527</v>
      </c>
      <c r="F39" s="113" t="s">
        <v>635</v>
      </c>
      <c r="G39" s="113">
        <v>867</v>
      </c>
      <c r="H39" s="113">
        <v>775</v>
      </c>
      <c r="I39" s="113">
        <v>1058</v>
      </c>
      <c r="J39" s="113">
        <v>1</v>
      </c>
      <c r="K39" s="94">
        <v>31</v>
      </c>
      <c r="L39" s="94">
        <v>1.1000000000000001</v>
      </c>
      <c r="M39" s="95"/>
      <c r="N39" s="107">
        <f>SUM(M39)*J39</f>
        <v>0</v>
      </c>
    </row>
    <row r="40" spans="1:14" ht="388.5" customHeight="1" x14ac:dyDescent="0.2">
      <c r="A40" s="93"/>
      <c r="B40" s="56"/>
      <c r="C40" s="56"/>
      <c r="D40" s="56"/>
      <c r="E40" s="109"/>
      <c r="F40" s="113" t="s">
        <v>631</v>
      </c>
      <c r="G40" s="113"/>
      <c r="H40" s="113"/>
      <c r="I40" s="113"/>
      <c r="J40" s="113"/>
      <c r="K40" s="94"/>
      <c r="L40" s="94"/>
      <c r="M40" s="95"/>
      <c r="N40" s="107"/>
    </row>
    <row r="41" spans="1:14" ht="330" x14ac:dyDescent="0.2">
      <c r="A41" s="93"/>
      <c r="B41" s="56" t="s">
        <v>769</v>
      </c>
      <c r="C41" s="56" t="s">
        <v>769</v>
      </c>
      <c r="D41" s="56" t="s">
        <v>769</v>
      </c>
      <c r="E41" s="109"/>
      <c r="F41" s="113" t="s">
        <v>640</v>
      </c>
      <c r="G41" s="113"/>
      <c r="H41" s="113"/>
      <c r="I41" s="113"/>
      <c r="J41" s="113"/>
      <c r="K41" s="94"/>
      <c r="L41" s="94"/>
      <c r="M41" s="95"/>
      <c r="N41" s="107"/>
    </row>
    <row r="42" spans="1:14" ht="30" x14ac:dyDescent="0.2">
      <c r="A42" s="93" t="s">
        <v>208</v>
      </c>
      <c r="B42" s="94"/>
      <c r="C42" s="85"/>
      <c r="D42" s="94"/>
      <c r="E42" s="113" t="s">
        <v>473</v>
      </c>
      <c r="F42" s="113" t="s">
        <v>637</v>
      </c>
      <c r="G42" s="113">
        <v>705</v>
      </c>
      <c r="H42" s="113">
        <v>865</v>
      </c>
      <c r="I42" s="113">
        <v>763.5</v>
      </c>
      <c r="J42" s="113">
        <v>1</v>
      </c>
      <c r="K42" s="94"/>
      <c r="L42" s="94"/>
      <c r="M42" s="95"/>
      <c r="N42" s="107">
        <f>SUM(M42)*J42</f>
        <v>0</v>
      </c>
    </row>
    <row r="43" spans="1:14" ht="30" x14ac:dyDescent="0.2">
      <c r="A43" s="118" t="s">
        <v>94</v>
      </c>
      <c r="B43" s="118"/>
      <c r="C43" s="119" t="s">
        <v>522</v>
      </c>
      <c r="D43" s="120"/>
      <c r="E43" s="134" t="s">
        <v>528</v>
      </c>
      <c r="F43" s="134"/>
      <c r="G43" s="135">
        <v>911</v>
      </c>
      <c r="H43" s="135">
        <v>864</v>
      </c>
      <c r="I43" s="135">
        <v>1794</v>
      </c>
      <c r="J43" s="135">
        <v>1</v>
      </c>
      <c r="K43" s="120">
        <v>54</v>
      </c>
      <c r="L43" s="120">
        <v>1.8</v>
      </c>
      <c r="M43" s="121" t="s">
        <v>779</v>
      </c>
      <c r="N43" s="130" t="s">
        <v>779</v>
      </c>
    </row>
    <row r="44" spans="1:14" ht="30" x14ac:dyDescent="0.2">
      <c r="A44" s="118" t="s">
        <v>205</v>
      </c>
      <c r="B44" s="118"/>
      <c r="C44" s="119" t="s">
        <v>522</v>
      </c>
      <c r="D44" s="120"/>
      <c r="E44" s="135" t="s">
        <v>500</v>
      </c>
      <c r="F44" s="135"/>
      <c r="G44" s="135">
        <v>545</v>
      </c>
      <c r="H44" s="135">
        <v>790</v>
      </c>
      <c r="I44" s="135">
        <v>1700</v>
      </c>
      <c r="J44" s="135">
        <v>1</v>
      </c>
      <c r="K44" s="120"/>
      <c r="L44" s="120"/>
      <c r="M44" s="121" t="s">
        <v>779</v>
      </c>
      <c r="N44" s="130" t="s">
        <v>779</v>
      </c>
    </row>
    <row r="45" spans="1:14" ht="30" x14ac:dyDescent="0.2">
      <c r="A45" s="118" t="s">
        <v>206</v>
      </c>
      <c r="B45" s="118"/>
      <c r="C45" s="119" t="s">
        <v>522</v>
      </c>
      <c r="D45" s="120"/>
      <c r="E45" s="135" t="s">
        <v>500</v>
      </c>
      <c r="F45" s="135"/>
      <c r="G45" s="135">
        <v>545</v>
      </c>
      <c r="H45" s="135">
        <v>790</v>
      </c>
      <c r="I45" s="135">
        <v>1700</v>
      </c>
      <c r="J45" s="135">
        <v>1</v>
      </c>
      <c r="K45" s="120"/>
      <c r="L45" s="120"/>
      <c r="M45" s="121" t="s">
        <v>779</v>
      </c>
      <c r="N45" s="130" t="s">
        <v>779</v>
      </c>
    </row>
    <row r="46" spans="1:14" x14ac:dyDescent="0.2">
      <c r="A46" s="118" t="s">
        <v>708</v>
      </c>
      <c r="B46" s="122"/>
      <c r="C46" s="119" t="s">
        <v>522</v>
      </c>
      <c r="D46" s="120"/>
      <c r="E46" s="135" t="s">
        <v>596</v>
      </c>
      <c r="F46" s="135" t="s">
        <v>709</v>
      </c>
      <c r="G46" s="135">
        <v>245</v>
      </c>
      <c r="H46" s="135">
        <v>480</v>
      </c>
      <c r="I46" s="135">
        <v>560</v>
      </c>
      <c r="J46" s="135">
        <v>1</v>
      </c>
      <c r="K46" s="120"/>
      <c r="L46" s="120">
        <v>0.06</v>
      </c>
      <c r="M46" s="121" t="s">
        <v>779</v>
      </c>
      <c r="N46" s="130" t="s">
        <v>779</v>
      </c>
    </row>
    <row r="47" spans="1:14" x14ac:dyDescent="0.2">
      <c r="A47" s="118" t="s">
        <v>322</v>
      </c>
      <c r="B47" s="120"/>
      <c r="C47" s="119" t="s">
        <v>522</v>
      </c>
      <c r="D47" s="120"/>
      <c r="E47" s="136" t="s">
        <v>586</v>
      </c>
      <c r="F47" s="137"/>
      <c r="G47" s="135">
        <v>900</v>
      </c>
      <c r="H47" s="135">
        <v>856</v>
      </c>
      <c r="I47" s="135">
        <v>900</v>
      </c>
      <c r="J47" s="135">
        <v>1</v>
      </c>
      <c r="K47" s="120">
        <v>15</v>
      </c>
      <c r="L47" s="120">
        <v>0.5</v>
      </c>
      <c r="M47" s="121" t="s">
        <v>779</v>
      </c>
      <c r="N47" s="130" t="s">
        <v>779</v>
      </c>
    </row>
    <row r="48" spans="1:14" ht="45" x14ac:dyDescent="0.2">
      <c r="A48" s="93" t="s">
        <v>165</v>
      </c>
      <c r="B48" s="56" t="s">
        <v>769</v>
      </c>
      <c r="C48" s="56" t="s">
        <v>769</v>
      </c>
      <c r="D48" s="56" t="s">
        <v>769</v>
      </c>
      <c r="E48" s="113" t="s">
        <v>409</v>
      </c>
      <c r="F48" s="113" t="s">
        <v>561</v>
      </c>
      <c r="G48" s="113">
        <v>400</v>
      </c>
      <c r="H48" s="113">
        <v>930</v>
      </c>
      <c r="I48" s="113">
        <v>250</v>
      </c>
      <c r="J48" s="113">
        <v>1</v>
      </c>
      <c r="K48" s="94"/>
      <c r="L48" s="94"/>
      <c r="M48" s="95"/>
      <c r="N48" s="107">
        <f t="shared" ref="N48:N50" si="2">SUM(M48)*J48</f>
        <v>0</v>
      </c>
    </row>
    <row r="49" spans="1:14" ht="45" x14ac:dyDescent="0.2">
      <c r="A49" s="93" t="s">
        <v>3</v>
      </c>
      <c r="B49" s="56" t="s">
        <v>769</v>
      </c>
      <c r="C49" s="56" t="s">
        <v>769</v>
      </c>
      <c r="D49" s="56" t="s">
        <v>769</v>
      </c>
      <c r="E49" s="113" t="s">
        <v>461</v>
      </c>
      <c r="F49" s="113" t="s">
        <v>562</v>
      </c>
      <c r="G49" s="113">
        <v>400</v>
      </c>
      <c r="H49" s="113">
        <v>785</v>
      </c>
      <c r="I49" s="113">
        <v>600</v>
      </c>
      <c r="J49" s="113">
        <v>1</v>
      </c>
      <c r="K49" s="94"/>
      <c r="L49" s="94"/>
      <c r="M49" s="95"/>
      <c r="N49" s="107">
        <f t="shared" si="2"/>
        <v>0</v>
      </c>
    </row>
    <row r="50" spans="1:14" ht="288" customHeight="1" x14ac:dyDescent="0.2">
      <c r="A50" s="93" t="s">
        <v>92</v>
      </c>
      <c r="B50" s="56" t="s">
        <v>769</v>
      </c>
      <c r="C50" s="56" t="s">
        <v>769</v>
      </c>
      <c r="D50" s="56" t="s">
        <v>769</v>
      </c>
      <c r="E50" s="138" t="s">
        <v>586</v>
      </c>
      <c r="F50" s="138" t="s">
        <v>591</v>
      </c>
      <c r="G50" s="113">
        <v>1200</v>
      </c>
      <c r="H50" s="113">
        <v>856</v>
      </c>
      <c r="I50" s="113">
        <v>900</v>
      </c>
      <c r="J50" s="113">
        <v>1</v>
      </c>
      <c r="K50" s="94">
        <v>17</v>
      </c>
      <c r="L50" s="94">
        <v>0.5</v>
      </c>
      <c r="M50" s="95"/>
      <c r="N50" s="107">
        <f t="shared" si="2"/>
        <v>0</v>
      </c>
    </row>
    <row r="51" spans="1:14" ht="60" x14ac:dyDescent="0.2">
      <c r="A51" s="93" t="s">
        <v>133</v>
      </c>
      <c r="B51" s="56" t="s">
        <v>769</v>
      </c>
      <c r="C51" s="56" t="s">
        <v>769</v>
      </c>
      <c r="D51" s="56" t="s">
        <v>769</v>
      </c>
      <c r="E51" s="113" t="s">
        <v>462</v>
      </c>
      <c r="F51" s="113" t="s">
        <v>717</v>
      </c>
      <c r="G51" s="113">
        <v>800</v>
      </c>
      <c r="H51" s="113">
        <v>785</v>
      </c>
      <c r="I51" s="113">
        <v>600</v>
      </c>
      <c r="J51" s="113">
        <v>1</v>
      </c>
      <c r="K51" s="94"/>
      <c r="L51" s="94"/>
      <c r="M51" s="95"/>
      <c r="N51" s="107">
        <f t="shared" ref="N51:N53" si="3">SUM(M51)*J51</f>
        <v>0</v>
      </c>
    </row>
    <row r="52" spans="1:14" ht="75" x14ac:dyDescent="0.2">
      <c r="A52" s="93" t="s">
        <v>363</v>
      </c>
      <c r="B52" s="56" t="s">
        <v>769</v>
      </c>
      <c r="C52" s="56" t="s">
        <v>769</v>
      </c>
      <c r="D52" s="56" t="s">
        <v>769</v>
      </c>
      <c r="E52" s="113" t="s">
        <v>410</v>
      </c>
      <c r="F52" s="113" t="s">
        <v>650</v>
      </c>
      <c r="G52" s="113">
        <v>800</v>
      </c>
      <c r="H52" s="113">
        <v>930</v>
      </c>
      <c r="I52" s="113">
        <v>250</v>
      </c>
      <c r="J52" s="113">
        <v>1</v>
      </c>
      <c r="K52" s="94"/>
      <c r="L52" s="94"/>
      <c r="M52" s="95"/>
      <c r="N52" s="107">
        <f t="shared" si="3"/>
        <v>0</v>
      </c>
    </row>
    <row r="53" spans="1:14" ht="405" x14ac:dyDescent="0.2">
      <c r="A53" s="93" t="s">
        <v>230</v>
      </c>
      <c r="B53" s="56" t="s">
        <v>769</v>
      </c>
      <c r="C53" s="56" t="s">
        <v>769</v>
      </c>
      <c r="D53" s="56" t="s">
        <v>769</v>
      </c>
      <c r="E53" s="113" t="s">
        <v>585</v>
      </c>
      <c r="F53" s="113" t="s">
        <v>657</v>
      </c>
      <c r="G53" s="113">
        <v>800</v>
      </c>
      <c r="H53" s="113">
        <v>930</v>
      </c>
      <c r="I53" s="113">
        <v>850</v>
      </c>
      <c r="J53" s="113">
        <v>1</v>
      </c>
      <c r="K53" s="94"/>
      <c r="L53" s="94">
        <v>21.5</v>
      </c>
      <c r="M53" s="95"/>
      <c r="N53" s="107">
        <f t="shared" si="3"/>
        <v>0</v>
      </c>
    </row>
    <row r="54" spans="1:14" ht="255" x14ac:dyDescent="0.2">
      <c r="A54" s="93" t="s">
        <v>170</v>
      </c>
      <c r="B54" s="56" t="s">
        <v>769</v>
      </c>
      <c r="C54" s="56" t="s">
        <v>769</v>
      </c>
      <c r="D54" s="56" t="s">
        <v>769</v>
      </c>
      <c r="E54" s="113" t="s">
        <v>486</v>
      </c>
      <c r="F54" s="113" t="s">
        <v>639</v>
      </c>
      <c r="G54" s="113">
        <v>800</v>
      </c>
      <c r="H54" s="113">
        <v>930</v>
      </c>
      <c r="I54" s="113">
        <v>250</v>
      </c>
      <c r="J54" s="113">
        <v>1</v>
      </c>
      <c r="K54" s="94">
        <v>28</v>
      </c>
      <c r="L54" s="94"/>
      <c r="M54" s="95"/>
      <c r="N54" s="107">
        <f t="shared" ref="N54:N55" si="4">SUM(M54)*J54</f>
        <v>0</v>
      </c>
    </row>
    <row r="55" spans="1:14" ht="75" x14ac:dyDescent="0.2">
      <c r="A55" s="93" t="s">
        <v>16</v>
      </c>
      <c r="B55" s="56" t="s">
        <v>769</v>
      </c>
      <c r="C55" s="56" t="s">
        <v>769</v>
      </c>
      <c r="D55" s="56" t="s">
        <v>769</v>
      </c>
      <c r="E55" s="113" t="s">
        <v>462</v>
      </c>
      <c r="F55" s="113" t="s">
        <v>642</v>
      </c>
      <c r="G55" s="113">
        <v>800</v>
      </c>
      <c r="H55" s="113">
        <v>785</v>
      </c>
      <c r="I55" s="113">
        <v>600</v>
      </c>
      <c r="J55" s="113">
        <v>1</v>
      </c>
      <c r="K55" s="94"/>
      <c r="L55" s="94"/>
      <c r="M55" s="95"/>
      <c r="N55" s="107">
        <f t="shared" si="4"/>
        <v>0</v>
      </c>
    </row>
    <row r="56" spans="1:14" ht="30" x14ac:dyDescent="0.2">
      <c r="A56" s="118" t="s">
        <v>143</v>
      </c>
      <c r="B56" s="120"/>
      <c r="C56" s="119" t="s">
        <v>522</v>
      </c>
      <c r="D56" s="120"/>
      <c r="E56" s="134" t="s">
        <v>501</v>
      </c>
      <c r="F56" s="134"/>
      <c r="G56" s="135">
        <v>800</v>
      </c>
      <c r="H56" s="135">
        <v>930</v>
      </c>
      <c r="I56" s="135">
        <v>850</v>
      </c>
      <c r="J56" s="135">
        <v>1</v>
      </c>
      <c r="K56" s="120">
        <v>24</v>
      </c>
      <c r="L56" s="120">
        <v>0.1</v>
      </c>
      <c r="M56" s="121" t="s">
        <v>779</v>
      </c>
      <c r="N56" s="130" t="s">
        <v>779</v>
      </c>
    </row>
    <row r="57" spans="1:14" ht="30" x14ac:dyDescent="0.2">
      <c r="A57" s="118" t="s">
        <v>377</v>
      </c>
      <c r="B57" s="120"/>
      <c r="C57" s="119" t="s">
        <v>522</v>
      </c>
      <c r="D57" s="120"/>
      <c r="E57" s="134" t="s">
        <v>501</v>
      </c>
      <c r="F57" s="134"/>
      <c r="G57" s="135">
        <v>800</v>
      </c>
      <c r="H57" s="135">
        <v>930</v>
      </c>
      <c r="I57" s="135">
        <v>850</v>
      </c>
      <c r="J57" s="135">
        <v>1</v>
      </c>
      <c r="K57" s="120">
        <v>24</v>
      </c>
      <c r="L57" s="120">
        <v>0.1</v>
      </c>
      <c r="M57" s="121" t="s">
        <v>779</v>
      </c>
      <c r="N57" s="130" t="s">
        <v>779</v>
      </c>
    </row>
    <row r="58" spans="1:14" ht="30" x14ac:dyDescent="0.2">
      <c r="A58" s="118" t="s">
        <v>203</v>
      </c>
      <c r="B58" s="120"/>
      <c r="C58" s="119" t="s">
        <v>522</v>
      </c>
      <c r="D58" s="120"/>
      <c r="E58" s="134" t="s">
        <v>413</v>
      </c>
      <c r="F58" s="134"/>
      <c r="G58" s="135">
        <v>1600</v>
      </c>
      <c r="H58" s="135">
        <v>900</v>
      </c>
      <c r="I58" s="135">
        <v>700</v>
      </c>
      <c r="J58" s="135">
        <v>1</v>
      </c>
      <c r="K58" s="120">
        <v>29</v>
      </c>
      <c r="L58" s="120">
        <v>0.2</v>
      </c>
      <c r="M58" s="121" t="s">
        <v>779</v>
      </c>
      <c r="N58" s="130" t="s">
        <v>779</v>
      </c>
    </row>
    <row r="59" spans="1:14" ht="30" x14ac:dyDescent="0.2">
      <c r="A59" s="118" t="s">
        <v>148</v>
      </c>
      <c r="B59" s="120"/>
      <c r="C59" s="119" t="s">
        <v>522</v>
      </c>
      <c r="D59" s="120"/>
      <c r="E59" s="135" t="s">
        <v>487</v>
      </c>
      <c r="F59" s="135"/>
      <c r="G59" s="135">
        <v>50</v>
      </c>
      <c r="H59" s="135">
        <v>450</v>
      </c>
      <c r="I59" s="135">
        <v>564</v>
      </c>
      <c r="J59" s="135">
        <v>1</v>
      </c>
      <c r="K59" s="120"/>
      <c r="L59" s="120"/>
      <c r="M59" s="121" t="s">
        <v>779</v>
      </c>
      <c r="N59" s="130" t="s">
        <v>779</v>
      </c>
    </row>
    <row r="60" spans="1:14" ht="30" x14ac:dyDescent="0.2">
      <c r="A60" s="118" t="s">
        <v>244</v>
      </c>
      <c r="B60" s="120"/>
      <c r="C60" s="119" t="s">
        <v>522</v>
      </c>
      <c r="D60" s="120"/>
      <c r="E60" s="135" t="s">
        <v>502</v>
      </c>
      <c r="F60" s="135"/>
      <c r="G60" s="135">
        <v>1600</v>
      </c>
      <c r="H60" s="135">
        <v>80</v>
      </c>
      <c r="I60" s="135">
        <v>300</v>
      </c>
      <c r="J60" s="135">
        <v>1</v>
      </c>
      <c r="K60" s="120"/>
      <c r="L60" s="120"/>
      <c r="M60" s="121" t="s">
        <v>779</v>
      </c>
      <c r="N60" s="130" t="s">
        <v>779</v>
      </c>
    </row>
    <row r="61" spans="1:14" ht="30" x14ac:dyDescent="0.2">
      <c r="A61" s="118" t="s">
        <v>66</v>
      </c>
      <c r="B61" s="120"/>
      <c r="C61" s="119" t="s">
        <v>522</v>
      </c>
      <c r="D61" s="120"/>
      <c r="E61" s="135" t="s">
        <v>517</v>
      </c>
      <c r="F61" s="135"/>
      <c r="G61" s="135">
        <v>1</v>
      </c>
      <c r="H61" s="135">
        <v>1</v>
      </c>
      <c r="I61" s="135">
        <v>1</v>
      </c>
      <c r="J61" s="135">
        <v>1</v>
      </c>
      <c r="K61" s="120"/>
      <c r="L61" s="120"/>
      <c r="M61" s="121" t="s">
        <v>779</v>
      </c>
      <c r="N61" s="130" t="s">
        <v>779</v>
      </c>
    </row>
    <row r="62" spans="1:14" ht="30" x14ac:dyDescent="0.2">
      <c r="A62" s="118" t="s">
        <v>370</v>
      </c>
      <c r="B62" s="120"/>
      <c r="C62" s="119" t="s">
        <v>522</v>
      </c>
      <c r="D62" s="120"/>
      <c r="E62" s="135" t="s">
        <v>483</v>
      </c>
      <c r="F62" s="135"/>
      <c r="G62" s="135">
        <v>333</v>
      </c>
      <c r="H62" s="135">
        <v>578</v>
      </c>
      <c r="I62" s="135">
        <v>60</v>
      </c>
      <c r="J62" s="135">
        <v>1</v>
      </c>
      <c r="K62" s="120"/>
      <c r="L62" s="120"/>
      <c r="M62" s="121" t="s">
        <v>779</v>
      </c>
      <c r="N62" s="130" t="s">
        <v>779</v>
      </c>
    </row>
    <row r="63" spans="1:14" ht="30" x14ac:dyDescent="0.2">
      <c r="A63" s="118" t="s">
        <v>209</v>
      </c>
      <c r="B63" s="120"/>
      <c r="C63" s="119" t="s">
        <v>522</v>
      </c>
      <c r="D63" s="120"/>
      <c r="E63" s="135" t="s">
        <v>483</v>
      </c>
      <c r="F63" s="135"/>
      <c r="G63" s="135">
        <v>333</v>
      </c>
      <c r="H63" s="135">
        <v>578</v>
      </c>
      <c r="I63" s="135">
        <v>60</v>
      </c>
      <c r="J63" s="135">
        <v>1</v>
      </c>
      <c r="K63" s="120"/>
      <c r="L63" s="120"/>
      <c r="M63" s="121" t="s">
        <v>779</v>
      </c>
      <c r="N63" s="130" t="s">
        <v>779</v>
      </c>
    </row>
    <row r="64" spans="1:14" ht="30" x14ac:dyDescent="0.2">
      <c r="A64" s="118" t="s">
        <v>178</v>
      </c>
      <c r="B64" s="120"/>
      <c r="C64" s="119" t="s">
        <v>522</v>
      </c>
      <c r="D64" s="120"/>
      <c r="E64" s="135" t="s">
        <v>483</v>
      </c>
      <c r="F64" s="135"/>
      <c r="G64" s="135">
        <v>333</v>
      </c>
      <c r="H64" s="135">
        <v>578</v>
      </c>
      <c r="I64" s="135">
        <v>60</v>
      </c>
      <c r="J64" s="135">
        <v>1</v>
      </c>
      <c r="K64" s="120"/>
      <c r="L64" s="120"/>
      <c r="M64" s="121" t="s">
        <v>779</v>
      </c>
      <c r="N64" s="130" t="s">
        <v>779</v>
      </c>
    </row>
    <row r="65" spans="1:14" x14ac:dyDescent="0.2">
      <c r="A65" s="118" t="s">
        <v>18</v>
      </c>
      <c r="B65" s="120"/>
      <c r="C65" s="119" t="s">
        <v>522</v>
      </c>
      <c r="D65" s="120"/>
      <c r="E65" s="135" t="s">
        <v>488</v>
      </c>
      <c r="F65" s="135"/>
      <c r="G65" s="135">
        <v>214</v>
      </c>
      <c r="H65" s="135">
        <v>1.5</v>
      </c>
      <c r="I65" s="135">
        <v>120</v>
      </c>
      <c r="J65" s="135">
        <v>1</v>
      </c>
      <c r="K65" s="120"/>
      <c r="L65" s="120"/>
      <c r="M65" s="121" t="s">
        <v>779</v>
      </c>
      <c r="N65" s="130" t="s">
        <v>779</v>
      </c>
    </row>
    <row r="66" spans="1:14" x14ac:dyDescent="0.2">
      <c r="A66" s="118" t="s">
        <v>298</v>
      </c>
      <c r="B66" s="120"/>
      <c r="C66" s="119" t="s">
        <v>522</v>
      </c>
      <c r="D66" s="120"/>
      <c r="E66" s="135" t="s">
        <v>117</v>
      </c>
      <c r="F66" s="135"/>
      <c r="G66" s="135">
        <v>610</v>
      </c>
      <c r="H66" s="135">
        <v>220</v>
      </c>
      <c r="I66" s="135">
        <v>60</v>
      </c>
      <c r="J66" s="135">
        <v>1</v>
      </c>
      <c r="K66" s="120"/>
      <c r="L66" s="120"/>
      <c r="M66" s="121" t="s">
        <v>779</v>
      </c>
      <c r="N66" s="130" t="s">
        <v>779</v>
      </c>
    </row>
    <row r="67" spans="1:14" ht="240" x14ac:dyDescent="0.2">
      <c r="A67" s="93" t="s">
        <v>221</v>
      </c>
      <c r="B67" s="56" t="s">
        <v>769</v>
      </c>
      <c r="C67" s="56" t="s">
        <v>769</v>
      </c>
      <c r="D67" s="56" t="s">
        <v>769</v>
      </c>
      <c r="E67" s="113" t="s">
        <v>490</v>
      </c>
      <c r="F67" s="113" t="s">
        <v>646</v>
      </c>
      <c r="G67" s="113">
        <v>400</v>
      </c>
      <c r="H67" s="113">
        <v>930</v>
      </c>
      <c r="I67" s="113">
        <v>250</v>
      </c>
      <c r="J67" s="113">
        <v>1</v>
      </c>
      <c r="K67" s="94">
        <v>12</v>
      </c>
      <c r="L67" s="94"/>
      <c r="M67" s="95"/>
      <c r="N67" s="107">
        <f t="shared" ref="N67:N74" si="5">SUM(M67)*J67</f>
        <v>0</v>
      </c>
    </row>
    <row r="68" spans="1:14" x14ac:dyDescent="0.2">
      <c r="A68" s="93" t="s">
        <v>164</v>
      </c>
      <c r="B68" s="56" t="s">
        <v>769</v>
      </c>
      <c r="C68" s="56" t="s">
        <v>769</v>
      </c>
      <c r="D68" s="56" t="s">
        <v>769</v>
      </c>
      <c r="E68" s="113" t="s">
        <v>11</v>
      </c>
      <c r="F68" s="113" t="s">
        <v>564</v>
      </c>
      <c r="G68" s="113">
        <v>15</v>
      </c>
      <c r="H68" s="113">
        <v>15</v>
      </c>
      <c r="I68" s="113">
        <v>400</v>
      </c>
      <c r="J68" s="113">
        <v>1</v>
      </c>
      <c r="K68" s="94"/>
      <c r="L68" s="94"/>
      <c r="M68" s="95"/>
      <c r="N68" s="107">
        <f t="shared" si="5"/>
        <v>0</v>
      </c>
    </row>
    <row r="69" spans="1:14" ht="30" x14ac:dyDescent="0.2">
      <c r="A69" s="93" t="s">
        <v>262</v>
      </c>
      <c r="B69" s="56" t="s">
        <v>769</v>
      </c>
      <c r="C69" s="56" t="s">
        <v>769</v>
      </c>
      <c r="D69" s="56" t="s">
        <v>769</v>
      </c>
      <c r="E69" s="113" t="s">
        <v>482</v>
      </c>
      <c r="F69" s="113" t="s">
        <v>563</v>
      </c>
      <c r="G69" s="113">
        <v>45</v>
      </c>
      <c r="H69" s="113">
        <v>500</v>
      </c>
      <c r="I69" s="113">
        <v>753</v>
      </c>
      <c r="J69" s="113">
        <v>1</v>
      </c>
      <c r="K69" s="94"/>
      <c r="L69" s="94"/>
      <c r="M69" s="95"/>
      <c r="N69" s="107">
        <f t="shared" si="5"/>
        <v>0</v>
      </c>
    </row>
    <row r="70" spans="1:14" ht="75" x14ac:dyDescent="0.2">
      <c r="A70" s="93" t="s">
        <v>190</v>
      </c>
      <c r="B70" s="56" t="s">
        <v>769</v>
      </c>
      <c r="C70" s="56" t="s">
        <v>769</v>
      </c>
      <c r="D70" s="56" t="s">
        <v>769</v>
      </c>
      <c r="E70" s="113" t="s">
        <v>461</v>
      </c>
      <c r="F70" s="113" t="s">
        <v>647</v>
      </c>
      <c r="G70" s="113">
        <v>400</v>
      </c>
      <c r="H70" s="113">
        <v>785</v>
      </c>
      <c r="I70" s="113">
        <v>600</v>
      </c>
      <c r="J70" s="113">
        <v>1</v>
      </c>
      <c r="K70" s="94"/>
      <c r="L70" s="94"/>
      <c r="M70" s="95"/>
      <c r="N70" s="107">
        <f t="shared" si="5"/>
        <v>0</v>
      </c>
    </row>
    <row r="71" spans="1:14" ht="75" x14ac:dyDescent="0.2">
      <c r="A71" s="93" t="s">
        <v>42</v>
      </c>
      <c r="B71" s="56" t="s">
        <v>769</v>
      </c>
      <c r="C71" s="56" t="s">
        <v>769</v>
      </c>
      <c r="D71" s="56" t="s">
        <v>769</v>
      </c>
      <c r="E71" s="113" t="s">
        <v>461</v>
      </c>
      <c r="F71" s="113" t="s">
        <v>647</v>
      </c>
      <c r="G71" s="113">
        <v>400</v>
      </c>
      <c r="H71" s="113">
        <v>785</v>
      </c>
      <c r="I71" s="113">
        <v>600</v>
      </c>
      <c r="J71" s="113">
        <v>1</v>
      </c>
      <c r="K71" s="94"/>
      <c r="L71" s="94"/>
      <c r="M71" s="95"/>
      <c r="N71" s="107">
        <f t="shared" si="5"/>
        <v>0</v>
      </c>
    </row>
    <row r="72" spans="1:14" ht="75" x14ac:dyDescent="0.2">
      <c r="A72" s="93" t="s">
        <v>285</v>
      </c>
      <c r="B72" s="56" t="s">
        <v>769</v>
      </c>
      <c r="C72" s="56" t="s">
        <v>769</v>
      </c>
      <c r="D72" s="56" t="s">
        <v>769</v>
      </c>
      <c r="E72" s="113" t="s">
        <v>409</v>
      </c>
      <c r="F72" s="113" t="s">
        <v>648</v>
      </c>
      <c r="G72" s="113">
        <v>400</v>
      </c>
      <c r="H72" s="113">
        <v>930</v>
      </c>
      <c r="I72" s="113">
        <v>250</v>
      </c>
      <c r="J72" s="113">
        <v>1</v>
      </c>
      <c r="K72" s="94"/>
      <c r="L72" s="94"/>
      <c r="M72" s="95"/>
      <c r="N72" s="107">
        <f t="shared" si="5"/>
        <v>0</v>
      </c>
    </row>
    <row r="73" spans="1:14" ht="75" x14ac:dyDescent="0.2">
      <c r="A73" s="93" t="s">
        <v>142</v>
      </c>
      <c r="B73" s="56" t="s">
        <v>769</v>
      </c>
      <c r="C73" s="56" t="s">
        <v>769</v>
      </c>
      <c r="D73" s="56" t="s">
        <v>769</v>
      </c>
      <c r="E73" s="113" t="s">
        <v>462</v>
      </c>
      <c r="F73" s="113" t="s">
        <v>649</v>
      </c>
      <c r="G73" s="113">
        <v>800</v>
      </c>
      <c r="H73" s="113">
        <v>785</v>
      </c>
      <c r="I73" s="113">
        <v>600</v>
      </c>
      <c r="J73" s="113">
        <v>2</v>
      </c>
      <c r="K73" s="94"/>
      <c r="L73" s="94"/>
      <c r="M73" s="95"/>
      <c r="N73" s="107">
        <f t="shared" si="5"/>
        <v>0</v>
      </c>
    </row>
    <row r="74" spans="1:14" ht="75" x14ac:dyDescent="0.2">
      <c r="A74" s="93" t="s">
        <v>375</v>
      </c>
      <c r="B74" s="56" t="s">
        <v>769</v>
      </c>
      <c r="C74" s="56" t="s">
        <v>769</v>
      </c>
      <c r="D74" s="56" t="s">
        <v>769</v>
      </c>
      <c r="E74" s="113" t="s">
        <v>410</v>
      </c>
      <c r="F74" s="113" t="s">
        <v>650</v>
      </c>
      <c r="G74" s="113">
        <v>800</v>
      </c>
      <c r="H74" s="113">
        <v>930</v>
      </c>
      <c r="I74" s="113">
        <v>250</v>
      </c>
      <c r="J74" s="113">
        <v>2</v>
      </c>
      <c r="K74" s="94"/>
      <c r="L74" s="94"/>
      <c r="M74" s="95"/>
      <c r="N74" s="107">
        <f t="shared" si="5"/>
        <v>0</v>
      </c>
    </row>
    <row r="75" spans="1:14" ht="30" x14ac:dyDescent="0.2">
      <c r="A75" s="118" t="s">
        <v>239</v>
      </c>
      <c r="B75" s="120"/>
      <c r="C75" s="119" t="s">
        <v>522</v>
      </c>
      <c r="D75" s="120"/>
      <c r="E75" s="134" t="s">
        <v>501</v>
      </c>
      <c r="F75" s="134"/>
      <c r="G75" s="135">
        <v>800</v>
      </c>
      <c r="H75" s="135">
        <v>930</v>
      </c>
      <c r="I75" s="135">
        <v>850</v>
      </c>
      <c r="J75" s="135">
        <v>1</v>
      </c>
      <c r="K75" s="120">
        <v>24</v>
      </c>
      <c r="L75" s="120">
        <v>0.1</v>
      </c>
      <c r="M75" s="121" t="s">
        <v>779</v>
      </c>
      <c r="N75" s="130" t="s">
        <v>779</v>
      </c>
    </row>
    <row r="76" spans="1:14" ht="30" x14ac:dyDescent="0.2">
      <c r="A76" s="118" t="s">
        <v>69</v>
      </c>
      <c r="B76" s="120"/>
      <c r="C76" s="119" t="s">
        <v>522</v>
      </c>
      <c r="D76" s="120"/>
      <c r="E76" s="134" t="s">
        <v>501</v>
      </c>
      <c r="F76" s="134"/>
      <c r="G76" s="135">
        <v>800</v>
      </c>
      <c r="H76" s="135">
        <v>930</v>
      </c>
      <c r="I76" s="135">
        <v>850</v>
      </c>
      <c r="J76" s="135">
        <v>1</v>
      </c>
      <c r="K76" s="120">
        <v>24</v>
      </c>
      <c r="L76" s="120">
        <v>0.1</v>
      </c>
      <c r="M76" s="121" t="s">
        <v>779</v>
      </c>
      <c r="N76" s="130" t="s">
        <v>779</v>
      </c>
    </row>
    <row r="77" spans="1:14" x14ac:dyDescent="0.2">
      <c r="A77" s="89" t="s">
        <v>332</v>
      </c>
      <c r="B77" s="90" t="s">
        <v>332</v>
      </c>
      <c r="C77" s="90" t="s">
        <v>332</v>
      </c>
      <c r="D77" s="90" t="s">
        <v>332</v>
      </c>
      <c r="E77" s="111" t="s">
        <v>512</v>
      </c>
      <c r="F77" s="111"/>
      <c r="G77" s="112"/>
      <c r="H77" s="112"/>
      <c r="I77" s="112"/>
      <c r="J77" s="112"/>
      <c r="K77" s="90"/>
      <c r="L77" s="90"/>
      <c r="M77" s="92"/>
      <c r="N77" s="106"/>
    </row>
    <row r="78" spans="1:14" ht="75" x14ac:dyDescent="0.2">
      <c r="A78" s="93" t="s">
        <v>359</v>
      </c>
      <c r="B78" s="56" t="s">
        <v>769</v>
      </c>
      <c r="C78" s="56" t="s">
        <v>769</v>
      </c>
      <c r="D78" s="56" t="s">
        <v>769</v>
      </c>
      <c r="E78" s="113" t="s">
        <v>459</v>
      </c>
      <c r="F78" s="165" t="s">
        <v>824</v>
      </c>
      <c r="G78" s="113">
        <v>800</v>
      </c>
      <c r="H78" s="113">
        <v>550</v>
      </c>
      <c r="I78" s="113">
        <v>600</v>
      </c>
      <c r="J78" s="113">
        <v>1</v>
      </c>
      <c r="K78" s="94"/>
      <c r="L78" s="94"/>
      <c r="M78" s="95"/>
      <c r="N78" s="107">
        <f t="shared" ref="N78:N79" si="6">SUM(M78)*J78</f>
        <v>0</v>
      </c>
    </row>
    <row r="79" spans="1:14" ht="210" x14ac:dyDescent="0.2">
      <c r="A79" s="93" t="s">
        <v>217</v>
      </c>
      <c r="B79" s="56" t="s">
        <v>769</v>
      </c>
      <c r="C79" s="56" t="s">
        <v>769</v>
      </c>
      <c r="D79" s="56" t="s">
        <v>769</v>
      </c>
      <c r="E79" s="113" t="s">
        <v>491</v>
      </c>
      <c r="F79" s="165" t="s">
        <v>825</v>
      </c>
      <c r="G79" s="113">
        <v>800</v>
      </c>
      <c r="H79" s="113">
        <v>730</v>
      </c>
      <c r="I79" s="113">
        <v>250</v>
      </c>
      <c r="J79" s="113">
        <v>1</v>
      </c>
      <c r="K79" s="94"/>
      <c r="L79" s="94">
        <v>8.8000000000000007</v>
      </c>
      <c r="M79" s="95"/>
      <c r="N79" s="107">
        <f t="shared" si="6"/>
        <v>0</v>
      </c>
    </row>
    <row r="80" spans="1:14" ht="405" x14ac:dyDescent="0.2">
      <c r="A80" s="93" t="s">
        <v>345</v>
      </c>
      <c r="B80" s="56" t="s">
        <v>769</v>
      </c>
      <c r="C80" s="56" t="s">
        <v>769</v>
      </c>
      <c r="D80" s="56" t="s">
        <v>769</v>
      </c>
      <c r="E80" s="113" t="s">
        <v>503</v>
      </c>
      <c r="F80" s="113" t="s">
        <v>719</v>
      </c>
      <c r="G80" s="113">
        <v>800</v>
      </c>
      <c r="H80" s="113">
        <v>930</v>
      </c>
      <c r="I80" s="113">
        <v>850</v>
      </c>
      <c r="J80" s="113">
        <v>1</v>
      </c>
      <c r="K80" s="94"/>
      <c r="L80" s="94">
        <v>9.4</v>
      </c>
      <c r="M80" s="95"/>
      <c r="N80" s="107">
        <f t="shared" ref="N80:N82" si="7">SUM(M80)*J80</f>
        <v>0</v>
      </c>
    </row>
    <row r="81" spans="1:14" ht="75" x14ac:dyDescent="0.2">
      <c r="A81" s="93" t="s">
        <v>199</v>
      </c>
      <c r="B81" s="56" t="s">
        <v>769</v>
      </c>
      <c r="C81" s="56" t="s">
        <v>769</v>
      </c>
      <c r="D81" s="56" t="s">
        <v>769</v>
      </c>
      <c r="E81" s="113" t="s">
        <v>410</v>
      </c>
      <c r="F81" s="113" t="s">
        <v>650</v>
      </c>
      <c r="G81" s="113">
        <v>800</v>
      </c>
      <c r="H81" s="113">
        <v>930</v>
      </c>
      <c r="I81" s="113">
        <v>250</v>
      </c>
      <c r="J81" s="113">
        <v>1</v>
      </c>
      <c r="K81" s="94"/>
      <c r="L81" s="94"/>
      <c r="M81" s="95"/>
      <c r="N81" s="107">
        <f t="shared" si="7"/>
        <v>0</v>
      </c>
    </row>
    <row r="82" spans="1:14" ht="75" x14ac:dyDescent="0.2">
      <c r="A82" s="93" t="s">
        <v>240</v>
      </c>
      <c r="B82" s="56" t="s">
        <v>769</v>
      </c>
      <c r="C82" s="56" t="s">
        <v>769</v>
      </c>
      <c r="D82" s="56" t="s">
        <v>769</v>
      </c>
      <c r="E82" s="113" t="s">
        <v>462</v>
      </c>
      <c r="F82" s="113" t="s">
        <v>649</v>
      </c>
      <c r="G82" s="113">
        <v>800</v>
      </c>
      <c r="H82" s="113">
        <v>785</v>
      </c>
      <c r="I82" s="113">
        <v>600</v>
      </c>
      <c r="J82" s="113">
        <v>1</v>
      </c>
      <c r="K82" s="94"/>
      <c r="L82" s="94"/>
      <c r="M82" s="95"/>
      <c r="N82" s="107">
        <f t="shared" si="7"/>
        <v>0</v>
      </c>
    </row>
    <row r="83" spans="1:14" ht="75" x14ac:dyDescent="0.2">
      <c r="A83" s="93" t="s">
        <v>293</v>
      </c>
      <c r="B83" s="56" t="s">
        <v>769</v>
      </c>
      <c r="C83" s="56" t="s">
        <v>769</v>
      </c>
      <c r="D83" s="56" t="s">
        <v>769</v>
      </c>
      <c r="E83" s="113" t="s">
        <v>409</v>
      </c>
      <c r="F83" s="113" t="s">
        <v>659</v>
      </c>
      <c r="G83" s="113">
        <v>400</v>
      </c>
      <c r="H83" s="113">
        <v>930</v>
      </c>
      <c r="I83" s="113">
        <v>250</v>
      </c>
      <c r="J83" s="113">
        <v>1</v>
      </c>
      <c r="K83" s="94"/>
      <c r="L83" s="94"/>
      <c r="M83" s="95"/>
      <c r="N83" s="107">
        <f t="shared" ref="N83:N84" si="8">SUM(M83)*J83</f>
        <v>0</v>
      </c>
    </row>
    <row r="84" spans="1:14" ht="75" x14ac:dyDescent="0.2">
      <c r="A84" s="93" t="s">
        <v>326</v>
      </c>
      <c r="B84" s="56" t="s">
        <v>769</v>
      </c>
      <c r="C84" s="56" t="s">
        <v>769</v>
      </c>
      <c r="D84" s="56" t="s">
        <v>769</v>
      </c>
      <c r="E84" s="113" t="s">
        <v>461</v>
      </c>
      <c r="F84" s="113" t="s">
        <v>647</v>
      </c>
      <c r="G84" s="113">
        <v>400</v>
      </c>
      <c r="H84" s="113">
        <v>785</v>
      </c>
      <c r="I84" s="113">
        <v>600</v>
      </c>
      <c r="J84" s="113">
        <v>1</v>
      </c>
      <c r="K84" s="94"/>
      <c r="L84" s="94"/>
      <c r="M84" s="95"/>
      <c r="N84" s="107">
        <f t="shared" si="8"/>
        <v>0</v>
      </c>
    </row>
    <row r="85" spans="1:14" x14ac:dyDescent="0.2">
      <c r="A85" s="118" t="s">
        <v>151</v>
      </c>
      <c r="B85" s="120"/>
      <c r="C85" s="119" t="s">
        <v>522</v>
      </c>
      <c r="D85" s="120"/>
      <c r="E85" s="136" t="s">
        <v>590</v>
      </c>
      <c r="F85" s="136"/>
      <c r="G85" s="135">
        <v>1200</v>
      </c>
      <c r="H85" s="135">
        <v>856</v>
      </c>
      <c r="I85" s="135">
        <v>900</v>
      </c>
      <c r="J85" s="135">
        <v>1</v>
      </c>
      <c r="K85" s="120"/>
      <c r="L85" s="120">
        <v>19</v>
      </c>
      <c r="M85" s="121" t="s">
        <v>779</v>
      </c>
      <c r="N85" s="130" t="s">
        <v>779</v>
      </c>
    </row>
    <row r="86" spans="1:14" ht="75" x14ac:dyDescent="0.2">
      <c r="A86" s="93" t="s">
        <v>275</v>
      </c>
      <c r="B86" s="56" t="s">
        <v>769</v>
      </c>
      <c r="C86" s="56" t="s">
        <v>769</v>
      </c>
      <c r="D86" s="56" t="s">
        <v>769</v>
      </c>
      <c r="E86" s="113" t="s">
        <v>463</v>
      </c>
      <c r="F86" s="113" t="s">
        <v>658</v>
      </c>
      <c r="G86" s="113">
        <v>1200</v>
      </c>
      <c r="H86" s="113">
        <v>785</v>
      </c>
      <c r="I86" s="113">
        <v>600</v>
      </c>
      <c r="J86" s="113">
        <v>1</v>
      </c>
      <c r="K86" s="94"/>
      <c r="L86" s="94"/>
      <c r="M86" s="95"/>
      <c r="N86" s="107">
        <f t="shared" ref="N86:N88" si="9">SUM(M86)*J86</f>
        <v>0</v>
      </c>
    </row>
    <row r="87" spans="1:14" ht="255" x14ac:dyDescent="0.2">
      <c r="A87" s="93" t="s">
        <v>125</v>
      </c>
      <c r="B87" s="56" t="s">
        <v>769</v>
      </c>
      <c r="C87" s="56" t="s">
        <v>769</v>
      </c>
      <c r="D87" s="56" t="s">
        <v>769</v>
      </c>
      <c r="E87" s="113" t="s">
        <v>486</v>
      </c>
      <c r="F87" s="113" t="s">
        <v>639</v>
      </c>
      <c r="G87" s="113">
        <v>800</v>
      </c>
      <c r="H87" s="113">
        <v>930</v>
      </c>
      <c r="I87" s="113">
        <v>250</v>
      </c>
      <c r="J87" s="113">
        <v>1</v>
      </c>
      <c r="K87" s="94">
        <v>28</v>
      </c>
      <c r="L87" s="94"/>
      <c r="M87" s="95"/>
      <c r="N87" s="107">
        <f t="shared" si="9"/>
        <v>0</v>
      </c>
    </row>
    <row r="88" spans="1:14" ht="75" x14ac:dyDescent="0.2">
      <c r="A88" s="93" t="s">
        <v>95</v>
      </c>
      <c r="B88" s="56" t="s">
        <v>769</v>
      </c>
      <c r="C88" s="56" t="s">
        <v>769</v>
      </c>
      <c r="D88" s="56" t="s">
        <v>769</v>
      </c>
      <c r="E88" s="113" t="s">
        <v>409</v>
      </c>
      <c r="F88" s="113" t="s">
        <v>659</v>
      </c>
      <c r="G88" s="113">
        <v>400</v>
      </c>
      <c r="H88" s="113">
        <v>930</v>
      </c>
      <c r="I88" s="113">
        <v>250</v>
      </c>
      <c r="J88" s="113">
        <v>1</v>
      </c>
      <c r="K88" s="94"/>
      <c r="L88" s="94"/>
      <c r="M88" s="95"/>
      <c r="N88" s="107">
        <f t="shared" si="9"/>
        <v>0</v>
      </c>
    </row>
    <row r="89" spans="1:14" x14ac:dyDescent="0.2">
      <c r="A89" s="89" t="s">
        <v>332</v>
      </c>
      <c r="B89" s="90" t="s">
        <v>332</v>
      </c>
      <c r="C89" s="90" t="s">
        <v>332</v>
      </c>
      <c r="D89" s="90" t="s">
        <v>332</v>
      </c>
      <c r="E89" s="111" t="s">
        <v>513</v>
      </c>
      <c r="F89" s="111"/>
      <c r="G89" s="112"/>
      <c r="H89" s="112"/>
      <c r="I89" s="112"/>
      <c r="J89" s="112"/>
      <c r="K89" s="90"/>
      <c r="L89" s="90"/>
      <c r="M89" s="92"/>
      <c r="N89" s="106"/>
    </row>
    <row r="90" spans="1:14" x14ac:dyDescent="0.2">
      <c r="A90" s="89" t="s">
        <v>332</v>
      </c>
      <c r="B90" s="90" t="s">
        <v>332</v>
      </c>
      <c r="C90" s="90" t="s">
        <v>332</v>
      </c>
      <c r="D90" s="90" t="s">
        <v>332</v>
      </c>
      <c r="E90" s="111" t="s">
        <v>386</v>
      </c>
      <c r="F90" s="111"/>
      <c r="G90" s="112"/>
      <c r="H90" s="112"/>
      <c r="I90" s="112"/>
      <c r="J90" s="112"/>
      <c r="K90" s="90"/>
      <c r="L90" s="90"/>
      <c r="M90" s="92"/>
      <c r="N90" s="106"/>
    </row>
    <row r="91" spans="1:14" ht="75" x14ac:dyDescent="0.2">
      <c r="A91" s="93" t="s">
        <v>256</v>
      </c>
      <c r="B91" s="56" t="s">
        <v>769</v>
      </c>
      <c r="C91" s="56" t="s">
        <v>769</v>
      </c>
      <c r="D91" s="56" t="s">
        <v>769</v>
      </c>
      <c r="E91" s="113" t="s">
        <v>425</v>
      </c>
      <c r="F91" s="113" t="s">
        <v>683</v>
      </c>
      <c r="G91" s="113">
        <v>1620</v>
      </c>
      <c r="H91" s="113">
        <v>650</v>
      </c>
      <c r="I91" s="113">
        <v>1700</v>
      </c>
      <c r="J91" s="113">
        <v>1</v>
      </c>
      <c r="K91" s="94"/>
      <c r="L91" s="94"/>
      <c r="M91" s="95"/>
      <c r="N91" s="107">
        <f t="shared" ref="N91:N99" si="10">SUM(M91)*J91</f>
        <v>0</v>
      </c>
    </row>
    <row r="92" spans="1:14" ht="60" x14ac:dyDescent="0.2">
      <c r="A92" s="93" t="s">
        <v>104</v>
      </c>
      <c r="B92" s="56" t="s">
        <v>769</v>
      </c>
      <c r="C92" s="56" t="s">
        <v>769</v>
      </c>
      <c r="D92" s="56" t="s">
        <v>769</v>
      </c>
      <c r="E92" s="113" t="s">
        <v>425</v>
      </c>
      <c r="F92" s="113" t="s">
        <v>684</v>
      </c>
      <c r="G92" s="113">
        <v>1620</v>
      </c>
      <c r="H92" s="113">
        <v>650</v>
      </c>
      <c r="I92" s="113">
        <v>1700</v>
      </c>
      <c r="J92" s="113">
        <v>1</v>
      </c>
      <c r="K92" s="94"/>
      <c r="L92" s="94"/>
      <c r="M92" s="95"/>
      <c r="N92" s="107">
        <f t="shared" si="10"/>
        <v>0</v>
      </c>
    </row>
    <row r="93" spans="1:14" ht="315" x14ac:dyDescent="0.2">
      <c r="A93" s="93" t="s">
        <v>335</v>
      </c>
      <c r="B93" s="56" t="s">
        <v>769</v>
      </c>
      <c r="C93" s="56" t="s">
        <v>769</v>
      </c>
      <c r="D93" s="56" t="s">
        <v>769</v>
      </c>
      <c r="E93" s="113" t="s">
        <v>682</v>
      </c>
      <c r="F93" s="113" t="s">
        <v>685</v>
      </c>
      <c r="G93" s="113">
        <v>520</v>
      </c>
      <c r="H93" s="113">
        <v>1076</v>
      </c>
      <c r="I93" s="113">
        <v>1030</v>
      </c>
      <c r="J93" s="113">
        <v>1</v>
      </c>
      <c r="K93" s="94"/>
      <c r="L93" s="94">
        <v>1.2</v>
      </c>
      <c r="M93" s="95"/>
      <c r="N93" s="107">
        <f t="shared" si="10"/>
        <v>0</v>
      </c>
    </row>
    <row r="94" spans="1:14" ht="225" x14ac:dyDescent="0.2">
      <c r="A94" s="93" t="s">
        <v>197</v>
      </c>
      <c r="B94" s="56" t="s">
        <v>769</v>
      </c>
      <c r="C94" s="56" t="s">
        <v>769</v>
      </c>
      <c r="D94" s="56" t="s">
        <v>769</v>
      </c>
      <c r="E94" s="113" t="s">
        <v>423</v>
      </c>
      <c r="F94" s="113" t="s">
        <v>687</v>
      </c>
      <c r="G94" s="113">
        <v>1276</v>
      </c>
      <c r="H94" s="113">
        <v>714</v>
      </c>
      <c r="I94" s="113">
        <v>933</v>
      </c>
      <c r="J94" s="113">
        <v>1</v>
      </c>
      <c r="K94" s="94"/>
      <c r="L94" s="94">
        <v>2.1</v>
      </c>
      <c r="M94" s="95"/>
      <c r="N94" s="107">
        <f t="shared" si="10"/>
        <v>0</v>
      </c>
    </row>
    <row r="95" spans="1:14" ht="315" x14ac:dyDescent="0.2">
      <c r="A95" s="93" t="s">
        <v>45</v>
      </c>
      <c r="B95" s="56" t="s">
        <v>769</v>
      </c>
      <c r="C95" s="56" t="s">
        <v>769</v>
      </c>
      <c r="D95" s="56" t="s">
        <v>769</v>
      </c>
      <c r="E95" s="113" t="s">
        <v>682</v>
      </c>
      <c r="F95" s="113" t="s">
        <v>703</v>
      </c>
      <c r="G95" s="113">
        <v>520</v>
      </c>
      <c r="H95" s="113">
        <v>1076</v>
      </c>
      <c r="I95" s="113">
        <v>1030</v>
      </c>
      <c r="J95" s="113">
        <v>1</v>
      </c>
      <c r="K95" s="94"/>
      <c r="L95" s="94">
        <v>1.2</v>
      </c>
      <c r="M95" s="95">
        <v>0</v>
      </c>
      <c r="N95" s="107">
        <f t="shared" si="10"/>
        <v>0</v>
      </c>
    </row>
    <row r="96" spans="1:14" ht="289.5" customHeight="1" x14ac:dyDescent="0.2">
      <c r="A96" s="93" t="s">
        <v>288</v>
      </c>
      <c r="B96" s="56" t="s">
        <v>769</v>
      </c>
      <c r="C96" s="56" t="s">
        <v>769</v>
      </c>
      <c r="D96" s="56" t="s">
        <v>769</v>
      </c>
      <c r="E96" s="113" t="s">
        <v>680</v>
      </c>
      <c r="F96" s="113" t="s">
        <v>718</v>
      </c>
      <c r="G96" s="113">
        <v>1038</v>
      </c>
      <c r="H96" s="113">
        <v>714</v>
      </c>
      <c r="I96" s="113">
        <v>931</v>
      </c>
      <c r="J96" s="113">
        <v>4</v>
      </c>
      <c r="K96" s="94"/>
      <c r="L96" s="94">
        <v>1.8</v>
      </c>
      <c r="M96" s="95"/>
      <c r="N96" s="107">
        <f t="shared" si="10"/>
        <v>0</v>
      </c>
    </row>
    <row r="97" spans="1:15" x14ac:dyDescent="0.2">
      <c r="A97" s="93"/>
      <c r="B97" s="94"/>
      <c r="C97" s="123"/>
      <c r="D97" s="94"/>
      <c r="E97" s="113" t="s">
        <v>515</v>
      </c>
      <c r="F97" s="113" t="s">
        <v>681</v>
      </c>
      <c r="G97" s="113">
        <v>650</v>
      </c>
      <c r="H97" s="113">
        <v>530</v>
      </c>
      <c r="I97" s="113">
        <v>75</v>
      </c>
      <c r="J97" s="113">
        <v>36</v>
      </c>
      <c r="K97" s="94"/>
      <c r="L97" s="94"/>
      <c r="M97" s="95"/>
      <c r="N97" s="107">
        <f t="shared" si="10"/>
        <v>0</v>
      </c>
    </row>
    <row r="98" spans="1:15" ht="225" x14ac:dyDescent="0.2">
      <c r="A98" s="93" t="s">
        <v>172</v>
      </c>
      <c r="B98" s="94"/>
      <c r="C98" s="94"/>
      <c r="D98" s="94"/>
      <c r="E98" s="113" t="s">
        <v>423</v>
      </c>
      <c r="F98" s="113" t="s">
        <v>687</v>
      </c>
      <c r="G98" s="113">
        <v>1276</v>
      </c>
      <c r="H98" s="113">
        <v>714</v>
      </c>
      <c r="I98" s="113">
        <v>933</v>
      </c>
      <c r="J98" s="113">
        <v>1</v>
      </c>
      <c r="K98" s="94"/>
      <c r="L98" s="94">
        <v>2.1</v>
      </c>
      <c r="M98" s="95"/>
      <c r="N98" s="107">
        <f t="shared" si="10"/>
        <v>0</v>
      </c>
    </row>
    <row r="99" spans="1:15" ht="225" x14ac:dyDescent="0.2">
      <c r="A99" s="93" t="s">
        <v>21</v>
      </c>
      <c r="B99" s="56" t="s">
        <v>769</v>
      </c>
      <c r="C99" s="56" t="s">
        <v>769</v>
      </c>
      <c r="D99" s="56" t="s">
        <v>769</v>
      </c>
      <c r="E99" s="113" t="s">
        <v>423</v>
      </c>
      <c r="F99" s="113" t="s">
        <v>687</v>
      </c>
      <c r="G99" s="113">
        <v>1276</v>
      </c>
      <c r="H99" s="113">
        <v>714</v>
      </c>
      <c r="I99" s="113">
        <v>933</v>
      </c>
      <c r="J99" s="113">
        <v>1</v>
      </c>
      <c r="K99" s="94"/>
      <c r="L99" s="94">
        <v>2.1</v>
      </c>
      <c r="M99" s="95"/>
      <c r="N99" s="107">
        <f t="shared" si="10"/>
        <v>0</v>
      </c>
    </row>
    <row r="100" spans="1:15" ht="225" x14ac:dyDescent="0.2">
      <c r="A100" s="93" t="s">
        <v>196</v>
      </c>
      <c r="B100" s="56" t="s">
        <v>769</v>
      </c>
      <c r="C100" s="56" t="s">
        <v>769</v>
      </c>
      <c r="D100" s="56" t="s">
        <v>769</v>
      </c>
      <c r="E100" s="113" t="s">
        <v>423</v>
      </c>
      <c r="F100" s="113" t="s">
        <v>687</v>
      </c>
      <c r="G100" s="113">
        <v>1276</v>
      </c>
      <c r="H100" s="113">
        <v>714</v>
      </c>
      <c r="I100" s="113">
        <v>933</v>
      </c>
      <c r="J100" s="113">
        <v>1</v>
      </c>
      <c r="K100" s="94"/>
      <c r="L100" s="94">
        <v>2.1</v>
      </c>
      <c r="M100" s="95"/>
      <c r="N100" s="107">
        <f t="shared" ref="N100:N112" si="11">SUM(M100)*J100</f>
        <v>0</v>
      </c>
    </row>
    <row r="101" spans="1:15" ht="60" x14ac:dyDescent="0.2">
      <c r="A101" s="93" t="s">
        <v>47</v>
      </c>
      <c r="B101" s="56" t="s">
        <v>769</v>
      </c>
      <c r="C101" s="56" t="s">
        <v>769</v>
      </c>
      <c r="D101" s="56" t="s">
        <v>769</v>
      </c>
      <c r="E101" s="113" t="s">
        <v>19</v>
      </c>
      <c r="F101" s="113" t="s">
        <v>542</v>
      </c>
      <c r="G101" s="113">
        <v>995</v>
      </c>
      <c r="H101" s="113">
        <v>695</v>
      </c>
      <c r="I101" s="113">
        <v>816</v>
      </c>
      <c r="J101" s="113">
        <v>1</v>
      </c>
      <c r="K101" s="94"/>
      <c r="L101" s="94"/>
      <c r="M101" s="95"/>
      <c r="N101" s="107">
        <f t="shared" si="11"/>
        <v>0</v>
      </c>
    </row>
    <row r="102" spans="1:15" ht="126.75" customHeight="1" x14ac:dyDescent="0.2">
      <c r="A102" s="93" t="s">
        <v>290</v>
      </c>
      <c r="B102" s="56" t="s">
        <v>769</v>
      </c>
      <c r="C102" s="56" t="s">
        <v>769</v>
      </c>
      <c r="D102" s="56" t="s">
        <v>769</v>
      </c>
      <c r="E102" s="113" t="s">
        <v>514</v>
      </c>
      <c r="F102" s="113" t="s">
        <v>702</v>
      </c>
      <c r="G102" s="113">
        <v>8000</v>
      </c>
      <c r="H102" s="113">
        <v>550</v>
      </c>
      <c r="I102" s="113">
        <v>900</v>
      </c>
      <c r="J102" s="113">
        <v>1</v>
      </c>
      <c r="K102" s="94"/>
      <c r="L102" s="94">
        <v>0.25</v>
      </c>
      <c r="M102" s="95"/>
      <c r="N102" s="107">
        <f t="shared" si="11"/>
        <v>0</v>
      </c>
    </row>
    <row r="103" spans="1:15" x14ac:dyDescent="0.2">
      <c r="A103" s="93" t="s">
        <v>242</v>
      </c>
      <c r="B103" s="56" t="s">
        <v>769</v>
      </c>
      <c r="C103" s="56" t="s">
        <v>769</v>
      </c>
      <c r="D103" s="56" t="s">
        <v>769</v>
      </c>
      <c r="E103" s="113" t="s">
        <v>424</v>
      </c>
      <c r="F103" s="113" t="s">
        <v>690</v>
      </c>
      <c r="G103" s="113">
        <v>550</v>
      </c>
      <c r="H103" s="113">
        <v>350</v>
      </c>
      <c r="I103" s="113">
        <v>115</v>
      </c>
      <c r="J103" s="113">
        <v>1</v>
      </c>
      <c r="K103" s="94"/>
      <c r="L103" s="94"/>
      <c r="M103" s="95"/>
      <c r="N103" s="107">
        <f t="shared" si="11"/>
        <v>0</v>
      </c>
    </row>
    <row r="104" spans="1:15" ht="240" x14ac:dyDescent="0.2">
      <c r="A104" s="93" t="s">
        <v>147</v>
      </c>
      <c r="B104" s="56" t="s">
        <v>769</v>
      </c>
      <c r="C104" s="56" t="s">
        <v>769</v>
      </c>
      <c r="D104" s="56" t="s">
        <v>769</v>
      </c>
      <c r="E104" s="113" t="s">
        <v>710</v>
      </c>
      <c r="F104" s="113" t="s">
        <v>689</v>
      </c>
      <c r="G104" s="113">
        <v>885</v>
      </c>
      <c r="H104" s="113">
        <v>700</v>
      </c>
      <c r="I104" s="113">
        <v>911</v>
      </c>
      <c r="J104" s="113">
        <v>2</v>
      </c>
      <c r="K104" s="94"/>
      <c r="L104" s="94"/>
      <c r="M104" s="95"/>
      <c r="N104" s="107">
        <f t="shared" si="11"/>
        <v>0</v>
      </c>
    </row>
    <row r="105" spans="1:15" x14ac:dyDescent="0.2">
      <c r="A105" s="93"/>
      <c r="B105" s="56" t="s">
        <v>769</v>
      </c>
      <c r="C105" s="56" t="s">
        <v>769</v>
      </c>
      <c r="D105" s="56" t="s">
        <v>769</v>
      </c>
      <c r="E105" s="113" t="s">
        <v>515</v>
      </c>
      <c r="F105" s="113" t="s">
        <v>691</v>
      </c>
      <c r="G105" s="113">
        <v>650</v>
      </c>
      <c r="H105" s="113">
        <v>530</v>
      </c>
      <c r="I105" s="113">
        <v>75</v>
      </c>
      <c r="J105" s="113">
        <v>18</v>
      </c>
      <c r="K105" s="94"/>
      <c r="L105" s="94"/>
      <c r="M105" s="95"/>
      <c r="N105" s="107">
        <f t="shared" si="11"/>
        <v>0</v>
      </c>
    </row>
    <row r="106" spans="1:15" ht="69.75" customHeight="1" x14ac:dyDescent="0.2">
      <c r="A106" s="93" t="s">
        <v>2</v>
      </c>
      <c r="B106" s="56" t="s">
        <v>769</v>
      </c>
      <c r="C106" s="56" t="s">
        <v>769</v>
      </c>
      <c r="D106" s="56" t="s">
        <v>769</v>
      </c>
      <c r="E106" s="113" t="s">
        <v>425</v>
      </c>
      <c r="F106" s="113" t="s">
        <v>684</v>
      </c>
      <c r="G106" s="113">
        <v>1620</v>
      </c>
      <c r="H106" s="113">
        <v>650</v>
      </c>
      <c r="I106" s="113">
        <v>1700</v>
      </c>
      <c r="J106" s="113">
        <v>1</v>
      </c>
      <c r="K106" s="94"/>
      <c r="L106" s="94"/>
      <c r="M106" s="95"/>
      <c r="N106" s="107">
        <f t="shared" si="11"/>
        <v>0</v>
      </c>
    </row>
    <row r="107" spans="1:15" ht="240" x14ac:dyDescent="0.2">
      <c r="A107" s="93" t="s">
        <v>272</v>
      </c>
      <c r="B107" s="56" t="s">
        <v>769</v>
      </c>
      <c r="C107" s="56" t="s">
        <v>769</v>
      </c>
      <c r="D107" s="56" t="s">
        <v>769</v>
      </c>
      <c r="E107" s="113" t="s">
        <v>422</v>
      </c>
      <c r="F107" s="113" t="s">
        <v>688</v>
      </c>
      <c r="G107" s="113">
        <v>885</v>
      </c>
      <c r="H107" s="113">
        <v>700</v>
      </c>
      <c r="I107" s="113">
        <v>911</v>
      </c>
      <c r="J107" s="113">
        <v>1</v>
      </c>
      <c r="K107" s="94"/>
      <c r="L107" s="94"/>
      <c r="M107" s="95"/>
      <c r="N107" s="107">
        <f t="shared" si="11"/>
        <v>0</v>
      </c>
    </row>
    <row r="108" spans="1:15" x14ac:dyDescent="0.2">
      <c r="A108" s="93"/>
      <c r="B108" s="56" t="s">
        <v>769</v>
      </c>
      <c r="C108" s="56" t="s">
        <v>769</v>
      </c>
      <c r="D108" s="56" t="s">
        <v>769</v>
      </c>
      <c r="E108" s="113" t="s">
        <v>515</v>
      </c>
      <c r="F108" s="113" t="s">
        <v>692</v>
      </c>
      <c r="G108" s="113">
        <v>650</v>
      </c>
      <c r="H108" s="113">
        <v>530</v>
      </c>
      <c r="I108" s="113">
        <v>75</v>
      </c>
      <c r="J108" s="113">
        <v>10</v>
      </c>
      <c r="K108" s="94"/>
      <c r="L108" s="94"/>
      <c r="M108" s="95"/>
      <c r="N108" s="107">
        <f t="shared" si="11"/>
        <v>0</v>
      </c>
    </row>
    <row r="109" spans="1:15" ht="284.25" customHeight="1" x14ac:dyDescent="0.2">
      <c r="A109" s="93" t="s">
        <v>121</v>
      </c>
      <c r="B109" s="56" t="s">
        <v>769</v>
      </c>
      <c r="C109" s="56" t="s">
        <v>769</v>
      </c>
      <c r="D109" s="56" t="s">
        <v>769</v>
      </c>
      <c r="E109" s="113" t="s">
        <v>454</v>
      </c>
      <c r="F109" s="113" t="s">
        <v>734</v>
      </c>
      <c r="G109" s="113">
        <v>1122</v>
      </c>
      <c r="H109" s="113">
        <v>783</v>
      </c>
      <c r="I109" s="113">
        <v>1636</v>
      </c>
      <c r="J109" s="113">
        <v>13</v>
      </c>
      <c r="K109" s="94"/>
      <c r="L109" s="94"/>
      <c r="M109" s="95"/>
      <c r="N109" s="107">
        <f t="shared" si="11"/>
        <v>0</v>
      </c>
      <c r="O109" s="124"/>
    </row>
    <row r="110" spans="1:15" ht="240" x14ac:dyDescent="0.2">
      <c r="A110" s="93"/>
      <c r="B110" s="56" t="s">
        <v>769</v>
      </c>
      <c r="C110" s="56" t="s">
        <v>769</v>
      </c>
      <c r="D110" s="56" t="s">
        <v>769</v>
      </c>
      <c r="E110" s="113"/>
      <c r="F110" s="113" t="s">
        <v>736</v>
      </c>
      <c r="G110" s="113"/>
      <c r="H110" s="113"/>
      <c r="I110" s="113"/>
      <c r="J110" s="113"/>
      <c r="K110" s="94"/>
      <c r="L110" s="94"/>
      <c r="M110" s="95"/>
      <c r="N110" s="107"/>
      <c r="O110" s="124"/>
    </row>
    <row r="111" spans="1:15" ht="30" x14ac:dyDescent="0.2">
      <c r="A111" s="93" t="s">
        <v>518</v>
      </c>
      <c r="B111" s="56" t="s">
        <v>769</v>
      </c>
      <c r="C111" s="56" t="s">
        <v>769</v>
      </c>
      <c r="D111" s="56" t="s">
        <v>769</v>
      </c>
      <c r="E111" s="113" t="s">
        <v>735</v>
      </c>
      <c r="F111" s="113" t="s">
        <v>694</v>
      </c>
      <c r="G111" s="113"/>
      <c r="H111" s="113"/>
      <c r="I111" s="113"/>
      <c r="J111" s="113">
        <v>13</v>
      </c>
      <c r="K111" s="94"/>
      <c r="L111" s="94"/>
      <c r="M111" s="95"/>
      <c r="N111" s="107">
        <f t="shared" si="11"/>
        <v>0</v>
      </c>
      <c r="O111" s="124"/>
    </row>
    <row r="112" spans="1:15" ht="283.5" customHeight="1" x14ac:dyDescent="0.2">
      <c r="A112" s="93" t="s">
        <v>83</v>
      </c>
      <c r="B112" s="56" t="s">
        <v>769</v>
      </c>
      <c r="C112" s="56" t="s">
        <v>769</v>
      </c>
      <c r="D112" s="56" t="s">
        <v>769</v>
      </c>
      <c r="E112" s="113" t="s">
        <v>454</v>
      </c>
      <c r="F112" s="113" t="s">
        <v>734</v>
      </c>
      <c r="G112" s="113">
        <v>1122</v>
      </c>
      <c r="H112" s="113">
        <v>783</v>
      </c>
      <c r="I112" s="113">
        <v>1636</v>
      </c>
      <c r="J112" s="113">
        <v>13</v>
      </c>
      <c r="K112" s="94"/>
      <c r="L112" s="94"/>
      <c r="M112" s="95">
        <v>0</v>
      </c>
      <c r="N112" s="107">
        <f t="shared" si="11"/>
        <v>0</v>
      </c>
      <c r="O112" s="124"/>
    </row>
    <row r="113" spans="1:15" ht="358.5" customHeight="1" x14ac:dyDescent="0.2">
      <c r="A113" s="93"/>
      <c r="B113" s="56" t="s">
        <v>769</v>
      </c>
      <c r="C113" s="56" t="s">
        <v>769</v>
      </c>
      <c r="D113" s="56" t="s">
        <v>769</v>
      </c>
      <c r="E113" s="113"/>
      <c r="F113" s="113" t="s">
        <v>737</v>
      </c>
      <c r="G113" s="113"/>
      <c r="H113" s="113"/>
      <c r="I113" s="113"/>
      <c r="J113" s="113"/>
      <c r="K113" s="94"/>
      <c r="L113" s="94"/>
      <c r="M113" s="95"/>
      <c r="N113" s="107"/>
      <c r="O113" s="124"/>
    </row>
    <row r="114" spans="1:15" ht="30" x14ac:dyDescent="0.2">
      <c r="A114" s="93" t="s">
        <v>519</v>
      </c>
      <c r="B114" s="56" t="s">
        <v>769</v>
      </c>
      <c r="C114" s="56" t="s">
        <v>769</v>
      </c>
      <c r="D114" s="56" t="s">
        <v>769</v>
      </c>
      <c r="E114" s="113" t="s">
        <v>679</v>
      </c>
      <c r="F114" s="113" t="s">
        <v>693</v>
      </c>
      <c r="G114" s="113"/>
      <c r="H114" s="113"/>
      <c r="I114" s="113"/>
      <c r="J114" s="113">
        <v>13</v>
      </c>
      <c r="K114" s="94"/>
      <c r="L114" s="94"/>
      <c r="M114" s="95"/>
      <c r="N114" s="107">
        <f t="shared" ref="N114" si="12">SUM(M114)*J114</f>
        <v>0</v>
      </c>
      <c r="O114" s="124"/>
    </row>
    <row r="115" spans="1:15" ht="60" x14ac:dyDescent="0.2">
      <c r="A115" s="93" t="s">
        <v>369</v>
      </c>
      <c r="B115" s="56" t="s">
        <v>769</v>
      </c>
      <c r="C115" s="56" t="s">
        <v>769</v>
      </c>
      <c r="D115" s="56" t="s">
        <v>769</v>
      </c>
      <c r="E115" s="113" t="s">
        <v>425</v>
      </c>
      <c r="F115" s="113" t="s">
        <v>684</v>
      </c>
      <c r="G115" s="113">
        <v>1620</v>
      </c>
      <c r="H115" s="113">
        <v>650</v>
      </c>
      <c r="I115" s="113">
        <v>1700</v>
      </c>
      <c r="J115" s="113">
        <v>1</v>
      </c>
      <c r="K115" s="94"/>
      <c r="L115" s="94"/>
      <c r="M115" s="95"/>
      <c r="N115" s="107">
        <f t="shared" ref="N115:N124" si="13">SUM(M115)*J115</f>
        <v>0</v>
      </c>
    </row>
    <row r="116" spans="1:15" ht="60" x14ac:dyDescent="0.2">
      <c r="A116" s="93" t="s">
        <v>234</v>
      </c>
      <c r="B116" s="56" t="s">
        <v>769</v>
      </c>
      <c r="C116" s="56" t="s">
        <v>769</v>
      </c>
      <c r="D116" s="56" t="s">
        <v>769</v>
      </c>
      <c r="E116" s="113" t="s">
        <v>425</v>
      </c>
      <c r="F116" s="113" t="s">
        <v>684</v>
      </c>
      <c r="G116" s="113">
        <v>1620</v>
      </c>
      <c r="H116" s="113">
        <v>650</v>
      </c>
      <c r="I116" s="113">
        <v>1700</v>
      </c>
      <c r="J116" s="113">
        <v>1</v>
      </c>
      <c r="K116" s="94"/>
      <c r="L116" s="94"/>
      <c r="M116" s="95"/>
      <c r="N116" s="107">
        <f t="shared" si="13"/>
        <v>0</v>
      </c>
    </row>
    <row r="117" spans="1:15" ht="60" x14ac:dyDescent="0.2">
      <c r="A117" s="93" t="s">
        <v>103</v>
      </c>
      <c r="B117" s="56" t="s">
        <v>769</v>
      </c>
      <c r="C117" s="56" t="s">
        <v>769</v>
      </c>
      <c r="D117" s="56" t="s">
        <v>769</v>
      </c>
      <c r="E117" s="113" t="s">
        <v>425</v>
      </c>
      <c r="F117" s="113" t="s">
        <v>684</v>
      </c>
      <c r="G117" s="113">
        <v>1620</v>
      </c>
      <c r="H117" s="113">
        <v>650</v>
      </c>
      <c r="I117" s="113">
        <v>1700</v>
      </c>
      <c r="J117" s="113">
        <v>1</v>
      </c>
      <c r="K117" s="94"/>
      <c r="L117" s="94"/>
      <c r="M117" s="95"/>
      <c r="N117" s="107">
        <f t="shared" si="13"/>
        <v>0</v>
      </c>
    </row>
    <row r="118" spans="1:15" ht="60" x14ac:dyDescent="0.2">
      <c r="A118" s="93" t="s">
        <v>334</v>
      </c>
      <c r="B118" s="56" t="s">
        <v>769</v>
      </c>
      <c r="C118" s="56" t="s">
        <v>769</v>
      </c>
      <c r="D118" s="56" t="s">
        <v>769</v>
      </c>
      <c r="E118" s="113" t="s">
        <v>425</v>
      </c>
      <c r="F118" s="113" t="s">
        <v>684</v>
      </c>
      <c r="G118" s="113">
        <v>1620</v>
      </c>
      <c r="H118" s="113">
        <v>650</v>
      </c>
      <c r="I118" s="113">
        <v>1700</v>
      </c>
      <c r="J118" s="113">
        <v>1</v>
      </c>
      <c r="K118" s="94"/>
      <c r="L118" s="94"/>
      <c r="M118" s="95"/>
      <c r="N118" s="107">
        <f t="shared" si="13"/>
        <v>0</v>
      </c>
    </row>
    <row r="119" spans="1:15" ht="60" x14ac:dyDescent="0.2">
      <c r="A119" s="93" t="s">
        <v>132</v>
      </c>
      <c r="B119" s="56" t="s">
        <v>769</v>
      </c>
      <c r="C119" s="56" t="s">
        <v>769</v>
      </c>
      <c r="D119" s="56" t="s">
        <v>769</v>
      </c>
      <c r="E119" s="113" t="s">
        <v>425</v>
      </c>
      <c r="F119" s="113" t="s">
        <v>684</v>
      </c>
      <c r="G119" s="113">
        <v>1620</v>
      </c>
      <c r="H119" s="113">
        <v>650</v>
      </c>
      <c r="I119" s="113">
        <v>1700</v>
      </c>
      <c r="J119" s="113">
        <v>1</v>
      </c>
      <c r="K119" s="94"/>
      <c r="L119" s="94"/>
      <c r="M119" s="95"/>
      <c r="N119" s="107">
        <f t="shared" si="13"/>
        <v>0</v>
      </c>
    </row>
    <row r="120" spans="1:15" ht="315" x14ac:dyDescent="0.2">
      <c r="A120" s="93" t="s">
        <v>362</v>
      </c>
      <c r="B120" s="56" t="s">
        <v>769</v>
      </c>
      <c r="C120" s="56" t="s">
        <v>769</v>
      </c>
      <c r="D120" s="56" t="s">
        <v>769</v>
      </c>
      <c r="E120" s="113" t="s">
        <v>682</v>
      </c>
      <c r="F120" s="113" t="s">
        <v>686</v>
      </c>
      <c r="G120" s="113">
        <v>520</v>
      </c>
      <c r="H120" s="113">
        <v>1076</v>
      </c>
      <c r="I120" s="113">
        <v>1030</v>
      </c>
      <c r="J120" s="113">
        <v>1</v>
      </c>
      <c r="K120" s="94"/>
      <c r="L120" s="94">
        <v>1.2</v>
      </c>
      <c r="M120" s="95"/>
      <c r="N120" s="107">
        <f t="shared" si="13"/>
        <v>0</v>
      </c>
    </row>
    <row r="121" spans="1:15" ht="60" x14ac:dyDescent="0.2">
      <c r="A121" s="93" t="s">
        <v>229</v>
      </c>
      <c r="B121" s="56" t="s">
        <v>769</v>
      </c>
      <c r="C121" s="56" t="s">
        <v>769</v>
      </c>
      <c r="D121" s="56" t="s">
        <v>769</v>
      </c>
      <c r="E121" s="113" t="s">
        <v>425</v>
      </c>
      <c r="F121" s="113" t="s">
        <v>684</v>
      </c>
      <c r="G121" s="113">
        <v>1620</v>
      </c>
      <c r="H121" s="113">
        <v>650</v>
      </c>
      <c r="I121" s="113">
        <v>1700</v>
      </c>
      <c r="J121" s="113">
        <v>1</v>
      </c>
      <c r="K121" s="94"/>
      <c r="L121" s="94"/>
      <c r="M121" s="95"/>
      <c r="N121" s="107">
        <f t="shared" si="13"/>
        <v>0</v>
      </c>
    </row>
    <row r="122" spans="1:15" ht="225" x14ac:dyDescent="0.2">
      <c r="A122" s="93" t="s">
        <v>62</v>
      </c>
      <c r="B122" s="56" t="s">
        <v>769</v>
      </c>
      <c r="C122" s="56" t="s">
        <v>822</v>
      </c>
      <c r="D122" s="56" t="s">
        <v>769</v>
      </c>
      <c r="E122" s="113" t="s">
        <v>423</v>
      </c>
      <c r="F122" s="113" t="s">
        <v>687</v>
      </c>
      <c r="G122" s="113">
        <v>1276</v>
      </c>
      <c r="H122" s="113">
        <v>714</v>
      </c>
      <c r="I122" s="113">
        <v>933</v>
      </c>
      <c r="J122" s="113">
        <v>1</v>
      </c>
      <c r="K122" s="94"/>
      <c r="L122" s="94">
        <v>2.1</v>
      </c>
      <c r="M122" s="95"/>
      <c r="N122" s="107">
        <f t="shared" si="13"/>
        <v>0</v>
      </c>
    </row>
    <row r="123" spans="1:15" ht="225" x14ac:dyDescent="0.2">
      <c r="A123" s="93" t="s">
        <v>302</v>
      </c>
      <c r="B123" s="56" t="s">
        <v>769</v>
      </c>
      <c r="C123" s="56" t="s">
        <v>769</v>
      </c>
      <c r="D123" s="56" t="s">
        <v>769</v>
      </c>
      <c r="E123" s="113" t="s">
        <v>423</v>
      </c>
      <c r="F123" s="113" t="s">
        <v>687</v>
      </c>
      <c r="G123" s="113">
        <v>1276</v>
      </c>
      <c r="H123" s="113">
        <v>714</v>
      </c>
      <c r="I123" s="113">
        <v>933</v>
      </c>
      <c r="J123" s="113">
        <v>1</v>
      </c>
      <c r="K123" s="94"/>
      <c r="L123" s="94">
        <v>2.1</v>
      </c>
      <c r="M123" s="95"/>
      <c r="N123" s="107">
        <f t="shared" si="13"/>
        <v>0</v>
      </c>
    </row>
    <row r="124" spans="1:15" ht="60" x14ac:dyDescent="0.2">
      <c r="A124" s="93" t="s">
        <v>169</v>
      </c>
      <c r="B124" s="56" t="s">
        <v>769</v>
      </c>
      <c r="C124" s="56" t="s">
        <v>769</v>
      </c>
      <c r="D124" s="56" t="s">
        <v>769</v>
      </c>
      <c r="E124" s="113" t="s">
        <v>425</v>
      </c>
      <c r="F124" s="113" t="s">
        <v>684</v>
      </c>
      <c r="G124" s="113">
        <v>1620</v>
      </c>
      <c r="H124" s="113">
        <v>650</v>
      </c>
      <c r="I124" s="113">
        <v>1700</v>
      </c>
      <c r="J124" s="113">
        <v>1</v>
      </c>
      <c r="K124" s="94"/>
      <c r="L124" s="94"/>
      <c r="M124" s="95"/>
      <c r="N124" s="107">
        <f t="shared" si="13"/>
        <v>0</v>
      </c>
    </row>
    <row r="125" spans="1:15" x14ac:dyDescent="0.2">
      <c r="A125" s="89" t="s">
        <v>332</v>
      </c>
      <c r="B125" s="90"/>
      <c r="C125" s="90"/>
      <c r="D125" s="90"/>
      <c r="E125" s="111" t="s">
        <v>506</v>
      </c>
      <c r="F125" s="111"/>
      <c r="G125" s="112"/>
      <c r="H125" s="112"/>
      <c r="I125" s="112"/>
      <c r="J125" s="112"/>
      <c r="K125" s="90"/>
      <c r="L125" s="90"/>
      <c r="M125" s="92"/>
      <c r="N125" s="106"/>
    </row>
    <row r="126" spans="1:15" ht="195" x14ac:dyDescent="0.2">
      <c r="A126" s="93" t="s">
        <v>374</v>
      </c>
      <c r="B126" s="56" t="s">
        <v>769</v>
      </c>
      <c r="C126" s="56" t="s">
        <v>769</v>
      </c>
      <c r="D126" s="56" t="s">
        <v>769</v>
      </c>
      <c r="E126" s="113" t="s">
        <v>697</v>
      </c>
      <c r="F126" s="113" t="s">
        <v>695</v>
      </c>
      <c r="G126" s="113">
        <v>5900</v>
      </c>
      <c r="H126" s="113">
        <v>950</v>
      </c>
      <c r="I126" s="113">
        <v>2237</v>
      </c>
      <c r="J126" s="113">
        <v>1</v>
      </c>
      <c r="K126" s="94"/>
      <c r="L126" s="94">
        <v>38</v>
      </c>
      <c r="M126" s="95"/>
      <c r="N126" s="107">
        <f t="shared" ref="N126" si="14">SUM(M126)*J126</f>
        <v>0</v>
      </c>
      <c r="O126" s="124"/>
    </row>
    <row r="127" spans="1:15" ht="249" customHeight="1" x14ac:dyDescent="0.2">
      <c r="A127" s="93"/>
      <c r="B127" s="56" t="s">
        <v>769</v>
      </c>
      <c r="C127" s="56" t="s">
        <v>769</v>
      </c>
      <c r="D127" s="56" t="s">
        <v>769</v>
      </c>
      <c r="E127" s="113"/>
      <c r="F127" s="113" t="s">
        <v>707</v>
      </c>
      <c r="G127" s="113"/>
      <c r="H127" s="113"/>
      <c r="I127" s="113"/>
      <c r="J127" s="113"/>
      <c r="K127" s="94"/>
      <c r="L127" s="94"/>
      <c r="M127" s="95"/>
      <c r="N127" s="107"/>
    </row>
    <row r="128" spans="1:15" ht="60" x14ac:dyDescent="0.2">
      <c r="A128" s="94" t="s">
        <v>598</v>
      </c>
      <c r="B128" s="56" t="s">
        <v>769</v>
      </c>
      <c r="C128" s="56" t="s">
        <v>769</v>
      </c>
      <c r="D128" s="56" t="s">
        <v>769</v>
      </c>
      <c r="E128" s="113" t="s">
        <v>596</v>
      </c>
      <c r="F128" s="113" t="s">
        <v>696</v>
      </c>
      <c r="G128" s="113">
        <v>245</v>
      </c>
      <c r="H128" s="113">
        <v>480</v>
      </c>
      <c r="I128" s="113">
        <v>560</v>
      </c>
      <c r="J128" s="113">
        <v>1</v>
      </c>
      <c r="K128" s="94"/>
      <c r="L128" s="94">
        <v>0.06</v>
      </c>
      <c r="M128" s="95"/>
      <c r="N128" s="107">
        <f>SUM(M128)*J128</f>
        <v>0</v>
      </c>
    </row>
    <row r="129" spans="1:14" x14ac:dyDescent="0.2">
      <c r="A129" s="89" t="s">
        <v>332</v>
      </c>
      <c r="B129" s="90"/>
      <c r="C129" s="90"/>
      <c r="D129" s="90"/>
      <c r="E129" s="111" t="s">
        <v>331</v>
      </c>
      <c r="F129" s="111"/>
      <c r="G129" s="112"/>
      <c r="H129" s="112"/>
      <c r="I129" s="112"/>
      <c r="J129" s="112"/>
      <c r="K129" s="90"/>
      <c r="L129" s="90"/>
      <c r="M129" s="92"/>
      <c r="N129" s="106"/>
    </row>
    <row r="130" spans="1:14" ht="315" x14ac:dyDescent="0.2">
      <c r="A130" s="93" t="s">
        <v>343</v>
      </c>
      <c r="B130" s="56" t="s">
        <v>769</v>
      </c>
      <c r="C130" s="56" t="s">
        <v>769</v>
      </c>
      <c r="D130" s="56" t="s">
        <v>769</v>
      </c>
      <c r="E130" s="113" t="s">
        <v>706</v>
      </c>
      <c r="F130" s="113" t="s">
        <v>685</v>
      </c>
      <c r="G130" s="113">
        <v>520</v>
      </c>
      <c r="H130" s="113">
        <v>1076</v>
      </c>
      <c r="I130" s="113">
        <v>1030</v>
      </c>
      <c r="J130" s="113">
        <v>1</v>
      </c>
      <c r="K130" s="94"/>
      <c r="L130" s="94">
        <v>1.2</v>
      </c>
      <c r="M130" s="95"/>
      <c r="N130" s="107">
        <f t="shared" ref="N130:N131" si="15">SUM(M130)*J130</f>
        <v>0</v>
      </c>
    </row>
    <row r="131" spans="1:14" ht="315" x14ac:dyDescent="0.2">
      <c r="A131" s="93" t="s">
        <v>292</v>
      </c>
      <c r="B131" s="56" t="s">
        <v>769</v>
      </c>
      <c r="C131" s="56" t="s">
        <v>769</v>
      </c>
      <c r="D131" s="56" t="s">
        <v>769</v>
      </c>
      <c r="E131" s="113" t="s">
        <v>705</v>
      </c>
      <c r="F131" s="113" t="s">
        <v>685</v>
      </c>
      <c r="G131" s="113">
        <v>520</v>
      </c>
      <c r="H131" s="113">
        <v>1076</v>
      </c>
      <c r="I131" s="113">
        <v>1030</v>
      </c>
      <c r="J131" s="113">
        <v>1</v>
      </c>
      <c r="K131" s="94"/>
      <c r="L131" s="94">
        <v>1.2</v>
      </c>
      <c r="M131" s="95"/>
      <c r="N131" s="107">
        <f t="shared" si="15"/>
        <v>0</v>
      </c>
    </row>
    <row r="132" spans="1:14" x14ac:dyDescent="0.2">
      <c r="A132" s="89" t="s">
        <v>332</v>
      </c>
      <c r="B132" s="90" t="s">
        <v>332</v>
      </c>
      <c r="C132" s="90" t="s">
        <v>332</v>
      </c>
      <c r="D132" s="90" t="s">
        <v>332</v>
      </c>
      <c r="E132" s="111" t="s">
        <v>507</v>
      </c>
      <c r="F132" s="111"/>
      <c r="G132" s="112"/>
      <c r="H132" s="112"/>
      <c r="I132" s="112"/>
      <c r="J132" s="112"/>
      <c r="K132" s="90"/>
      <c r="L132" s="90"/>
      <c r="M132" s="92"/>
      <c r="N132" s="106"/>
    </row>
    <row r="133" spans="1:14" ht="30" x14ac:dyDescent="0.2">
      <c r="A133" s="96" t="s">
        <v>336</v>
      </c>
      <c r="B133" s="97"/>
      <c r="C133" s="98" t="s">
        <v>522</v>
      </c>
      <c r="D133" s="97"/>
      <c r="E133" s="114" t="s">
        <v>485</v>
      </c>
      <c r="F133" s="114"/>
      <c r="G133" s="114">
        <v>752</v>
      </c>
      <c r="H133" s="114">
        <v>755</v>
      </c>
      <c r="I133" s="114">
        <v>2273</v>
      </c>
      <c r="J133" s="114">
        <v>1</v>
      </c>
      <c r="K133" s="97"/>
      <c r="L133" s="97">
        <v>12.9</v>
      </c>
      <c r="M133" s="125" t="s">
        <v>779</v>
      </c>
      <c r="N133" s="131" t="s">
        <v>779</v>
      </c>
    </row>
    <row r="134" spans="1:14" ht="45" x14ac:dyDescent="0.2">
      <c r="A134" s="126" t="s">
        <v>597</v>
      </c>
      <c r="B134" s="127"/>
      <c r="C134" s="128" t="s">
        <v>522</v>
      </c>
      <c r="D134" s="126"/>
      <c r="E134" s="139" t="s">
        <v>596</v>
      </c>
      <c r="F134" s="139" t="s">
        <v>595</v>
      </c>
      <c r="G134" s="139">
        <v>245</v>
      </c>
      <c r="H134" s="139">
        <v>480</v>
      </c>
      <c r="I134" s="139">
        <v>560</v>
      </c>
      <c r="J134" s="139">
        <v>1</v>
      </c>
      <c r="K134" s="126"/>
      <c r="L134" s="126">
        <v>0.06</v>
      </c>
      <c r="M134" s="129" t="s">
        <v>788</v>
      </c>
      <c r="N134" s="132" t="s">
        <v>788</v>
      </c>
    </row>
    <row r="135" spans="1:14" x14ac:dyDescent="0.2">
      <c r="A135" s="89" t="s">
        <v>332</v>
      </c>
      <c r="B135" s="90" t="s">
        <v>332</v>
      </c>
      <c r="C135" s="90" t="s">
        <v>332</v>
      </c>
      <c r="D135" s="90" t="s">
        <v>332</v>
      </c>
      <c r="E135" s="111" t="s">
        <v>57</v>
      </c>
      <c r="F135" s="111"/>
      <c r="G135" s="112"/>
      <c r="H135" s="112"/>
      <c r="I135" s="112"/>
      <c r="J135" s="112"/>
      <c r="K135" s="90"/>
      <c r="L135" s="90"/>
      <c r="M135" s="92"/>
      <c r="N135" s="106"/>
    </row>
    <row r="136" spans="1:14" x14ac:dyDescent="0.2">
      <c r="A136" s="89" t="s">
        <v>332</v>
      </c>
      <c r="B136" s="90" t="s">
        <v>332</v>
      </c>
      <c r="C136" s="90" t="s">
        <v>332</v>
      </c>
      <c r="D136" s="90" t="s">
        <v>332</v>
      </c>
      <c r="E136" s="111" t="s">
        <v>387</v>
      </c>
      <c r="F136" s="111"/>
      <c r="G136" s="112"/>
      <c r="H136" s="112"/>
      <c r="I136" s="112"/>
      <c r="J136" s="112"/>
      <c r="K136" s="90"/>
      <c r="L136" s="90"/>
      <c r="M136" s="92"/>
      <c r="N136" s="106"/>
    </row>
    <row r="137" spans="1:14" x14ac:dyDescent="0.2">
      <c r="A137" s="89" t="s">
        <v>332</v>
      </c>
      <c r="B137" s="90" t="s">
        <v>332</v>
      </c>
      <c r="C137" s="90" t="s">
        <v>332</v>
      </c>
      <c r="D137" s="90" t="s">
        <v>332</v>
      </c>
      <c r="E137" s="111" t="s">
        <v>291</v>
      </c>
      <c r="F137" s="111"/>
      <c r="G137" s="112"/>
      <c r="H137" s="112"/>
      <c r="I137" s="112"/>
      <c r="J137" s="112"/>
      <c r="K137" s="90"/>
      <c r="L137" s="90"/>
      <c r="M137" s="92"/>
      <c r="N137" s="106"/>
    </row>
    <row r="138" spans="1:14" x14ac:dyDescent="0.2">
      <c r="A138" s="89" t="s">
        <v>332</v>
      </c>
      <c r="B138" s="90" t="s">
        <v>332</v>
      </c>
      <c r="C138" s="90" t="s">
        <v>332</v>
      </c>
      <c r="D138" s="90" t="s">
        <v>332</v>
      </c>
      <c r="E138" s="111" t="s">
        <v>137</v>
      </c>
      <c r="F138" s="111"/>
      <c r="G138" s="112"/>
      <c r="H138" s="112"/>
      <c r="I138" s="112"/>
      <c r="J138" s="112"/>
      <c r="K138" s="90"/>
      <c r="L138" s="90"/>
      <c r="M138" s="92"/>
      <c r="N138" s="106"/>
    </row>
    <row r="139" spans="1:14" x14ac:dyDescent="0.2">
      <c r="A139" s="89" t="s">
        <v>332</v>
      </c>
      <c r="B139" s="90" t="s">
        <v>332</v>
      </c>
      <c r="C139" s="90" t="s">
        <v>332</v>
      </c>
      <c r="D139" s="90" t="s">
        <v>332</v>
      </c>
      <c r="E139" s="111" t="s">
        <v>604</v>
      </c>
      <c r="F139" s="111"/>
      <c r="G139" s="112"/>
      <c r="H139" s="112"/>
      <c r="I139" s="112"/>
      <c r="J139" s="112"/>
      <c r="K139" s="90"/>
      <c r="L139" s="90"/>
      <c r="M139" s="92"/>
      <c r="N139" s="106"/>
    </row>
    <row r="140" spans="1:14" x14ac:dyDescent="0.2">
      <c r="A140" s="89" t="s">
        <v>332</v>
      </c>
      <c r="B140" s="90" t="s">
        <v>332</v>
      </c>
      <c r="C140" s="90" t="s">
        <v>332</v>
      </c>
      <c r="D140" s="90" t="s">
        <v>332</v>
      </c>
      <c r="E140" s="111" t="s">
        <v>31</v>
      </c>
      <c r="F140" s="111"/>
      <c r="G140" s="112"/>
      <c r="H140" s="112"/>
      <c r="I140" s="112"/>
      <c r="J140" s="112"/>
      <c r="K140" s="90"/>
      <c r="L140" s="90"/>
      <c r="M140" s="92"/>
      <c r="N140" s="106"/>
    </row>
    <row r="141" spans="1:14" x14ac:dyDescent="0.2">
      <c r="A141" s="89" t="s">
        <v>332</v>
      </c>
      <c r="B141" s="90" t="s">
        <v>332</v>
      </c>
      <c r="C141" s="90" t="s">
        <v>332</v>
      </c>
      <c r="D141" s="90" t="s">
        <v>332</v>
      </c>
      <c r="E141" s="111" t="s">
        <v>41</v>
      </c>
      <c r="F141" s="111"/>
      <c r="G141" s="112"/>
      <c r="H141" s="112"/>
      <c r="I141" s="112"/>
      <c r="J141" s="112"/>
      <c r="K141" s="90"/>
      <c r="L141" s="90"/>
      <c r="M141" s="92"/>
      <c r="N141" s="106"/>
    </row>
    <row r="142" spans="1:14" x14ac:dyDescent="0.2">
      <c r="A142" s="89" t="s">
        <v>332</v>
      </c>
      <c r="B142" s="90" t="s">
        <v>332</v>
      </c>
      <c r="C142" s="90" t="s">
        <v>332</v>
      </c>
      <c r="D142" s="90" t="s">
        <v>332</v>
      </c>
      <c r="E142" s="111" t="s">
        <v>145</v>
      </c>
      <c r="F142" s="111"/>
      <c r="G142" s="112"/>
      <c r="H142" s="112"/>
      <c r="I142" s="112"/>
      <c r="J142" s="112"/>
      <c r="K142" s="90"/>
      <c r="L142" s="90"/>
      <c r="M142" s="92"/>
      <c r="N142" s="106"/>
    </row>
    <row r="143" spans="1:14" x14ac:dyDescent="0.2">
      <c r="A143" s="89" t="s">
        <v>332</v>
      </c>
      <c r="B143" s="90" t="s">
        <v>332</v>
      </c>
      <c r="C143" s="90" t="s">
        <v>332</v>
      </c>
      <c r="D143" s="90" t="s">
        <v>332</v>
      </c>
      <c r="E143" s="111" t="s">
        <v>37</v>
      </c>
      <c r="F143" s="111"/>
      <c r="G143" s="112"/>
      <c r="H143" s="112"/>
      <c r="I143" s="112"/>
      <c r="J143" s="112"/>
      <c r="K143" s="90"/>
      <c r="L143" s="90"/>
      <c r="M143" s="92"/>
      <c r="N143" s="106"/>
    </row>
    <row r="144" spans="1:14" x14ac:dyDescent="0.2">
      <c r="A144" s="89" t="s">
        <v>332</v>
      </c>
      <c r="B144" s="90" t="s">
        <v>332</v>
      </c>
      <c r="C144" s="90" t="s">
        <v>332</v>
      </c>
      <c r="D144" s="90" t="s">
        <v>332</v>
      </c>
      <c r="E144" s="111" t="s">
        <v>118</v>
      </c>
      <c r="F144" s="111"/>
      <c r="G144" s="112"/>
      <c r="H144" s="112"/>
      <c r="I144" s="112"/>
      <c r="J144" s="112"/>
      <c r="K144" s="90"/>
      <c r="L144" s="90"/>
      <c r="M144" s="92"/>
      <c r="N144" s="106"/>
    </row>
    <row r="145" spans="1:14" x14ac:dyDescent="0.2">
      <c r="A145" s="89" t="s">
        <v>332</v>
      </c>
      <c r="B145" s="90" t="s">
        <v>332</v>
      </c>
      <c r="C145" s="90" t="s">
        <v>332</v>
      </c>
      <c r="D145" s="90" t="s">
        <v>332</v>
      </c>
      <c r="E145" s="111" t="s">
        <v>112</v>
      </c>
      <c r="F145" s="111"/>
      <c r="G145" s="112"/>
      <c r="H145" s="112"/>
      <c r="I145" s="112"/>
      <c r="J145" s="112"/>
      <c r="K145" s="90"/>
      <c r="L145" s="90"/>
      <c r="M145" s="92"/>
      <c r="N145" s="106"/>
    </row>
    <row r="146" spans="1:14" x14ac:dyDescent="0.2">
      <c r="A146" s="89" t="s">
        <v>332</v>
      </c>
      <c r="B146" s="90" t="s">
        <v>332</v>
      </c>
      <c r="C146" s="90" t="s">
        <v>332</v>
      </c>
      <c r="D146" s="90" t="s">
        <v>332</v>
      </c>
      <c r="E146" s="111" t="s">
        <v>237</v>
      </c>
      <c r="F146" s="111"/>
      <c r="G146" s="112"/>
      <c r="H146" s="112"/>
      <c r="I146" s="112"/>
      <c r="J146" s="112"/>
      <c r="K146" s="90"/>
      <c r="L146" s="90"/>
      <c r="M146" s="92"/>
      <c r="N146" s="106"/>
    </row>
    <row r="147" spans="1:14" x14ac:dyDescent="0.2">
      <c r="A147" s="89" t="s">
        <v>332</v>
      </c>
      <c r="B147" s="90" t="s">
        <v>332</v>
      </c>
      <c r="C147" s="90" t="s">
        <v>332</v>
      </c>
      <c r="D147" s="90" t="s">
        <v>332</v>
      </c>
      <c r="E147" s="111" t="s">
        <v>65</v>
      </c>
      <c r="F147" s="111"/>
      <c r="G147" s="112"/>
      <c r="H147" s="112"/>
      <c r="I147" s="112"/>
      <c r="J147" s="112"/>
      <c r="K147" s="90"/>
      <c r="L147" s="90"/>
      <c r="M147" s="92"/>
      <c r="N147" s="106"/>
    </row>
    <row r="148" spans="1:14" ht="15.75" thickBot="1" x14ac:dyDescent="0.25">
      <c r="N148" s="133"/>
    </row>
    <row r="149" spans="1:14" ht="16.5" thickTop="1" x14ac:dyDescent="0.2">
      <c r="D149" s="183" t="s">
        <v>785</v>
      </c>
      <c r="E149" s="68" t="s">
        <v>770</v>
      </c>
      <c r="F149" s="100"/>
      <c r="G149" s="228">
        <f>SUM(N24:N147)</f>
        <v>0</v>
      </c>
      <c r="H149" s="228"/>
      <c r="I149" s="228"/>
      <c r="J149" s="228"/>
      <c r="K149" s="228"/>
      <c r="L149" s="228"/>
      <c r="M149" s="228"/>
      <c r="N149" s="229"/>
    </row>
    <row r="150" spans="1:14" ht="16.5" thickBot="1" x14ac:dyDescent="0.25">
      <c r="D150" s="184"/>
      <c r="E150" s="70" t="s">
        <v>771</v>
      </c>
      <c r="F150" s="71"/>
      <c r="G150" s="230">
        <v>0</v>
      </c>
      <c r="H150" s="230"/>
      <c r="I150" s="230"/>
      <c r="J150" s="230"/>
      <c r="K150" s="230"/>
      <c r="L150" s="230"/>
      <c r="M150" s="230"/>
      <c r="N150" s="231"/>
    </row>
    <row r="151" spans="1:14" ht="19.5" thickTop="1" x14ac:dyDescent="0.2">
      <c r="D151" s="184"/>
      <c r="E151" s="72" t="s">
        <v>772</v>
      </c>
      <c r="F151" s="115"/>
      <c r="G151" s="232">
        <f>G149+G150</f>
        <v>0</v>
      </c>
      <c r="H151" s="232"/>
      <c r="I151" s="232"/>
      <c r="J151" s="232"/>
      <c r="K151" s="232"/>
      <c r="L151" s="232"/>
      <c r="M151" s="232"/>
      <c r="N151" s="233"/>
    </row>
    <row r="152" spans="1:14" ht="18.75" x14ac:dyDescent="0.2">
      <c r="D152" s="184"/>
      <c r="E152" s="74" t="s">
        <v>751</v>
      </c>
      <c r="F152" s="103"/>
      <c r="G152" s="234">
        <f>(20/100*G151)</f>
        <v>0</v>
      </c>
      <c r="H152" s="235"/>
      <c r="I152" s="235"/>
      <c r="J152" s="235"/>
      <c r="K152" s="235"/>
      <c r="L152" s="235"/>
      <c r="M152" s="235"/>
      <c r="N152" s="236"/>
    </row>
    <row r="153" spans="1:14" ht="19.5" thickBot="1" x14ac:dyDescent="0.25">
      <c r="D153" s="185"/>
      <c r="E153" s="76" t="s">
        <v>752</v>
      </c>
      <c r="F153" s="104"/>
      <c r="G153" s="225">
        <f>SUM(G151:G152)</f>
        <v>0</v>
      </c>
      <c r="H153" s="226"/>
      <c r="I153" s="226"/>
      <c r="J153" s="226"/>
      <c r="K153" s="226"/>
      <c r="L153" s="226"/>
      <c r="M153" s="226"/>
      <c r="N153" s="227"/>
    </row>
    <row r="154" spans="1:14" ht="15.75" thickTop="1" x14ac:dyDescent="0.2"/>
  </sheetData>
  <mergeCells count="30">
    <mergeCell ref="G153:N153"/>
    <mergeCell ref="A16:N16"/>
    <mergeCell ref="A17:N17"/>
    <mergeCell ref="A18:N18"/>
    <mergeCell ref="A19:N19"/>
    <mergeCell ref="A20:N20"/>
    <mergeCell ref="D149:D153"/>
    <mergeCell ref="G149:N149"/>
    <mergeCell ref="G150:N150"/>
    <mergeCell ref="G151:N151"/>
    <mergeCell ref="G152:N152"/>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23622047244094491" right="0" top="0.74803149606299213" bottom="0.74803149606299213"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19"/>
  <sheetViews>
    <sheetView topLeftCell="A87" zoomScaleNormal="100" workbookViewId="0">
      <selection activeCell="F107" sqref="F107"/>
    </sheetView>
  </sheetViews>
  <sheetFormatPr defaultRowHeight="15" x14ac:dyDescent="0.2"/>
  <cols>
    <col min="1" max="1" width="7.85546875" style="82" bestFit="1" customWidth="1"/>
    <col min="2" max="2" width="13.85546875" style="81" customWidth="1"/>
    <col min="3" max="3" width="23.85546875" style="81" bestFit="1" customWidth="1"/>
    <col min="4" max="4" width="20.28515625" style="81" bestFit="1" customWidth="1"/>
    <col min="5" max="5" width="48.140625" style="81" customWidth="1"/>
    <col min="6" max="6" width="72.7109375" style="81" customWidth="1"/>
    <col min="7" max="7" width="6.85546875" style="81" customWidth="1"/>
    <col min="8" max="8" width="7.42578125" style="81" customWidth="1"/>
    <col min="9" max="9" width="7.85546875" style="81" customWidth="1"/>
    <col min="10" max="10" width="6.5703125" style="81" customWidth="1"/>
    <col min="11" max="11" width="7.42578125" style="81" bestFit="1" customWidth="1"/>
    <col min="12" max="12" width="9.5703125" style="81" bestFit="1" customWidth="1"/>
    <col min="13" max="13" width="16.5703125" style="83" customWidth="1"/>
    <col min="14" max="14" width="18" style="83" customWidth="1"/>
    <col min="15" max="16384" width="9.140625" style="81"/>
  </cols>
  <sheetData>
    <row r="1" spans="1:14" ht="21" x14ac:dyDescent="0.2">
      <c r="A1" s="174" t="s">
        <v>762</v>
      </c>
      <c r="B1" s="174"/>
      <c r="C1" s="174"/>
      <c r="D1" s="174"/>
      <c r="E1" s="174"/>
      <c r="F1" s="174"/>
      <c r="G1" s="174"/>
      <c r="H1" s="174"/>
      <c r="I1" s="174"/>
      <c r="J1" s="174"/>
      <c r="K1" s="174"/>
      <c r="L1" s="174"/>
      <c r="M1" s="174"/>
      <c r="N1" s="174"/>
    </row>
    <row r="2" spans="1:14" ht="18.75" x14ac:dyDescent="0.2">
      <c r="A2" s="36"/>
      <c r="B2" s="36"/>
      <c r="C2" s="36"/>
      <c r="D2" s="36"/>
      <c r="E2" s="36"/>
      <c r="F2" s="36"/>
      <c r="G2" s="36"/>
      <c r="H2" s="36"/>
      <c r="I2" s="36"/>
      <c r="J2" s="36"/>
      <c r="K2" s="36"/>
      <c r="L2" s="36"/>
      <c r="M2" s="36"/>
      <c r="N2" s="36"/>
    </row>
    <row r="3" spans="1:14" ht="21" x14ac:dyDescent="0.2">
      <c r="A3" s="175" t="s">
        <v>763</v>
      </c>
      <c r="B3" s="175"/>
      <c r="C3" s="175"/>
      <c r="D3" s="175"/>
      <c r="E3" s="175"/>
      <c r="F3" s="175"/>
      <c r="G3" s="175"/>
      <c r="H3" s="175"/>
      <c r="I3" s="175"/>
      <c r="J3" s="175"/>
      <c r="K3" s="175"/>
      <c r="L3" s="175"/>
      <c r="M3" s="175"/>
      <c r="N3" s="175"/>
    </row>
    <row r="4" spans="1:14" ht="19.5" thickBot="1" x14ac:dyDescent="0.25">
      <c r="A4" s="186" t="s">
        <v>787</v>
      </c>
      <c r="B4" s="186"/>
      <c r="C4" s="186"/>
      <c r="D4" s="186"/>
      <c r="E4" s="186"/>
      <c r="F4" s="186"/>
      <c r="G4" s="35"/>
      <c r="H4" s="35"/>
      <c r="I4" s="35"/>
      <c r="J4" s="35"/>
      <c r="K4" s="35"/>
      <c r="L4" s="35"/>
      <c r="M4" s="37"/>
      <c r="N4" s="37"/>
    </row>
    <row r="5" spans="1:14" ht="19.5" customHeight="1" thickTop="1" x14ac:dyDescent="0.2">
      <c r="A5" s="187" t="s">
        <v>753</v>
      </c>
      <c r="B5" s="188"/>
      <c r="C5" s="188"/>
      <c r="D5" s="188"/>
      <c r="E5" s="189"/>
      <c r="F5" s="38" t="s">
        <v>754</v>
      </c>
      <c r="G5" s="190" t="s">
        <v>759</v>
      </c>
      <c r="H5" s="190"/>
      <c r="I5" s="190"/>
      <c r="J5" s="190"/>
      <c r="K5" s="190"/>
      <c r="L5" s="190"/>
      <c r="M5" s="190"/>
      <c r="N5" s="191"/>
    </row>
    <row r="6" spans="1:14" ht="16.5" customHeight="1" x14ac:dyDescent="0.2">
      <c r="A6" s="179" t="s">
        <v>758</v>
      </c>
      <c r="B6" s="180"/>
      <c r="C6" s="180"/>
      <c r="D6" s="180"/>
      <c r="E6" s="181"/>
      <c r="F6" s="40" t="s">
        <v>747</v>
      </c>
      <c r="G6" s="168" t="s">
        <v>782</v>
      </c>
      <c r="H6" s="168"/>
      <c r="I6" s="168"/>
      <c r="J6" s="168"/>
      <c r="K6" s="168"/>
      <c r="L6" s="168"/>
      <c r="M6" s="168"/>
      <c r="N6" s="182"/>
    </row>
    <row r="7" spans="1:14" ht="16.5" customHeight="1" x14ac:dyDescent="0.2">
      <c r="A7" s="195" t="s">
        <v>760</v>
      </c>
      <c r="B7" s="196"/>
      <c r="C7" s="196"/>
      <c r="D7" s="196"/>
      <c r="E7" s="197"/>
      <c r="F7" s="40" t="s">
        <v>757</v>
      </c>
      <c r="G7" s="168" t="s">
        <v>755</v>
      </c>
      <c r="H7" s="168"/>
      <c r="I7" s="168"/>
      <c r="J7" s="168"/>
      <c r="K7" s="168"/>
      <c r="L7" s="168"/>
      <c r="M7" s="168"/>
      <c r="N7" s="182"/>
    </row>
    <row r="8" spans="1:14" ht="16.5" customHeight="1" thickBot="1" x14ac:dyDescent="0.25">
      <c r="A8" s="198" t="s">
        <v>781</v>
      </c>
      <c r="B8" s="199"/>
      <c r="C8" s="199"/>
      <c r="D8" s="199"/>
      <c r="E8" s="199"/>
      <c r="F8" s="42" t="s">
        <v>756</v>
      </c>
      <c r="G8" s="169" t="s">
        <v>780</v>
      </c>
      <c r="H8" s="169"/>
      <c r="I8" s="169"/>
      <c r="J8" s="169"/>
      <c r="K8" s="169"/>
      <c r="L8" s="169"/>
      <c r="M8" s="169"/>
      <c r="N8" s="200"/>
    </row>
    <row r="9" spans="1:14" ht="16.5" thickTop="1" thickBot="1" x14ac:dyDescent="0.25">
      <c r="A9" s="241"/>
      <c r="B9" s="241"/>
      <c r="C9" s="241"/>
      <c r="D9" s="241"/>
      <c r="E9" s="241"/>
      <c r="F9" s="202"/>
      <c r="G9" s="202"/>
      <c r="H9" s="202"/>
      <c r="I9" s="202"/>
      <c r="J9" s="35"/>
      <c r="K9" s="35"/>
      <c r="L9" s="35"/>
      <c r="M9" s="37"/>
      <c r="N9" s="37"/>
    </row>
    <row r="10" spans="1:14" ht="15.75" thickTop="1" x14ac:dyDescent="0.2">
      <c r="A10" s="203" t="s">
        <v>738</v>
      </c>
      <c r="B10" s="204"/>
      <c r="C10" s="204"/>
      <c r="D10" s="204"/>
      <c r="E10" s="204"/>
      <c r="F10" s="204"/>
      <c r="G10" s="204"/>
      <c r="H10" s="204"/>
      <c r="I10" s="204"/>
      <c r="J10" s="204"/>
      <c r="K10" s="204"/>
      <c r="L10" s="204"/>
      <c r="M10" s="204"/>
      <c r="N10" s="205"/>
    </row>
    <row r="11" spans="1:14" x14ac:dyDescent="0.2">
      <c r="A11" s="206" t="s">
        <v>740</v>
      </c>
      <c r="B11" s="207"/>
      <c r="C11" s="207"/>
      <c r="D11" s="207"/>
      <c r="E11" s="207"/>
      <c r="F11" s="207"/>
      <c r="G11" s="207"/>
      <c r="H11" s="207"/>
      <c r="I11" s="207"/>
      <c r="J11" s="207"/>
      <c r="K11" s="207"/>
      <c r="L11" s="207"/>
      <c r="M11" s="207"/>
      <c r="N11" s="208"/>
    </row>
    <row r="12" spans="1:14" x14ac:dyDescent="0.2">
      <c r="A12" s="192" t="s">
        <v>739</v>
      </c>
      <c r="B12" s="193"/>
      <c r="C12" s="193"/>
      <c r="D12" s="193"/>
      <c r="E12" s="193"/>
      <c r="F12" s="193"/>
      <c r="G12" s="193"/>
      <c r="H12" s="193"/>
      <c r="I12" s="193"/>
      <c r="J12" s="193"/>
      <c r="K12" s="193"/>
      <c r="L12" s="193"/>
      <c r="M12" s="193"/>
      <c r="N12" s="194"/>
    </row>
    <row r="13" spans="1:14" x14ac:dyDescent="0.2">
      <c r="A13" s="192" t="s">
        <v>741</v>
      </c>
      <c r="B13" s="193"/>
      <c r="C13" s="193"/>
      <c r="D13" s="193"/>
      <c r="E13" s="193"/>
      <c r="F13" s="193"/>
      <c r="G13" s="193"/>
      <c r="H13" s="193"/>
      <c r="I13" s="193"/>
      <c r="J13" s="193"/>
      <c r="K13" s="193"/>
      <c r="L13" s="193"/>
      <c r="M13" s="193"/>
      <c r="N13" s="194"/>
    </row>
    <row r="14" spans="1:14" x14ac:dyDescent="0.2">
      <c r="A14" s="192" t="s">
        <v>742</v>
      </c>
      <c r="B14" s="193"/>
      <c r="C14" s="193"/>
      <c r="D14" s="193"/>
      <c r="E14" s="193"/>
      <c r="F14" s="193"/>
      <c r="G14" s="193"/>
      <c r="H14" s="193"/>
      <c r="I14" s="193"/>
      <c r="J14" s="193"/>
      <c r="K14" s="193"/>
      <c r="L14" s="193"/>
      <c r="M14" s="193"/>
      <c r="N14" s="194"/>
    </row>
    <row r="15" spans="1:14" x14ac:dyDescent="0.2">
      <c r="A15" s="192" t="s">
        <v>744</v>
      </c>
      <c r="B15" s="193"/>
      <c r="C15" s="193"/>
      <c r="D15" s="193"/>
      <c r="E15" s="193"/>
      <c r="F15" s="193"/>
      <c r="G15" s="193"/>
      <c r="H15" s="193"/>
      <c r="I15" s="193"/>
      <c r="J15" s="193"/>
      <c r="K15" s="193"/>
      <c r="L15" s="193"/>
      <c r="M15" s="193"/>
      <c r="N15" s="194"/>
    </row>
    <row r="16" spans="1:14" x14ac:dyDescent="0.2">
      <c r="A16" s="192" t="s">
        <v>743</v>
      </c>
      <c r="B16" s="193"/>
      <c r="C16" s="193"/>
      <c r="D16" s="193"/>
      <c r="E16" s="193"/>
      <c r="F16" s="193"/>
      <c r="G16" s="193"/>
      <c r="H16" s="193"/>
      <c r="I16" s="193"/>
      <c r="J16" s="193"/>
      <c r="K16" s="193"/>
      <c r="L16" s="193"/>
      <c r="M16" s="193"/>
      <c r="N16" s="194"/>
    </row>
    <row r="17" spans="1:15" x14ac:dyDescent="0.2">
      <c r="A17" s="192" t="s">
        <v>745</v>
      </c>
      <c r="B17" s="193"/>
      <c r="C17" s="193"/>
      <c r="D17" s="193"/>
      <c r="E17" s="193"/>
      <c r="F17" s="193"/>
      <c r="G17" s="193"/>
      <c r="H17" s="193"/>
      <c r="I17" s="193"/>
      <c r="J17" s="193"/>
      <c r="K17" s="193"/>
      <c r="L17" s="193"/>
      <c r="M17" s="193"/>
      <c r="N17" s="194"/>
    </row>
    <row r="18" spans="1:15" x14ac:dyDescent="0.2">
      <c r="A18" s="217" t="s">
        <v>766</v>
      </c>
      <c r="B18" s="218"/>
      <c r="C18" s="218"/>
      <c r="D18" s="218"/>
      <c r="E18" s="218"/>
      <c r="F18" s="218"/>
      <c r="G18" s="218"/>
      <c r="H18" s="218"/>
      <c r="I18" s="218"/>
      <c r="J18" s="218"/>
      <c r="K18" s="218"/>
      <c r="L18" s="218"/>
      <c r="M18" s="218"/>
      <c r="N18" s="218"/>
      <c r="O18" s="140"/>
    </row>
    <row r="19" spans="1:15" x14ac:dyDescent="0.2">
      <c r="A19" s="192" t="s">
        <v>767</v>
      </c>
      <c r="B19" s="193"/>
      <c r="C19" s="193"/>
      <c r="D19" s="193"/>
      <c r="E19" s="193"/>
      <c r="F19" s="193"/>
      <c r="G19" s="193"/>
      <c r="H19" s="193"/>
      <c r="I19" s="193"/>
      <c r="J19" s="193"/>
      <c r="K19" s="193"/>
      <c r="L19" s="193"/>
      <c r="M19" s="193"/>
      <c r="N19" s="194"/>
    </row>
    <row r="20" spans="1:15" ht="15.75" thickBot="1" x14ac:dyDescent="0.25">
      <c r="A20" s="219" t="s">
        <v>768</v>
      </c>
      <c r="B20" s="220"/>
      <c r="C20" s="220"/>
      <c r="D20" s="220"/>
      <c r="E20" s="220"/>
      <c r="F20" s="220"/>
      <c r="G20" s="220"/>
      <c r="H20" s="220"/>
      <c r="I20" s="220"/>
      <c r="J20" s="220"/>
      <c r="K20" s="220"/>
      <c r="L20" s="220"/>
      <c r="M20" s="220"/>
      <c r="N20" s="224"/>
    </row>
    <row r="21" spans="1:15" ht="15.75" thickTop="1" x14ac:dyDescent="0.2">
      <c r="C21" s="88"/>
    </row>
    <row r="22" spans="1:15" x14ac:dyDescent="0.2">
      <c r="C22" s="88"/>
    </row>
    <row r="23" spans="1:15" s="88" customFormat="1" x14ac:dyDescent="0.2">
      <c r="A23" s="84" t="s">
        <v>354</v>
      </c>
      <c r="B23" s="85" t="s">
        <v>20</v>
      </c>
      <c r="C23" s="85" t="s">
        <v>173</v>
      </c>
      <c r="D23" s="85" t="s">
        <v>577</v>
      </c>
      <c r="E23" s="109" t="s">
        <v>576</v>
      </c>
      <c r="F23" s="109" t="s">
        <v>575</v>
      </c>
      <c r="G23" s="110" t="s">
        <v>578</v>
      </c>
      <c r="H23" s="110" t="s">
        <v>579</v>
      </c>
      <c r="I23" s="110" t="s">
        <v>580</v>
      </c>
      <c r="J23" s="110" t="s">
        <v>581</v>
      </c>
      <c r="K23" s="86" t="s">
        <v>582</v>
      </c>
      <c r="L23" s="86" t="s">
        <v>583</v>
      </c>
      <c r="M23" s="87" t="s">
        <v>584</v>
      </c>
      <c r="N23" s="105" t="s">
        <v>389</v>
      </c>
    </row>
    <row r="24" spans="1:15" x14ac:dyDescent="0.2">
      <c r="A24" s="89" t="s">
        <v>332</v>
      </c>
      <c r="B24" s="90" t="s">
        <v>332</v>
      </c>
      <c r="C24" s="90" t="s">
        <v>332</v>
      </c>
      <c r="D24" s="90" t="s">
        <v>332</v>
      </c>
      <c r="E24" s="111" t="s">
        <v>479</v>
      </c>
      <c r="F24" s="111"/>
      <c r="G24" s="112"/>
      <c r="H24" s="112"/>
      <c r="I24" s="112"/>
      <c r="J24" s="112"/>
      <c r="K24" s="90"/>
      <c r="L24" s="90"/>
      <c r="M24" s="92"/>
      <c r="N24" s="106"/>
    </row>
    <row r="25" spans="1:15" x14ac:dyDescent="0.2">
      <c r="A25" s="93" t="s">
        <v>220</v>
      </c>
      <c r="B25" s="56" t="s">
        <v>769</v>
      </c>
      <c r="C25" s="56" t="s">
        <v>769</v>
      </c>
      <c r="D25" s="56" t="s">
        <v>769</v>
      </c>
      <c r="E25" s="113" t="s">
        <v>439</v>
      </c>
      <c r="F25" s="113" t="s">
        <v>606</v>
      </c>
      <c r="G25" s="113">
        <v>380</v>
      </c>
      <c r="H25" s="113">
        <v>427</v>
      </c>
      <c r="I25" s="113">
        <v>605</v>
      </c>
      <c r="J25" s="113">
        <v>1</v>
      </c>
      <c r="K25" s="94"/>
      <c r="L25" s="94"/>
      <c r="M25" s="95"/>
      <c r="N25" s="107">
        <f>SUM(M25)*J25</f>
        <v>0</v>
      </c>
    </row>
    <row r="26" spans="1:15" x14ac:dyDescent="0.2">
      <c r="A26" s="89" t="s">
        <v>332</v>
      </c>
      <c r="B26" s="90"/>
      <c r="C26" s="90"/>
      <c r="D26" s="90"/>
      <c r="E26" s="111" t="s">
        <v>511</v>
      </c>
      <c r="F26" s="111"/>
      <c r="G26" s="112"/>
      <c r="H26" s="112"/>
      <c r="I26" s="112"/>
      <c r="J26" s="112"/>
      <c r="K26" s="90"/>
      <c r="L26" s="90"/>
      <c r="M26" s="92"/>
      <c r="N26" s="106"/>
    </row>
    <row r="27" spans="1:15" ht="30" x14ac:dyDescent="0.2">
      <c r="A27" s="141" t="s">
        <v>218</v>
      </c>
      <c r="B27" s="126"/>
      <c r="C27" s="128" t="s">
        <v>522</v>
      </c>
      <c r="D27" s="126"/>
      <c r="E27" s="139" t="s">
        <v>161</v>
      </c>
      <c r="F27" s="139" t="s">
        <v>539</v>
      </c>
      <c r="G27" s="139">
        <v>1304</v>
      </c>
      <c r="H27" s="139">
        <v>475</v>
      </c>
      <c r="I27" s="139">
        <v>1700</v>
      </c>
      <c r="J27" s="139">
        <v>1</v>
      </c>
      <c r="K27" s="126"/>
      <c r="L27" s="126"/>
      <c r="M27" s="129" t="s">
        <v>779</v>
      </c>
      <c r="N27" s="132" t="s">
        <v>779</v>
      </c>
    </row>
    <row r="28" spans="1:15" x14ac:dyDescent="0.2">
      <c r="A28" s="89" t="s">
        <v>332</v>
      </c>
      <c r="B28" s="90"/>
      <c r="C28" s="90"/>
      <c r="D28" s="90"/>
      <c r="E28" s="111" t="s">
        <v>510</v>
      </c>
      <c r="F28" s="111"/>
      <c r="G28" s="112"/>
      <c r="H28" s="112"/>
      <c r="I28" s="112"/>
      <c r="J28" s="112"/>
      <c r="K28" s="90"/>
      <c r="L28" s="90"/>
      <c r="M28" s="92"/>
      <c r="N28" s="106"/>
    </row>
    <row r="29" spans="1:15" ht="30" x14ac:dyDescent="0.2">
      <c r="A29" s="93" t="s">
        <v>216</v>
      </c>
      <c r="B29" s="56" t="s">
        <v>769</v>
      </c>
      <c r="C29" s="56" t="s">
        <v>769</v>
      </c>
      <c r="D29" s="56" t="s">
        <v>769</v>
      </c>
      <c r="E29" s="113" t="s">
        <v>204</v>
      </c>
      <c r="F29" s="113" t="s">
        <v>539</v>
      </c>
      <c r="G29" s="113">
        <v>1960</v>
      </c>
      <c r="H29" s="113">
        <v>475</v>
      </c>
      <c r="I29" s="113">
        <v>1700</v>
      </c>
      <c r="J29" s="113">
        <v>2</v>
      </c>
      <c r="K29" s="94"/>
      <c r="L29" s="94"/>
      <c r="M29" s="95"/>
      <c r="N29" s="107">
        <f t="shared" ref="N29:N34" si="0">SUM(M29)*J29</f>
        <v>0</v>
      </c>
    </row>
    <row r="30" spans="1:15" ht="30" x14ac:dyDescent="0.2">
      <c r="A30" s="93" t="s">
        <v>232</v>
      </c>
      <c r="B30" s="56" t="s">
        <v>769</v>
      </c>
      <c r="C30" s="56" t="s">
        <v>769</v>
      </c>
      <c r="D30" s="56" t="s">
        <v>769</v>
      </c>
      <c r="E30" s="113" t="s">
        <v>204</v>
      </c>
      <c r="F30" s="113" t="s">
        <v>539</v>
      </c>
      <c r="G30" s="113">
        <v>1960</v>
      </c>
      <c r="H30" s="113">
        <v>475</v>
      </c>
      <c r="I30" s="113">
        <v>1700</v>
      </c>
      <c r="J30" s="113">
        <v>4</v>
      </c>
      <c r="K30" s="94"/>
      <c r="L30" s="94"/>
      <c r="M30" s="95"/>
      <c r="N30" s="107">
        <f t="shared" si="0"/>
        <v>0</v>
      </c>
    </row>
    <row r="31" spans="1:15" ht="30" x14ac:dyDescent="0.2">
      <c r="A31" s="93" t="s">
        <v>231</v>
      </c>
      <c r="B31" s="56" t="s">
        <v>769</v>
      </c>
      <c r="C31" s="56" t="s">
        <v>769</v>
      </c>
      <c r="D31" s="56" t="s">
        <v>769</v>
      </c>
      <c r="E31" s="113" t="s">
        <v>286</v>
      </c>
      <c r="F31" s="113" t="s">
        <v>539</v>
      </c>
      <c r="G31" s="113">
        <v>1126</v>
      </c>
      <c r="H31" s="113">
        <v>475</v>
      </c>
      <c r="I31" s="113">
        <v>1700</v>
      </c>
      <c r="J31" s="113">
        <v>1</v>
      </c>
      <c r="K31" s="94"/>
      <c r="L31" s="94"/>
      <c r="M31" s="95"/>
      <c r="N31" s="107">
        <f t="shared" si="0"/>
        <v>0</v>
      </c>
    </row>
    <row r="32" spans="1:15" ht="30" x14ac:dyDescent="0.2">
      <c r="A32" s="93" t="s">
        <v>348</v>
      </c>
      <c r="B32" s="56" t="s">
        <v>769</v>
      </c>
      <c r="C32" s="56" t="s">
        <v>769</v>
      </c>
      <c r="D32" s="56" t="s">
        <v>769</v>
      </c>
      <c r="E32" s="113" t="s">
        <v>144</v>
      </c>
      <c r="F32" s="113" t="s">
        <v>539</v>
      </c>
      <c r="G32" s="113">
        <v>2404</v>
      </c>
      <c r="H32" s="113">
        <v>475</v>
      </c>
      <c r="I32" s="113">
        <v>1700</v>
      </c>
      <c r="J32" s="113">
        <v>1</v>
      </c>
      <c r="K32" s="94"/>
      <c r="L32" s="94"/>
      <c r="M32" s="95"/>
      <c r="N32" s="107">
        <f t="shared" si="0"/>
        <v>0</v>
      </c>
    </row>
    <row r="33" spans="1:14" ht="30" x14ac:dyDescent="0.2">
      <c r="A33" s="93" t="s">
        <v>188</v>
      </c>
      <c r="B33" s="56" t="s">
        <v>769</v>
      </c>
      <c r="C33" s="56" t="s">
        <v>769</v>
      </c>
      <c r="D33" s="56" t="s">
        <v>769</v>
      </c>
      <c r="E33" s="113" t="s">
        <v>127</v>
      </c>
      <c r="F33" s="113" t="s">
        <v>539</v>
      </c>
      <c r="G33" s="113">
        <v>1606</v>
      </c>
      <c r="H33" s="113">
        <v>475</v>
      </c>
      <c r="I33" s="113">
        <v>1700</v>
      </c>
      <c r="J33" s="113">
        <v>1</v>
      </c>
      <c r="K33" s="94"/>
      <c r="L33" s="94"/>
      <c r="M33" s="95"/>
      <c r="N33" s="107">
        <f t="shared" si="0"/>
        <v>0</v>
      </c>
    </row>
    <row r="34" spans="1:14" ht="75" x14ac:dyDescent="0.2">
      <c r="A34" s="93" t="s">
        <v>29</v>
      </c>
      <c r="B34" s="56" t="s">
        <v>769</v>
      </c>
      <c r="C34" s="56" t="s">
        <v>769</v>
      </c>
      <c r="D34" s="56" t="s">
        <v>769</v>
      </c>
      <c r="E34" s="113" t="s">
        <v>101</v>
      </c>
      <c r="F34" s="94" t="s">
        <v>540</v>
      </c>
      <c r="G34" s="113">
        <v>970</v>
      </c>
      <c r="H34" s="113">
        <v>600</v>
      </c>
      <c r="I34" s="113">
        <v>900</v>
      </c>
      <c r="J34" s="113">
        <v>1</v>
      </c>
      <c r="K34" s="94"/>
      <c r="L34" s="94"/>
      <c r="M34" s="95"/>
      <c r="N34" s="107">
        <f t="shared" si="0"/>
        <v>0</v>
      </c>
    </row>
    <row r="35" spans="1:14" x14ac:dyDescent="0.2">
      <c r="A35" s="89" t="s">
        <v>332</v>
      </c>
      <c r="B35" s="90"/>
      <c r="C35" s="90"/>
      <c r="D35" s="90"/>
      <c r="E35" s="111" t="s">
        <v>384</v>
      </c>
      <c r="F35" s="111"/>
      <c r="G35" s="112"/>
      <c r="H35" s="112"/>
      <c r="I35" s="112"/>
      <c r="J35" s="112"/>
      <c r="K35" s="90"/>
      <c r="L35" s="90"/>
      <c r="M35" s="92"/>
      <c r="N35" s="106"/>
    </row>
    <row r="36" spans="1:14" ht="45" x14ac:dyDescent="0.2">
      <c r="A36" s="93" t="s">
        <v>116</v>
      </c>
      <c r="B36" s="56" t="s">
        <v>769</v>
      </c>
      <c r="C36" s="56" t="s">
        <v>769</v>
      </c>
      <c r="D36" s="56" t="s">
        <v>769</v>
      </c>
      <c r="E36" s="113" t="s">
        <v>391</v>
      </c>
      <c r="F36" s="113" t="s">
        <v>541</v>
      </c>
      <c r="G36" s="113">
        <v>708</v>
      </c>
      <c r="H36" s="113">
        <v>373</v>
      </c>
      <c r="I36" s="113">
        <v>1550</v>
      </c>
      <c r="J36" s="113">
        <v>1</v>
      </c>
      <c r="K36" s="94"/>
      <c r="L36" s="94"/>
      <c r="M36" s="95"/>
      <c r="N36" s="107">
        <f t="shared" ref="N36:N38" si="1">SUM(M36)*J36</f>
        <v>0</v>
      </c>
    </row>
    <row r="37" spans="1:14" ht="45" x14ac:dyDescent="0.2">
      <c r="A37" s="93" t="s">
        <v>223</v>
      </c>
      <c r="B37" s="56" t="s">
        <v>769</v>
      </c>
      <c r="C37" s="56" t="s">
        <v>769</v>
      </c>
      <c r="D37" s="56" t="s">
        <v>769</v>
      </c>
      <c r="E37" s="113" t="s">
        <v>392</v>
      </c>
      <c r="F37" s="113" t="s">
        <v>541</v>
      </c>
      <c r="G37" s="113">
        <v>708</v>
      </c>
      <c r="H37" s="113">
        <v>373</v>
      </c>
      <c r="I37" s="113">
        <v>1550</v>
      </c>
      <c r="J37" s="113">
        <v>1</v>
      </c>
      <c r="K37" s="94"/>
      <c r="L37" s="94"/>
      <c r="M37" s="95"/>
      <c r="N37" s="107">
        <f t="shared" si="1"/>
        <v>0</v>
      </c>
    </row>
    <row r="38" spans="1:14" ht="90" x14ac:dyDescent="0.2">
      <c r="A38" s="93" t="s">
        <v>318</v>
      </c>
      <c r="B38" s="56" t="s">
        <v>769</v>
      </c>
      <c r="C38" s="56" t="s">
        <v>769</v>
      </c>
      <c r="D38" s="56" t="s">
        <v>769</v>
      </c>
      <c r="E38" s="113" t="s">
        <v>393</v>
      </c>
      <c r="F38" s="113" t="s">
        <v>542</v>
      </c>
      <c r="G38" s="113">
        <v>995</v>
      </c>
      <c r="H38" s="113">
        <v>695</v>
      </c>
      <c r="I38" s="113">
        <v>916</v>
      </c>
      <c r="J38" s="113">
        <v>1</v>
      </c>
      <c r="K38" s="94"/>
      <c r="L38" s="94">
        <v>2.2000000000000002</v>
      </c>
      <c r="M38" s="95"/>
      <c r="N38" s="107">
        <f t="shared" si="1"/>
        <v>0</v>
      </c>
    </row>
    <row r="39" spans="1:14" x14ac:dyDescent="0.2">
      <c r="A39" s="93" t="s">
        <v>258</v>
      </c>
      <c r="B39" s="56" t="s">
        <v>769</v>
      </c>
      <c r="C39" s="56" t="s">
        <v>769</v>
      </c>
      <c r="D39" s="56" t="s">
        <v>769</v>
      </c>
      <c r="E39" s="113" t="s">
        <v>442</v>
      </c>
      <c r="F39" s="113" t="s">
        <v>544</v>
      </c>
      <c r="G39" s="113">
        <v>500</v>
      </c>
      <c r="H39" s="113">
        <v>700</v>
      </c>
      <c r="I39" s="113">
        <v>900</v>
      </c>
      <c r="J39" s="113">
        <v>1</v>
      </c>
      <c r="K39" s="94"/>
      <c r="L39" s="94"/>
      <c r="M39" s="95"/>
      <c r="N39" s="107">
        <f t="shared" ref="N39:N40" si="2">SUM(M39)*J39</f>
        <v>0</v>
      </c>
    </row>
    <row r="40" spans="1:14" x14ac:dyDescent="0.2">
      <c r="A40" s="93" t="s">
        <v>90</v>
      </c>
      <c r="B40" s="56" t="s">
        <v>769</v>
      </c>
      <c r="C40" s="56" t="s">
        <v>769</v>
      </c>
      <c r="D40" s="56" t="s">
        <v>769</v>
      </c>
      <c r="E40" s="113" t="s">
        <v>442</v>
      </c>
      <c r="F40" s="113" t="s">
        <v>544</v>
      </c>
      <c r="G40" s="113">
        <v>500</v>
      </c>
      <c r="H40" s="113">
        <v>700</v>
      </c>
      <c r="I40" s="113">
        <v>900</v>
      </c>
      <c r="J40" s="113">
        <v>1</v>
      </c>
      <c r="K40" s="94"/>
      <c r="L40" s="94"/>
      <c r="M40" s="95"/>
      <c r="N40" s="107">
        <f t="shared" si="2"/>
        <v>0</v>
      </c>
    </row>
    <row r="41" spans="1:14" ht="60" x14ac:dyDescent="0.2">
      <c r="A41" s="93" t="s">
        <v>310</v>
      </c>
      <c r="B41" s="56" t="s">
        <v>769</v>
      </c>
      <c r="C41" s="56" t="s">
        <v>769</v>
      </c>
      <c r="D41" s="56" t="s">
        <v>769</v>
      </c>
      <c r="E41" s="113" t="s">
        <v>43</v>
      </c>
      <c r="F41" s="113" t="s">
        <v>550</v>
      </c>
      <c r="G41" s="113">
        <v>657</v>
      </c>
      <c r="H41" s="113">
        <v>487</v>
      </c>
      <c r="I41" s="113">
        <v>1590</v>
      </c>
      <c r="J41" s="113">
        <v>1</v>
      </c>
      <c r="K41" s="94"/>
      <c r="L41" s="94"/>
      <c r="M41" s="95"/>
      <c r="N41" s="107">
        <f>SUM(M41)*J41</f>
        <v>0</v>
      </c>
    </row>
    <row r="42" spans="1:14" x14ac:dyDescent="0.2">
      <c r="A42" s="89" t="s">
        <v>332</v>
      </c>
      <c r="B42" s="90"/>
      <c r="C42" s="90"/>
      <c r="D42" s="90"/>
      <c r="E42" s="111" t="s">
        <v>385</v>
      </c>
      <c r="F42" s="111"/>
      <c r="G42" s="112"/>
      <c r="H42" s="112"/>
      <c r="I42" s="112"/>
      <c r="J42" s="112"/>
      <c r="K42" s="90"/>
      <c r="L42" s="90"/>
      <c r="M42" s="92"/>
      <c r="N42" s="106"/>
    </row>
    <row r="43" spans="1:14" x14ac:dyDescent="0.2">
      <c r="A43" s="93" t="s">
        <v>309</v>
      </c>
      <c r="B43" s="56" t="s">
        <v>769</v>
      </c>
      <c r="C43" s="56" t="s">
        <v>769</v>
      </c>
      <c r="D43" s="56" t="s">
        <v>769</v>
      </c>
      <c r="E43" s="113" t="s">
        <v>439</v>
      </c>
      <c r="F43" s="113" t="s">
        <v>537</v>
      </c>
      <c r="G43" s="113">
        <v>380</v>
      </c>
      <c r="H43" s="113">
        <v>427</v>
      </c>
      <c r="I43" s="113">
        <v>605</v>
      </c>
      <c r="J43" s="113">
        <v>1</v>
      </c>
      <c r="K43" s="94"/>
      <c r="L43" s="94"/>
      <c r="M43" s="95"/>
      <c r="N43" s="107">
        <f t="shared" ref="N43:N46" si="3">SUM(M43)*J43</f>
        <v>0</v>
      </c>
    </row>
    <row r="44" spans="1:14" ht="45" x14ac:dyDescent="0.2">
      <c r="A44" s="93" t="s">
        <v>344</v>
      </c>
      <c r="B44" s="56" t="s">
        <v>769</v>
      </c>
      <c r="C44" s="56" t="s">
        <v>769</v>
      </c>
      <c r="D44" s="56" t="s">
        <v>769</v>
      </c>
      <c r="E44" s="113" t="s">
        <v>398</v>
      </c>
      <c r="F44" s="113" t="s">
        <v>551</v>
      </c>
      <c r="G44" s="113">
        <v>760</v>
      </c>
      <c r="H44" s="113">
        <v>610</v>
      </c>
      <c r="I44" s="113">
        <v>610</v>
      </c>
      <c r="J44" s="113">
        <v>1</v>
      </c>
      <c r="K44" s="94"/>
      <c r="L44" s="94"/>
      <c r="M44" s="95"/>
      <c r="N44" s="107">
        <f t="shared" si="3"/>
        <v>0</v>
      </c>
    </row>
    <row r="45" spans="1:14" ht="45" x14ac:dyDescent="0.2">
      <c r="A45" s="93" t="s">
        <v>26</v>
      </c>
      <c r="B45" s="56" t="s">
        <v>769</v>
      </c>
      <c r="C45" s="56" t="s">
        <v>769</v>
      </c>
      <c r="D45" s="56" t="s">
        <v>769</v>
      </c>
      <c r="E45" s="113" t="s">
        <v>398</v>
      </c>
      <c r="F45" s="113" t="s">
        <v>551</v>
      </c>
      <c r="G45" s="113">
        <v>760</v>
      </c>
      <c r="H45" s="113">
        <v>610</v>
      </c>
      <c r="I45" s="113">
        <v>610</v>
      </c>
      <c r="J45" s="113">
        <v>1</v>
      </c>
      <c r="K45" s="94"/>
      <c r="L45" s="94"/>
      <c r="M45" s="95"/>
      <c r="N45" s="107">
        <f t="shared" si="3"/>
        <v>0</v>
      </c>
    </row>
    <row r="46" spans="1:14" ht="45" x14ac:dyDescent="0.2">
      <c r="A46" s="93" t="s">
        <v>68</v>
      </c>
      <c r="B46" s="56" t="s">
        <v>769</v>
      </c>
      <c r="C46" s="56" t="s">
        <v>769</v>
      </c>
      <c r="D46" s="56" t="s">
        <v>769</v>
      </c>
      <c r="E46" s="113" t="s">
        <v>404</v>
      </c>
      <c r="F46" s="113" t="s">
        <v>541</v>
      </c>
      <c r="G46" s="113">
        <v>708</v>
      </c>
      <c r="H46" s="113">
        <v>373</v>
      </c>
      <c r="I46" s="113">
        <v>1550</v>
      </c>
      <c r="J46" s="113">
        <v>1</v>
      </c>
      <c r="K46" s="94"/>
      <c r="L46" s="94"/>
      <c r="M46" s="95"/>
      <c r="N46" s="107">
        <f t="shared" si="3"/>
        <v>0</v>
      </c>
    </row>
    <row r="47" spans="1:14" x14ac:dyDescent="0.2">
      <c r="A47" s="89" t="s">
        <v>332</v>
      </c>
      <c r="B47" s="90"/>
      <c r="C47" s="90"/>
      <c r="D47" s="90"/>
      <c r="E47" s="111" t="s">
        <v>471</v>
      </c>
      <c r="F47" s="111"/>
      <c r="G47" s="112"/>
      <c r="H47" s="112"/>
      <c r="I47" s="112"/>
      <c r="J47" s="112"/>
      <c r="K47" s="90"/>
      <c r="L47" s="90"/>
      <c r="M47" s="92"/>
      <c r="N47" s="106"/>
    </row>
    <row r="48" spans="1:14" ht="30" x14ac:dyDescent="0.2">
      <c r="A48" s="93" t="s">
        <v>25</v>
      </c>
      <c r="B48" s="56" t="s">
        <v>769</v>
      </c>
      <c r="C48" s="56" t="s">
        <v>769</v>
      </c>
      <c r="D48" s="56" t="s">
        <v>769</v>
      </c>
      <c r="E48" s="113" t="s">
        <v>248</v>
      </c>
      <c r="F48" s="113" t="s">
        <v>539</v>
      </c>
      <c r="G48" s="113">
        <v>2760</v>
      </c>
      <c r="H48" s="113">
        <v>475</v>
      </c>
      <c r="I48" s="113">
        <v>1700</v>
      </c>
      <c r="J48" s="113">
        <v>1</v>
      </c>
      <c r="K48" s="94"/>
      <c r="L48" s="94"/>
      <c r="M48" s="95"/>
      <c r="N48" s="107">
        <f t="shared" ref="N48:N50" si="4">SUM(M48)*J48</f>
        <v>0</v>
      </c>
    </row>
    <row r="49" spans="1:14" ht="30" x14ac:dyDescent="0.2">
      <c r="A49" s="93" t="s">
        <v>255</v>
      </c>
      <c r="B49" s="56" t="s">
        <v>769</v>
      </c>
      <c r="C49" s="56" t="s">
        <v>769</v>
      </c>
      <c r="D49" s="56" t="s">
        <v>769</v>
      </c>
      <c r="E49" s="113" t="s">
        <v>287</v>
      </c>
      <c r="F49" s="113" t="s">
        <v>539</v>
      </c>
      <c r="G49" s="113">
        <v>1037</v>
      </c>
      <c r="H49" s="113">
        <v>475</v>
      </c>
      <c r="I49" s="113">
        <v>1700</v>
      </c>
      <c r="J49" s="113">
        <v>1</v>
      </c>
      <c r="K49" s="94"/>
      <c r="L49" s="94"/>
      <c r="M49" s="95"/>
      <c r="N49" s="107">
        <f t="shared" si="4"/>
        <v>0</v>
      </c>
    </row>
    <row r="50" spans="1:14" ht="30" x14ac:dyDescent="0.2">
      <c r="A50" s="93" t="s">
        <v>86</v>
      </c>
      <c r="B50" s="56" t="s">
        <v>769</v>
      </c>
      <c r="C50" s="56" t="s">
        <v>769</v>
      </c>
      <c r="D50" s="56" t="s">
        <v>769</v>
      </c>
      <c r="E50" s="113" t="s">
        <v>250</v>
      </c>
      <c r="F50" s="113" t="s">
        <v>539</v>
      </c>
      <c r="G50" s="113">
        <v>1216</v>
      </c>
      <c r="H50" s="113">
        <v>475</v>
      </c>
      <c r="I50" s="113">
        <v>1700</v>
      </c>
      <c r="J50" s="113">
        <v>1</v>
      </c>
      <c r="K50" s="94"/>
      <c r="L50" s="94"/>
      <c r="M50" s="95"/>
      <c r="N50" s="107">
        <f t="shared" si="4"/>
        <v>0</v>
      </c>
    </row>
    <row r="51" spans="1:14" x14ac:dyDescent="0.2">
      <c r="A51" s="93" t="s">
        <v>315</v>
      </c>
      <c r="B51" s="56" t="s">
        <v>769</v>
      </c>
      <c r="C51" s="56" t="s">
        <v>769</v>
      </c>
      <c r="D51" s="56" t="s">
        <v>769</v>
      </c>
      <c r="E51" s="113" t="s">
        <v>439</v>
      </c>
      <c r="F51" s="113"/>
      <c r="G51" s="113">
        <v>380</v>
      </c>
      <c r="H51" s="113">
        <v>427</v>
      </c>
      <c r="I51" s="113">
        <v>605</v>
      </c>
      <c r="J51" s="113">
        <v>1</v>
      </c>
      <c r="K51" s="94"/>
      <c r="L51" s="94"/>
      <c r="M51" s="95"/>
      <c r="N51" s="107">
        <f>SUM(M51)*J51</f>
        <v>0</v>
      </c>
    </row>
    <row r="52" spans="1:14" ht="90" x14ac:dyDescent="0.2">
      <c r="A52" s="93" t="s">
        <v>252</v>
      </c>
      <c r="B52" s="56" t="s">
        <v>769</v>
      </c>
      <c r="C52" s="56" t="s">
        <v>769</v>
      </c>
      <c r="D52" s="56" t="s">
        <v>769</v>
      </c>
      <c r="E52" s="113" t="s">
        <v>393</v>
      </c>
      <c r="F52" s="113" t="s">
        <v>542</v>
      </c>
      <c r="G52" s="113">
        <v>995</v>
      </c>
      <c r="H52" s="113">
        <v>695</v>
      </c>
      <c r="I52" s="113">
        <v>916</v>
      </c>
      <c r="J52" s="113">
        <v>1</v>
      </c>
      <c r="K52" s="94"/>
      <c r="L52" s="94"/>
      <c r="M52" s="95"/>
      <c r="N52" s="107">
        <f>SUM(M52)*J52</f>
        <v>0</v>
      </c>
    </row>
    <row r="53" spans="1:14" x14ac:dyDescent="0.2">
      <c r="A53" s="89" t="s">
        <v>332</v>
      </c>
      <c r="B53" s="90"/>
      <c r="C53" s="90"/>
      <c r="D53" s="90"/>
      <c r="E53" s="111" t="s">
        <v>509</v>
      </c>
      <c r="F53" s="111"/>
      <c r="G53" s="112"/>
      <c r="H53" s="112"/>
      <c r="I53" s="112"/>
      <c r="J53" s="112"/>
      <c r="K53" s="90"/>
      <c r="L53" s="90"/>
      <c r="M53" s="92"/>
      <c r="N53" s="106"/>
    </row>
    <row r="54" spans="1:14" x14ac:dyDescent="0.2">
      <c r="A54" s="93" t="s">
        <v>314</v>
      </c>
      <c r="B54" s="56" t="s">
        <v>769</v>
      </c>
      <c r="C54" s="56" t="s">
        <v>769</v>
      </c>
      <c r="D54" s="56" t="s">
        <v>769</v>
      </c>
      <c r="E54" s="113" t="s">
        <v>439</v>
      </c>
      <c r="F54" s="113" t="s">
        <v>537</v>
      </c>
      <c r="G54" s="113">
        <v>380</v>
      </c>
      <c r="H54" s="113">
        <v>427</v>
      </c>
      <c r="I54" s="113">
        <v>605</v>
      </c>
      <c r="J54" s="113">
        <v>1</v>
      </c>
      <c r="K54" s="94"/>
      <c r="L54" s="94"/>
      <c r="M54" s="95"/>
      <c r="N54" s="107">
        <f>SUM(M54)*J54</f>
        <v>0</v>
      </c>
    </row>
    <row r="55" spans="1:14" x14ac:dyDescent="0.2">
      <c r="A55" s="89" t="s">
        <v>332</v>
      </c>
      <c r="B55" s="90"/>
      <c r="C55" s="90"/>
      <c r="D55" s="90"/>
      <c r="E55" s="111" t="s">
        <v>508</v>
      </c>
      <c r="F55" s="111"/>
      <c r="G55" s="112"/>
      <c r="H55" s="112"/>
      <c r="I55" s="112"/>
      <c r="J55" s="112"/>
      <c r="K55" s="90"/>
      <c r="L55" s="90"/>
      <c r="M55" s="92"/>
      <c r="N55" s="106"/>
    </row>
    <row r="56" spans="1:14" x14ac:dyDescent="0.2">
      <c r="A56" s="89" t="s">
        <v>332</v>
      </c>
      <c r="B56" s="90"/>
      <c r="C56" s="90"/>
      <c r="D56" s="90"/>
      <c r="E56" s="111" t="s">
        <v>512</v>
      </c>
      <c r="F56" s="111"/>
      <c r="G56" s="112"/>
      <c r="H56" s="112"/>
      <c r="I56" s="112"/>
      <c r="J56" s="112"/>
      <c r="K56" s="90"/>
      <c r="L56" s="90"/>
      <c r="M56" s="92"/>
      <c r="N56" s="106"/>
    </row>
    <row r="57" spans="1:14" x14ac:dyDescent="0.2">
      <c r="A57" s="93" t="s">
        <v>201</v>
      </c>
      <c r="B57" s="56" t="s">
        <v>769</v>
      </c>
      <c r="C57" s="56" t="s">
        <v>769</v>
      </c>
      <c r="D57" s="56" t="s">
        <v>769</v>
      </c>
      <c r="E57" s="113" t="s">
        <v>439</v>
      </c>
      <c r="F57" s="113" t="s">
        <v>537</v>
      </c>
      <c r="G57" s="113">
        <v>380</v>
      </c>
      <c r="H57" s="113">
        <v>427</v>
      </c>
      <c r="I57" s="113">
        <v>605</v>
      </c>
      <c r="J57" s="113">
        <v>1</v>
      </c>
      <c r="K57" s="94"/>
      <c r="L57" s="94"/>
      <c r="M57" s="95"/>
      <c r="N57" s="107">
        <f>SUM(M57)*J57</f>
        <v>0</v>
      </c>
    </row>
    <row r="58" spans="1:14" x14ac:dyDescent="0.2">
      <c r="A58" s="93" t="s">
        <v>261</v>
      </c>
      <c r="B58" s="56" t="s">
        <v>769</v>
      </c>
      <c r="C58" s="56" t="s">
        <v>769</v>
      </c>
      <c r="D58" s="56" t="s">
        <v>769</v>
      </c>
      <c r="E58" s="113" t="s">
        <v>439</v>
      </c>
      <c r="F58" s="113" t="s">
        <v>537</v>
      </c>
      <c r="G58" s="113">
        <v>380</v>
      </c>
      <c r="H58" s="113">
        <v>427</v>
      </c>
      <c r="I58" s="113">
        <v>605</v>
      </c>
      <c r="J58" s="113">
        <v>1</v>
      </c>
      <c r="K58" s="94"/>
      <c r="L58" s="94"/>
      <c r="M58" s="95"/>
      <c r="N58" s="107">
        <f>SUM(M58)*J58</f>
        <v>0</v>
      </c>
    </row>
    <row r="59" spans="1:14" x14ac:dyDescent="0.2">
      <c r="A59" s="89" t="s">
        <v>332</v>
      </c>
      <c r="B59" s="90"/>
      <c r="C59" s="90"/>
      <c r="D59" s="90"/>
      <c r="E59" s="111" t="s">
        <v>513</v>
      </c>
      <c r="F59" s="111"/>
      <c r="G59" s="112"/>
      <c r="H59" s="112"/>
      <c r="I59" s="112"/>
      <c r="J59" s="112"/>
      <c r="K59" s="90"/>
      <c r="L59" s="90"/>
      <c r="M59" s="92"/>
      <c r="N59" s="106"/>
    </row>
    <row r="60" spans="1:14" ht="75" x14ac:dyDescent="0.2">
      <c r="A60" s="93" t="s">
        <v>175</v>
      </c>
      <c r="B60" s="56" t="s">
        <v>769</v>
      </c>
      <c r="C60" s="56" t="s">
        <v>769</v>
      </c>
      <c r="D60" s="56" t="s">
        <v>769</v>
      </c>
      <c r="E60" s="113" t="s">
        <v>101</v>
      </c>
      <c r="F60" s="113" t="s">
        <v>540</v>
      </c>
      <c r="G60" s="113">
        <v>970</v>
      </c>
      <c r="H60" s="113">
        <v>600</v>
      </c>
      <c r="I60" s="113">
        <v>900</v>
      </c>
      <c r="J60" s="113">
        <v>1</v>
      </c>
      <c r="K60" s="94"/>
      <c r="L60" s="94"/>
      <c r="M60" s="95"/>
      <c r="N60" s="107">
        <f t="shared" ref="N60:N65" si="5">SUM(M60)*J60</f>
        <v>0</v>
      </c>
    </row>
    <row r="61" spans="1:14" ht="75" x14ac:dyDescent="0.2">
      <c r="A61" s="93" t="s">
        <v>27</v>
      </c>
      <c r="B61" s="56" t="s">
        <v>769</v>
      </c>
      <c r="C61" s="56" t="s">
        <v>769</v>
      </c>
      <c r="D61" s="56" t="s">
        <v>769</v>
      </c>
      <c r="E61" s="113" t="s">
        <v>101</v>
      </c>
      <c r="F61" s="113" t="s">
        <v>540</v>
      </c>
      <c r="G61" s="113">
        <v>970</v>
      </c>
      <c r="H61" s="113">
        <v>600</v>
      </c>
      <c r="I61" s="113">
        <v>900</v>
      </c>
      <c r="J61" s="113">
        <v>1</v>
      </c>
      <c r="K61" s="94"/>
      <c r="L61" s="94"/>
      <c r="M61" s="95"/>
      <c r="N61" s="107">
        <f t="shared" si="5"/>
        <v>0</v>
      </c>
    </row>
    <row r="62" spans="1:14" ht="45" x14ac:dyDescent="0.2">
      <c r="A62" s="93" t="s">
        <v>168</v>
      </c>
      <c r="B62" s="56" t="s">
        <v>769</v>
      </c>
      <c r="C62" s="56" t="s">
        <v>769</v>
      </c>
      <c r="D62" s="56" t="s">
        <v>769</v>
      </c>
      <c r="E62" s="113" t="s">
        <v>247</v>
      </c>
      <c r="F62" s="113" t="s">
        <v>541</v>
      </c>
      <c r="G62" s="113">
        <v>708</v>
      </c>
      <c r="H62" s="113">
        <v>373</v>
      </c>
      <c r="I62" s="113">
        <v>1550</v>
      </c>
      <c r="J62" s="113">
        <v>1</v>
      </c>
      <c r="K62" s="94"/>
      <c r="L62" s="94"/>
      <c r="M62" s="95"/>
      <c r="N62" s="107">
        <f t="shared" si="5"/>
        <v>0</v>
      </c>
    </row>
    <row r="63" spans="1:14" ht="45" x14ac:dyDescent="0.2">
      <c r="A63" s="93" t="s">
        <v>14</v>
      </c>
      <c r="B63" s="56" t="s">
        <v>769</v>
      </c>
      <c r="C63" s="56" t="s">
        <v>769</v>
      </c>
      <c r="D63" s="56" t="s">
        <v>769</v>
      </c>
      <c r="E63" s="113" t="s">
        <v>241</v>
      </c>
      <c r="F63" s="113" t="s">
        <v>541</v>
      </c>
      <c r="G63" s="113">
        <v>708</v>
      </c>
      <c r="H63" s="113">
        <v>373</v>
      </c>
      <c r="I63" s="113">
        <v>1550</v>
      </c>
      <c r="J63" s="113">
        <v>1</v>
      </c>
      <c r="K63" s="94"/>
      <c r="L63" s="94"/>
      <c r="M63" s="95"/>
      <c r="N63" s="107">
        <f t="shared" si="5"/>
        <v>0</v>
      </c>
    </row>
    <row r="64" spans="1:14" ht="75" x14ac:dyDescent="0.2">
      <c r="A64" s="93" t="s">
        <v>356</v>
      </c>
      <c r="B64" s="56" t="s">
        <v>769</v>
      </c>
      <c r="C64" s="56" t="s">
        <v>769</v>
      </c>
      <c r="D64" s="56" t="s">
        <v>769</v>
      </c>
      <c r="E64" s="113" t="s">
        <v>150</v>
      </c>
      <c r="F64" s="113" t="s">
        <v>565</v>
      </c>
      <c r="G64" s="113">
        <v>452</v>
      </c>
      <c r="H64" s="113">
        <v>617</v>
      </c>
      <c r="I64" s="113">
        <v>1590</v>
      </c>
      <c r="J64" s="113">
        <v>1</v>
      </c>
      <c r="K64" s="94"/>
      <c r="L64" s="94"/>
      <c r="M64" s="95"/>
      <c r="N64" s="107">
        <f t="shared" si="5"/>
        <v>0</v>
      </c>
    </row>
    <row r="65" spans="1:15" ht="75" x14ac:dyDescent="0.2">
      <c r="A65" s="93" t="s">
        <v>212</v>
      </c>
      <c r="B65" s="56" t="s">
        <v>769</v>
      </c>
      <c r="C65" s="56" t="s">
        <v>769</v>
      </c>
      <c r="D65" s="56" t="s">
        <v>769</v>
      </c>
      <c r="E65" s="113" t="s">
        <v>150</v>
      </c>
      <c r="F65" s="113" t="s">
        <v>565</v>
      </c>
      <c r="G65" s="113">
        <v>452</v>
      </c>
      <c r="H65" s="113">
        <v>617</v>
      </c>
      <c r="I65" s="113">
        <v>1590</v>
      </c>
      <c r="J65" s="113">
        <v>1</v>
      </c>
      <c r="K65" s="94"/>
      <c r="L65" s="94"/>
      <c r="M65" s="95"/>
      <c r="N65" s="107">
        <f t="shared" si="5"/>
        <v>0</v>
      </c>
    </row>
    <row r="66" spans="1:15" x14ac:dyDescent="0.2">
      <c r="A66" s="89" t="s">
        <v>332</v>
      </c>
      <c r="B66" s="90"/>
      <c r="C66" s="90"/>
      <c r="D66" s="90"/>
      <c r="E66" s="111" t="s">
        <v>386</v>
      </c>
      <c r="F66" s="111"/>
      <c r="G66" s="112"/>
      <c r="H66" s="112"/>
      <c r="I66" s="112"/>
      <c r="J66" s="112"/>
      <c r="K66" s="90"/>
      <c r="L66" s="90"/>
      <c r="M66" s="92"/>
      <c r="N66" s="106"/>
    </row>
    <row r="67" spans="1:15" ht="75" x14ac:dyDescent="0.2">
      <c r="A67" s="93" t="s">
        <v>108</v>
      </c>
      <c r="B67" s="56" t="s">
        <v>769</v>
      </c>
      <c r="C67" s="56" t="s">
        <v>769</v>
      </c>
      <c r="D67" s="56" t="s">
        <v>769</v>
      </c>
      <c r="E67" s="113" t="s">
        <v>150</v>
      </c>
      <c r="F67" s="113" t="s">
        <v>565</v>
      </c>
      <c r="G67" s="113">
        <v>452</v>
      </c>
      <c r="H67" s="113">
        <v>617</v>
      </c>
      <c r="I67" s="113">
        <v>1590</v>
      </c>
      <c r="J67" s="113">
        <v>1</v>
      </c>
      <c r="K67" s="94"/>
      <c r="L67" s="94"/>
      <c r="M67" s="95"/>
      <c r="N67" s="107">
        <f t="shared" ref="N67:N68" si="6">SUM(M67)*J67</f>
        <v>0</v>
      </c>
    </row>
    <row r="68" spans="1:15" ht="75" x14ac:dyDescent="0.2">
      <c r="A68" s="93" t="s">
        <v>339</v>
      </c>
      <c r="B68" s="56" t="s">
        <v>769</v>
      </c>
      <c r="C68" s="56" t="s">
        <v>769</v>
      </c>
      <c r="D68" s="56" t="s">
        <v>769</v>
      </c>
      <c r="E68" s="113" t="s">
        <v>150</v>
      </c>
      <c r="F68" s="113" t="s">
        <v>565</v>
      </c>
      <c r="G68" s="113">
        <v>452</v>
      </c>
      <c r="H68" s="113">
        <v>617</v>
      </c>
      <c r="I68" s="113">
        <v>1590</v>
      </c>
      <c r="J68" s="113">
        <v>1</v>
      </c>
      <c r="K68" s="94"/>
      <c r="L68" s="94"/>
      <c r="M68" s="95"/>
      <c r="N68" s="107">
        <f t="shared" si="6"/>
        <v>0</v>
      </c>
    </row>
    <row r="69" spans="1:15" ht="120" x14ac:dyDescent="0.2">
      <c r="A69" s="93">
        <v>209</v>
      </c>
      <c r="B69" s="56" t="s">
        <v>769</v>
      </c>
      <c r="C69" s="56" t="s">
        <v>769</v>
      </c>
      <c r="D69" s="56" t="s">
        <v>769</v>
      </c>
      <c r="E69" s="113" t="s">
        <v>732</v>
      </c>
      <c r="F69" s="113" t="s">
        <v>733</v>
      </c>
      <c r="G69" s="113"/>
      <c r="H69" s="113"/>
      <c r="I69" s="113"/>
      <c r="J69" s="113">
        <v>400</v>
      </c>
      <c r="K69" s="94"/>
      <c r="L69" s="94"/>
      <c r="M69" s="95"/>
      <c r="N69" s="107">
        <f t="shared" ref="N69" si="7">SUM(M69)*J69</f>
        <v>0</v>
      </c>
      <c r="O69" s="124"/>
    </row>
    <row r="70" spans="1:15" x14ac:dyDescent="0.2">
      <c r="A70" s="89" t="s">
        <v>332</v>
      </c>
      <c r="B70" s="90"/>
      <c r="C70" s="90"/>
      <c r="D70" s="90"/>
      <c r="E70" s="111" t="s">
        <v>506</v>
      </c>
      <c r="F70" s="111"/>
      <c r="G70" s="112"/>
      <c r="H70" s="112"/>
      <c r="I70" s="112"/>
      <c r="J70" s="112"/>
      <c r="K70" s="90"/>
      <c r="L70" s="90"/>
      <c r="M70" s="92"/>
      <c r="N70" s="106"/>
    </row>
    <row r="71" spans="1:15" ht="45" x14ac:dyDescent="0.2">
      <c r="A71" s="93" t="s">
        <v>189</v>
      </c>
      <c r="B71" s="56" t="s">
        <v>769</v>
      </c>
      <c r="C71" s="56" t="s">
        <v>769</v>
      </c>
      <c r="D71" s="56" t="s">
        <v>769</v>
      </c>
      <c r="E71" s="113" t="s">
        <v>426</v>
      </c>
      <c r="F71" s="113" t="s">
        <v>566</v>
      </c>
      <c r="G71" s="113">
        <v>610</v>
      </c>
      <c r="H71" s="113">
        <v>610</v>
      </c>
      <c r="I71" s="113">
        <v>550</v>
      </c>
      <c r="J71" s="113">
        <v>1</v>
      </c>
      <c r="K71" s="94"/>
      <c r="L71" s="94"/>
      <c r="M71" s="95"/>
      <c r="N71" s="107">
        <f t="shared" ref="N71:N73" si="8">SUM(M71)*J71</f>
        <v>0</v>
      </c>
    </row>
    <row r="72" spans="1:15" x14ac:dyDescent="0.2">
      <c r="A72" s="93" t="s">
        <v>40</v>
      </c>
      <c r="B72" s="56" t="s">
        <v>769</v>
      </c>
      <c r="C72" s="56" t="s">
        <v>769</v>
      </c>
      <c r="D72" s="56" t="s">
        <v>769</v>
      </c>
      <c r="E72" s="113" t="s">
        <v>439</v>
      </c>
      <c r="F72" s="113" t="s">
        <v>537</v>
      </c>
      <c r="G72" s="113">
        <v>380</v>
      </c>
      <c r="H72" s="113">
        <v>427</v>
      </c>
      <c r="I72" s="113">
        <v>605</v>
      </c>
      <c r="J72" s="113">
        <v>1</v>
      </c>
      <c r="K72" s="94"/>
      <c r="L72" s="94"/>
      <c r="M72" s="95"/>
      <c r="N72" s="107">
        <f t="shared" si="8"/>
        <v>0</v>
      </c>
    </row>
    <row r="73" spans="1:15" x14ac:dyDescent="0.2">
      <c r="A73" s="93" t="s">
        <v>140</v>
      </c>
      <c r="B73" s="56" t="s">
        <v>769</v>
      </c>
      <c r="C73" s="56" t="s">
        <v>769</v>
      </c>
      <c r="D73" s="56" t="s">
        <v>769</v>
      </c>
      <c r="E73" s="113" t="s">
        <v>439</v>
      </c>
      <c r="F73" s="113" t="s">
        <v>537</v>
      </c>
      <c r="G73" s="113">
        <v>380</v>
      </c>
      <c r="H73" s="113">
        <v>427</v>
      </c>
      <c r="I73" s="113">
        <v>605</v>
      </c>
      <c r="J73" s="113">
        <v>1</v>
      </c>
      <c r="K73" s="94"/>
      <c r="L73" s="94"/>
      <c r="M73" s="95"/>
      <c r="N73" s="107">
        <f t="shared" si="8"/>
        <v>0</v>
      </c>
    </row>
    <row r="74" spans="1:15" x14ac:dyDescent="0.2">
      <c r="A74" s="89" t="s">
        <v>332</v>
      </c>
      <c r="B74" s="90"/>
      <c r="C74" s="90"/>
      <c r="D74" s="90"/>
      <c r="E74" s="111" t="s">
        <v>331</v>
      </c>
      <c r="F74" s="111"/>
      <c r="G74" s="112"/>
      <c r="H74" s="112"/>
      <c r="I74" s="112"/>
      <c r="J74" s="112"/>
      <c r="K74" s="90"/>
      <c r="L74" s="90"/>
      <c r="M74" s="92"/>
      <c r="N74" s="106"/>
    </row>
    <row r="75" spans="1:15" x14ac:dyDescent="0.2">
      <c r="A75" s="89" t="s">
        <v>332</v>
      </c>
      <c r="B75" s="90"/>
      <c r="C75" s="90"/>
      <c r="D75" s="90"/>
      <c r="E75" s="111" t="s">
        <v>507</v>
      </c>
      <c r="F75" s="111"/>
      <c r="G75" s="112"/>
      <c r="H75" s="112"/>
      <c r="I75" s="112"/>
      <c r="J75" s="112"/>
      <c r="K75" s="90"/>
      <c r="L75" s="90"/>
      <c r="M75" s="92"/>
      <c r="N75" s="106"/>
    </row>
    <row r="76" spans="1:15" ht="75" x14ac:dyDescent="0.2">
      <c r="A76" s="93" t="s">
        <v>38</v>
      </c>
      <c r="B76" s="56" t="s">
        <v>769</v>
      </c>
      <c r="C76" s="56" t="s">
        <v>769</v>
      </c>
      <c r="D76" s="56" t="s">
        <v>769</v>
      </c>
      <c r="E76" s="113" t="s">
        <v>504</v>
      </c>
      <c r="F76" s="113" t="s">
        <v>569</v>
      </c>
      <c r="G76" s="113">
        <v>515</v>
      </c>
      <c r="H76" s="113">
        <v>610</v>
      </c>
      <c r="I76" s="113">
        <v>1460</v>
      </c>
      <c r="J76" s="113">
        <v>1</v>
      </c>
      <c r="K76" s="94"/>
      <c r="L76" s="94"/>
      <c r="M76" s="95"/>
      <c r="N76" s="107">
        <f t="shared" ref="N76:N79" si="9">SUM(M76)*J76</f>
        <v>0</v>
      </c>
    </row>
    <row r="77" spans="1:15" ht="75" x14ac:dyDescent="0.2">
      <c r="A77" s="93" t="s">
        <v>280</v>
      </c>
      <c r="B77" s="56" t="s">
        <v>769</v>
      </c>
      <c r="C77" s="56" t="s">
        <v>769</v>
      </c>
      <c r="D77" s="56" t="s">
        <v>769</v>
      </c>
      <c r="E77" s="113" t="s">
        <v>504</v>
      </c>
      <c r="F77" s="113" t="s">
        <v>569</v>
      </c>
      <c r="G77" s="113">
        <v>515</v>
      </c>
      <c r="H77" s="113">
        <v>610</v>
      </c>
      <c r="I77" s="113">
        <v>1460</v>
      </c>
      <c r="J77" s="113">
        <v>1</v>
      </c>
      <c r="K77" s="94"/>
      <c r="L77" s="94"/>
      <c r="M77" s="95"/>
      <c r="N77" s="107">
        <f t="shared" si="9"/>
        <v>0</v>
      </c>
    </row>
    <row r="78" spans="1:15" ht="75" x14ac:dyDescent="0.2">
      <c r="A78" s="93" t="s">
        <v>138</v>
      </c>
      <c r="B78" s="56" t="s">
        <v>769</v>
      </c>
      <c r="C78" s="56" t="s">
        <v>769</v>
      </c>
      <c r="D78" s="56" t="s">
        <v>769</v>
      </c>
      <c r="E78" s="113" t="s">
        <v>504</v>
      </c>
      <c r="F78" s="113" t="s">
        <v>569</v>
      </c>
      <c r="G78" s="113">
        <v>515</v>
      </c>
      <c r="H78" s="113">
        <v>610</v>
      </c>
      <c r="I78" s="113">
        <v>1460</v>
      </c>
      <c r="J78" s="113">
        <v>1</v>
      </c>
      <c r="K78" s="94"/>
      <c r="L78" s="94"/>
      <c r="M78" s="95"/>
      <c r="N78" s="107">
        <f t="shared" si="9"/>
        <v>0</v>
      </c>
    </row>
    <row r="79" spans="1:15" x14ac:dyDescent="0.2">
      <c r="A79" s="93" t="s">
        <v>371</v>
      </c>
      <c r="B79" s="56" t="s">
        <v>769</v>
      </c>
      <c r="C79" s="56" t="s">
        <v>769</v>
      </c>
      <c r="D79" s="56" t="s">
        <v>769</v>
      </c>
      <c r="E79" s="113" t="s">
        <v>439</v>
      </c>
      <c r="F79" s="113" t="s">
        <v>537</v>
      </c>
      <c r="G79" s="113">
        <v>380</v>
      </c>
      <c r="H79" s="113">
        <v>427</v>
      </c>
      <c r="I79" s="113">
        <v>605</v>
      </c>
      <c r="J79" s="113">
        <v>1</v>
      </c>
      <c r="K79" s="94"/>
      <c r="L79" s="94"/>
      <c r="M79" s="95"/>
      <c r="N79" s="107">
        <f t="shared" si="9"/>
        <v>0</v>
      </c>
    </row>
    <row r="80" spans="1:15" x14ac:dyDescent="0.2">
      <c r="A80" s="89" t="s">
        <v>332</v>
      </c>
      <c r="B80" s="90"/>
      <c r="C80" s="90"/>
      <c r="D80" s="90"/>
      <c r="E80" s="111" t="s">
        <v>57</v>
      </c>
      <c r="F80" s="111"/>
      <c r="G80" s="112"/>
      <c r="H80" s="112"/>
      <c r="I80" s="112"/>
      <c r="J80" s="112"/>
      <c r="K80" s="90"/>
      <c r="L80" s="90"/>
      <c r="M80" s="92"/>
      <c r="N80" s="106"/>
    </row>
    <row r="81" spans="1:14" x14ac:dyDescent="0.2">
      <c r="A81" s="89" t="s">
        <v>332</v>
      </c>
      <c r="B81" s="90"/>
      <c r="C81" s="90"/>
      <c r="D81" s="90"/>
      <c r="E81" s="111" t="s">
        <v>387</v>
      </c>
      <c r="F81" s="111"/>
      <c r="G81" s="112"/>
      <c r="H81" s="112"/>
      <c r="I81" s="112"/>
      <c r="J81" s="112"/>
      <c r="K81" s="90"/>
      <c r="L81" s="90"/>
      <c r="M81" s="92"/>
      <c r="N81" s="106"/>
    </row>
    <row r="82" spans="1:14" x14ac:dyDescent="0.2">
      <c r="A82" s="89" t="s">
        <v>332</v>
      </c>
      <c r="B82" s="90"/>
      <c r="C82" s="90"/>
      <c r="D82" s="90"/>
      <c r="E82" s="111" t="s">
        <v>291</v>
      </c>
      <c r="F82" s="111"/>
      <c r="G82" s="112"/>
      <c r="H82" s="112"/>
      <c r="I82" s="112"/>
      <c r="J82" s="112"/>
      <c r="K82" s="90"/>
      <c r="L82" s="90"/>
      <c r="M82" s="92"/>
      <c r="N82" s="106"/>
    </row>
    <row r="83" spans="1:14" ht="45" x14ac:dyDescent="0.2">
      <c r="A83" s="93" t="s">
        <v>340</v>
      </c>
      <c r="B83" s="56" t="s">
        <v>769</v>
      </c>
      <c r="C83" s="56" t="s">
        <v>769</v>
      </c>
      <c r="D83" s="56" t="s">
        <v>769</v>
      </c>
      <c r="E83" s="113" t="s">
        <v>56</v>
      </c>
      <c r="F83" s="113" t="s">
        <v>541</v>
      </c>
      <c r="G83" s="113">
        <v>708</v>
      </c>
      <c r="H83" s="113">
        <v>373</v>
      </c>
      <c r="I83" s="113">
        <v>1550</v>
      </c>
      <c r="J83" s="113">
        <v>1</v>
      </c>
      <c r="K83" s="94"/>
      <c r="L83" s="94"/>
      <c r="M83" s="95"/>
      <c r="N83" s="107">
        <f>SUM(M83)*J83</f>
        <v>0</v>
      </c>
    </row>
    <row r="84" spans="1:14" x14ac:dyDescent="0.2">
      <c r="A84" s="89" t="s">
        <v>332</v>
      </c>
      <c r="B84" s="90"/>
      <c r="C84" s="90"/>
      <c r="D84" s="90"/>
      <c r="E84" s="111" t="s">
        <v>137</v>
      </c>
      <c r="F84" s="111"/>
      <c r="G84" s="112"/>
      <c r="H84" s="112"/>
      <c r="I84" s="112"/>
      <c r="J84" s="112"/>
      <c r="K84" s="90"/>
      <c r="L84" s="90"/>
      <c r="M84" s="92"/>
      <c r="N84" s="106"/>
    </row>
    <row r="85" spans="1:14" x14ac:dyDescent="0.2">
      <c r="A85" s="89" t="s">
        <v>332</v>
      </c>
      <c r="B85" s="90"/>
      <c r="C85" s="90"/>
      <c r="D85" s="90"/>
      <c r="E85" s="111" t="s">
        <v>604</v>
      </c>
      <c r="F85" s="111"/>
      <c r="G85" s="112"/>
      <c r="H85" s="112"/>
      <c r="I85" s="112"/>
      <c r="J85" s="112"/>
      <c r="K85" s="90"/>
      <c r="L85" s="90"/>
      <c r="M85" s="92"/>
      <c r="N85" s="106"/>
    </row>
    <row r="86" spans="1:14" x14ac:dyDescent="0.2">
      <c r="A86" s="93" t="s">
        <v>1</v>
      </c>
      <c r="B86" s="56" t="s">
        <v>769</v>
      </c>
      <c r="C86" s="56" t="s">
        <v>769</v>
      </c>
      <c r="D86" s="56" t="s">
        <v>769</v>
      </c>
      <c r="E86" s="113" t="s">
        <v>439</v>
      </c>
      <c r="F86" s="113" t="s">
        <v>537</v>
      </c>
      <c r="G86" s="113">
        <v>380</v>
      </c>
      <c r="H86" s="113">
        <v>427</v>
      </c>
      <c r="I86" s="113">
        <v>605</v>
      </c>
      <c r="J86" s="113">
        <v>1</v>
      </c>
      <c r="K86" s="94"/>
      <c r="L86" s="94"/>
      <c r="M86" s="95"/>
      <c r="N86" s="107">
        <f>SUM(M86)*J86</f>
        <v>0</v>
      </c>
    </row>
    <row r="87" spans="1:14" x14ac:dyDescent="0.2">
      <c r="A87" s="89" t="s">
        <v>332</v>
      </c>
      <c r="B87" s="90"/>
      <c r="C87" s="90"/>
      <c r="D87" s="90"/>
      <c r="E87" s="111" t="s">
        <v>31</v>
      </c>
      <c r="F87" s="111"/>
      <c r="G87" s="112"/>
      <c r="H87" s="112"/>
      <c r="I87" s="112"/>
      <c r="J87" s="112"/>
      <c r="K87" s="90"/>
      <c r="L87" s="90"/>
      <c r="M87" s="92"/>
      <c r="N87" s="106"/>
    </row>
    <row r="88" spans="1:14" ht="30" x14ac:dyDescent="0.2">
      <c r="A88" s="93" t="s">
        <v>278</v>
      </c>
      <c r="B88" s="56" t="s">
        <v>769</v>
      </c>
      <c r="C88" s="56" t="s">
        <v>769</v>
      </c>
      <c r="D88" s="56" t="s">
        <v>769</v>
      </c>
      <c r="E88" s="113" t="s">
        <v>156</v>
      </c>
      <c r="F88" s="113" t="s">
        <v>539</v>
      </c>
      <c r="G88" s="113">
        <v>1394</v>
      </c>
      <c r="H88" s="113">
        <v>475</v>
      </c>
      <c r="I88" s="113">
        <v>1700</v>
      </c>
      <c r="J88" s="113">
        <v>1</v>
      </c>
      <c r="K88" s="94"/>
      <c r="L88" s="94"/>
      <c r="M88" s="95"/>
      <c r="N88" s="107">
        <f t="shared" ref="N88:N94" si="10">SUM(M88)*J88</f>
        <v>0</v>
      </c>
    </row>
    <row r="89" spans="1:14" ht="30" x14ac:dyDescent="0.2">
      <c r="A89" s="93" t="s">
        <v>136</v>
      </c>
      <c r="B89" s="56" t="s">
        <v>769</v>
      </c>
      <c r="C89" s="56" t="s">
        <v>769</v>
      </c>
      <c r="D89" s="56" t="s">
        <v>769</v>
      </c>
      <c r="E89" s="113" t="s">
        <v>194</v>
      </c>
      <c r="F89" s="113" t="s">
        <v>539</v>
      </c>
      <c r="G89" s="113">
        <v>1872</v>
      </c>
      <c r="H89" s="113">
        <v>475</v>
      </c>
      <c r="I89" s="113">
        <v>1700</v>
      </c>
      <c r="J89" s="113">
        <v>1</v>
      </c>
      <c r="K89" s="94"/>
      <c r="L89" s="94"/>
      <c r="M89" s="95"/>
      <c r="N89" s="107">
        <f t="shared" si="10"/>
        <v>0</v>
      </c>
    </row>
    <row r="90" spans="1:14" ht="30" x14ac:dyDescent="0.2">
      <c r="A90" s="93" t="s">
        <v>368</v>
      </c>
      <c r="B90" s="56" t="s">
        <v>769</v>
      </c>
      <c r="C90" s="56" t="s">
        <v>769</v>
      </c>
      <c r="D90" s="56" t="s">
        <v>769</v>
      </c>
      <c r="E90" s="113" t="s">
        <v>127</v>
      </c>
      <c r="F90" s="113" t="s">
        <v>539</v>
      </c>
      <c r="G90" s="113">
        <v>1606</v>
      </c>
      <c r="H90" s="113">
        <v>475</v>
      </c>
      <c r="I90" s="113">
        <v>1700</v>
      </c>
      <c r="J90" s="113">
        <v>1</v>
      </c>
      <c r="K90" s="94"/>
      <c r="L90" s="94"/>
      <c r="M90" s="95"/>
      <c r="N90" s="107">
        <f t="shared" si="10"/>
        <v>0</v>
      </c>
    </row>
    <row r="91" spans="1:14" ht="30" x14ac:dyDescent="0.2">
      <c r="A91" s="93" t="s">
        <v>233</v>
      </c>
      <c r="B91" s="56" t="s">
        <v>769</v>
      </c>
      <c r="C91" s="56" t="s">
        <v>769</v>
      </c>
      <c r="D91" s="56" t="s">
        <v>769</v>
      </c>
      <c r="E91" s="113" t="s">
        <v>156</v>
      </c>
      <c r="F91" s="113" t="s">
        <v>539</v>
      </c>
      <c r="G91" s="113">
        <v>1394</v>
      </c>
      <c r="H91" s="113">
        <v>475</v>
      </c>
      <c r="I91" s="113">
        <v>1700</v>
      </c>
      <c r="J91" s="113">
        <v>1</v>
      </c>
      <c r="K91" s="94"/>
      <c r="L91" s="94"/>
      <c r="M91" s="95"/>
      <c r="N91" s="107">
        <f t="shared" si="10"/>
        <v>0</v>
      </c>
    </row>
    <row r="92" spans="1:14" ht="30" x14ac:dyDescent="0.2">
      <c r="A92" s="93" t="s">
        <v>102</v>
      </c>
      <c r="B92" s="56" t="s">
        <v>769</v>
      </c>
      <c r="C92" s="56" t="s">
        <v>769</v>
      </c>
      <c r="D92" s="56" t="s">
        <v>769</v>
      </c>
      <c r="E92" s="113" t="s">
        <v>355</v>
      </c>
      <c r="F92" s="113" t="s">
        <v>539</v>
      </c>
      <c r="G92" s="113">
        <v>2935</v>
      </c>
      <c r="H92" s="113">
        <v>475</v>
      </c>
      <c r="I92" s="113">
        <v>1700</v>
      </c>
      <c r="J92" s="113">
        <v>1</v>
      </c>
      <c r="K92" s="94"/>
      <c r="L92" s="94"/>
      <c r="M92" s="95"/>
      <c r="N92" s="107">
        <f t="shared" si="10"/>
        <v>0</v>
      </c>
    </row>
    <row r="93" spans="1:14" ht="30" x14ac:dyDescent="0.2">
      <c r="A93" s="93" t="s">
        <v>333</v>
      </c>
      <c r="B93" s="56" t="s">
        <v>769</v>
      </c>
      <c r="C93" s="56" t="s">
        <v>769</v>
      </c>
      <c r="D93" s="56" t="s">
        <v>769</v>
      </c>
      <c r="E93" s="113" t="s">
        <v>135</v>
      </c>
      <c r="F93" s="113" t="s">
        <v>539</v>
      </c>
      <c r="G93" s="113">
        <v>2224</v>
      </c>
      <c r="H93" s="113">
        <v>475</v>
      </c>
      <c r="I93" s="113">
        <v>1700</v>
      </c>
      <c r="J93" s="113">
        <v>1</v>
      </c>
      <c r="K93" s="94"/>
      <c r="L93" s="94"/>
      <c r="M93" s="95"/>
      <c r="N93" s="107">
        <f t="shared" si="10"/>
        <v>0</v>
      </c>
    </row>
    <row r="94" spans="1:14" ht="30" x14ac:dyDescent="0.2">
      <c r="A94" s="93" t="s">
        <v>131</v>
      </c>
      <c r="B94" s="56" t="s">
        <v>769</v>
      </c>
      <c r="C94" s="56" t="s">
        <v>769</v>
      </c>
      <c r="D94" s="56" t="s">
        <v>769</v>
      </c>
      <c r="E94" s="113" t="s">
        <v>287</v>
      </c>
      <c r="F94" s="113" t="s">
        <v>539</v>
      </c>
      <c r="G94" s="113">
        <v>1037</v>
      </c>
      <c r="H94" s="113">
        <v>475</v>
      </c>
      <c r="I94" s="113">
        <v>1700</v>
      </c>
      <c r="J94" s="113">
        <v>1</v>
      </c>
      <c r="K94" s="94"/>
      <c r="L94" s="94"/>
      <c r="M94" s="95"/>
      <c r="N94" s="107">
        <f t="shared" si="10"/>
        <v>0</v>
      </c>
    </row>
    <row r="95" spans="1:14" x14ac:dyDescent="0.2">
      <c r="A95" s="89" t="s">
        <v>332</v>
      </c>
      <c r="B95" s="90"/>
      <c r="C95" s="90"/>
      <c r="D95" s="90"/>
      <c r="E95" s="111" t="s">
        <v>41</v>
      </c>
      <c r="F95" s="111"/>
      <c r="G95" s="112"/>
      <c r="H95" s="112"/>
      <c r="I95" s="112"/>
      <c r="J95" s="112"/>
      <c r="K95" s="90"/>
      <c r="L95" s="90"/>
      <c r="M95" s="92"/>
      <c r="N95" s="106"/>
    </row>
    <row r="96" spans="1:14" ht="30" x14ac:dyDescent="0.2">
      <c r="A96" s="141" t="s">
        <v>228</v>
      </c>
      <c r="B96" s="126"/>
      <c r="C96" s="128" t="s">
        <v>522</v>
      </c>
      <c r="D96" s="126"/>
      <c r="E96" s="139" t="s">
        <v>161</v>
      </c>
      <c r="F96" s="139" t="s">
        <v>539</v>
      </c>
      <c r="G96" s="139">
        <v>1304</v>
      </c>
      <c r="H96" s="139">
        <v>475</v>
      </c>
      <c r="I96" s="139">
        <v>1700</v>
      </c>
      <c r="J96" s="139">
        <v>1</v>
      </c>
      <c r="K96" s="126"/>
      <c r="L96" s="126"/>
      <c r="M96" s="129"/>
      <c r="N96" s="132" t="s">
        <v>779</v>
      </c>
    </row>
    <row r="97" spans="1:14" x14ac:dyDescent="0.2">
      <c r="A97" s="89" t="s">
        <v>332</v>
      </c>
      <c r="B97" s="90"/>
      <c r="C97" s="90"/>
      <c r="D97" s="90"/>
      <c r="E97" s="111" t="s">
        <v>145</v>
      </c>
      <c r="F97" s="111"/>
      <c r="G97" s="112"/>
      <c r="H97" s="112"/>
      <c r="I97" s="112"/>
      <c r="J97" s="112"/>
      <c r="K97" s="90"/>
      <c r="L97" s="90"/>
      <c r="M97" s="92"/>
      <c r="N97" s="106"/>
    </row>
    <row r="98" spans="1:14" ht="30" x14ac:dyDescent="0.2">
      <c r="A98" s="141" t="s">
        <v>301</v>
      </c>
      <c r="B98" s="126"/>
      <c r="C98" s="128" t="s">
        <v>522</v>
      </c>
      <c r="D98" s="126"/>
      <c r="E98" s="139" t="s">
        <v>248</v>
      </c>
      <c r="F98" s="139" t="s">
        <v>539</v>
      </c>
      <c r="G98" s="139">
        <v>2760</v>
      </c>
      <c r="H98" s="139">
        <v>475</v>
      </c>
      <c r="I98" s="139">
        <v>1700</v>
      </c>
      <c r="J98" s="139">
        <v>1</v>
      </c>
      <c r="K98" s="126"/>
      <c r="L98" s="126"/>
      <c r="M98" s="129"/>
      <c r="N98" s="132" t="s">
        <v>779</v>
      </c>
    </row>
    <row r="99" spans="1:14" x14ac:dyDescent="0.2">
      <c r="A99" s="89" t="s">
        <v>332</v>
      </c>
      <c r="B99" s="90"/>
      <c r="C99" s="90"/>
      <c r="D99" s="90"/>
      <c r="E99" s="111" t="s">
        <v>37</v>
      </c>
      <c r="F99" s="111"/>
      <c r="G99" s="112"/>
      <c r="H99" s="112"/>
      <c r="I99" s="112"/>
      <c r="J99" s="112"/>
      <c r="K99" s="90"/>
      <c r="L99" s="90"/>
      <c r="M99" s="92"/>
      <c r="N99" s="106"/>
    </row>
    <row r="100" spans="1:14" ht="30" x14ac:dyDescent="0.2">
      <c r="A100" s="141" t="s">
        <v>167</v>
      </c>
      <c r="B100" s="126"/>
      <c r="C100" s="128" t="s">
        <v>522</v>
      </c>
      <c r="D100" s="126"/>
      <c r="E100" s="139" t="s">
        <v>248</v>
      </c>
      <c r="F100" s="139" t="s">
        <v>539</v>
      </c>
      <c r="G100" s="139">
        <v>2760</v>
      </c>
      <c r="H100" s="139">
        <v>475</v>
      </c>
      <c r="I100" s="139">
        <v>1700</v>
      </c>
      <c r="J100" s="139">
        <v>1</v>
      </c>
      <c r="K100" s="126"/>
      <c r="L100" s="126"/>
      <c r="M100" s="129"/>
      <c r="N100" s="132" t="s">
        <v>779</v>
      </c>
    </row>
    <row r="101" spans="1:14" x14ac:dyDescent="0.2">
      <c r="A101" s="89" t="s">
        <v>332</v>
      </c>
      <c r="B101" s="90"/>
      <c r="C101" s="90"/>
      <c r="D101" s="90"/>
      <c r="E101" s="111" t="s">
        <v>118</v>
      </c>
      <c r="F101" s="111"/>
      <c r="G101" s="112"/>
      <c r="H101" s="112"/>
      <c r="I101" s="112"/>
      <c r="J101" s="112"/>
      <c r="K101" s="90"/>
      <c r="L101" s="90"/>
      <c r="M101" s="92"/>
      <c r="N101" s="106"/>
    </row>
    <row r="102" spans="1:14" ht="30" x14ac:dyDescent="0.2">
      <c r="A102" s="141" t="s">
        <v>15</v>
      </c>
      <c r="B102" s="126"/>
      <c r="C102" s="128" t="s">
        <v>522</v>
      </c>
      <c r="D102" s="126"/>
      <c r="E102" s="139" t="s">
        <v>248</v>
      </c>
      <c r="F102" s="139" t="s">
        <v>539</v>
      </c>
      <c r="G102" s="139">
        <v>2760</v>
      </c>
      <c r="H102" s="139">
        <v>475</v>
      </c>
      <c r="I102" s="139">
        <v>1700</v>
      </c>
      <c r="J102" s="139">
        <v>1</v>
      </c>
      <c r="K102" s="126"/>
      <c r="L102" s="126"/>
      <c r="M102" s="129"/>
      <c r="N102" s="132" t="s">
        <v>779</v>
      </c>
    </row>
    <row r="103" spans="1:14" x14ac:dyDescent="0.2">
      <c r="A103" s="89" t="s">
        <v>332</v>
      </c>
      <c r="B103" s="90"/>
      <c r="C103" s="90"/>
      <c r="D103" s="90"/>
      <c r="E103" s="111" t="s">
        <v>112</v>
      </c>
      <c r="F103" s="111"/>
      <c r="G103" s="112"/>
      <c r="H103" s="112"/>
      <c r="I103" s="112"/>
      <c r="J103" s="112"/>
      <c r="K103" s="90"/>
      <c r="L103" s="90"/>
      <c r="M103" s="92"/>
      <c r="N103" s="106"/>
    </row>
    <row r="104" spans="1:14" x14ac:dyDescent="0.2">
      <c r="A104" s="93" t="s">
        <v>202</v>
      </c>
      <c r="B104" s="56" t="s">
        <v>769</v>
      </c>
      <c r="C104" s="56" t="s">
        <v>769</v>
      </c>
      <c r="D104" s="56" t="s">
        <v>769</v>
      </c>
      <c r="E104" s="113" t="s">
        <v>439</v>
      </c>
      <c r="F104" s="113" t="s">
        <v>537</v>
      </c>
      <c r="G104" s="113">
        <v>380</v>
      </c>
      <c r="H104" s="113">
        <v>427</v>
      </c>
      <c r="I104" s="113">
        <v>605</v>
      </c>
      <c r="J104" s="113">
        <v>1</v>
      </c>
      <c r="K104" s="94"/>
      <c r="L104" s="94"/>
      <c r="M104" s="95"/>
      <c r="N104" s="107">
        <f t="shared" ref="N104:N108" si="11">SUM(M104)*J104</f>
        <v>0</v>
      </c>
    </row>
    <row r="105" spans="1:14" x14ac:dyDescent="0.2">
      <c r="A105" s="93" t="s">
        <v>54</v>
      </c>
      <c r="B105" s="56" t="s">
        <v>769</v>
      </c>
      <c r="C105" s="56" t="s">
        <v>769</v>
      </c>
      <c r="D105" s="56" t="s">
        <v>769</v>
      </c>
      <c r="E105" s="113" t="s">
        <v>439</v>
      </c>
      <c r="F105" s="113" t="s">
        <v>537</v>
      </c>
      <c r="G105" s="113">
        <v>380</v>
      </c>
      <c r="H105" s="113">
        <v>427</v>
      </c>
      <c r="I105" s="113">
        <v>605</v>
      </c>
      <c r="J105" s="113">
        <v>1</v>
      </c>
      <c r="K105" s="94"/>
      <c r="L105" s="94"/>
      <c r="M105" s="95"/>
      <c r="N105" s="107">
        <f t="shared" si="11"/>
        <v>0</v>
      </c>
    </row>
    <row r="106" spans="1:14" x14ac:dyDescent="0.2">
      <c r="A106" s="93" t="s">
        <v>294</v>
      </c>
      <c r="B106" s="56" t="s">
        <v>769</v>
      </c>
      <c r="C106" s="56" t="s">
        <v>769</v>
      </c>
      <c r="D106" s="56" t="s">
        <v>769</v>
      </c>
      <c r="E106" s="113" t="s">
        <v>439</v>
      </c>
      <c r="F106" s="113" t="s">
        <v>537</v>
      </c>
      <c r="G106" s="113">
        <v>380</v>
      </c>
      <c r="H106" s="113">
        <v>427</v>
      </c>
      <c r="I106" s="113">
        <v>605</v>
      </c>
      <c r="J106" s="113">
        <v>1</v>
      </c>
      <c r="K106" s="94"/>
      <c r="L106" s="94"/>
      <c r="M106" s="95"/>
      <c r="N106" s="107">
        <f t="shared" si="11"/>
        <v>0</v>
      </c>
    </row>
    <row r="107" spans="1:14" x14ac:dyDescent="0.2">
      <c r="A107" s="93" t="s">
        <v>152</v>
      </c>
      <c r="B107" s="56" t="s">
        <v>769</v>
      </c>
      <c r="C107" s="56" t="s">
        <v>769</v>
      </c>
      <c r="D107" s="56" t="s">
        <v>769</v>
      </c>
      <c r="E107" s="113" t="s">
        <v>439</v>
      </c>
      <c r="F107" s="113" t="s">
        <v>537</v>
      </c>
      <c r="G107" s="113">
        <v>380</v>
      </c>
      <c r="H107" s="113">
        <v>427</v>
      </c>
      <c r="I107" s="113">
        <v>605</v>
      </c>
      <c r="J107" s="113">
        <v>1</v>
      </c>
      <c r="K107" s="94"/>
      <c r="L107" s="94"/>
      <c r="M107" s="95"/>
      <c r="N107" s="107">
        <f t="shared" si="11"/>
        <v>0</v>
      </c>
    </row>
    <row r="108" spans="1:14" x14ac:dyDescent="0.2">
      <c r="A108" s="93" t="s">
        <v>245</v>
      </c>
      <c r="B108" s="56" t="s">
        <v>769</v>
      </c>
      <c r="C108" s="56" t="s">
        <v>769</v>
      </c>
      <c r="D108" s="56" t="s">
        <v>769</v>
      </c>
      <c r="E108" s="113" t="s">
        <v>439</v>
      </c>
      <c r="F108" s="113" t="s">
        <v>537</v>
      </c>
      <c r="G108" s="113">
        <v>380</v>
      </c>
      <c r="H108" s="113">
        <v>427</v>
      </c>
      <c r="I108" s="113">
        <v>605</v>
      </c>
      <c r="J108" s="113">
        <v>1</v>
      </c>
      <c r="K108" s="94"/>
      <c r="L108" s="94"/>
      <c r="M108" s="95"/>
      <c r="N108" s="107">
        <f t="shared" si="11"/>
        <v>0</v>
      </c>
    </row>
    <row r="109" spans="1:14" x14ac:dyDescent="0.2">
      <c r="A109" s="89" t="s">
        <v>332</v>
      </c>
      <c r="B109" s="90" t="s">
        <v>332</v>
      </c>
      <c r="C109" s="90" t="s">
        <v>332</v>
      </c>
      <c r="D109" s="90" t="s">
        <v>332</v>
      </c>
      <c r="E109" s="111" t="s">
        <v>237</v>
      </c>
      <c r="F109" s="111"/>
      <c r="G109" s="112"/>
      <c r="H109" s="112"/>
      <c r="I109" s="112"/>
      <c r="J109" s="112"/>
      <c r="K109" s="90"/>
      <c r="L109" s="90"/>
      <c r="M109" s="92"/>
      <c r="N109" s="106"/>
    </row>
    <row r="110" spans="1:14" x14ac:dyDescent="0.2">
      <c r="A110" s="142" t="s">
        <v>99</v>
      </c>
      <c r="B110" s="143"/>
      <c r="C110" s="144" t="s">
        <v>722</v>
      </c>
      <c r="D110" s="143"/>
      <c r="E110" s="147" t="s">
        <v>405</v>
      </c>
      <c r="F110" s="147"/>
      <c r="G110" s="147">
        <v>400</v>
      </c>
      <c r="H110" s="147">
        <v>400</v>
      </c>
      <c r="I110" s="147">
        <v>1500</v>
      </c>
      <c r="J110" s="147">
        <v>20</v>
      </c>
      <c r="K110" s="143"/>
      <c r="L110" s="143"/>
      <c r="M110" s="145"/>
      <c r="N110" s="146"/>
    </row>
    <row r="111" spans="1:14" x14ac:dyDescent="0.2">
      <c r="A111" s="89" t="s">
        <v>332</v>
      </c>
      <c r="B111" s="90" t="s">
        <v>332</v>
      </c>
      <c r="C111" s="90" t="s">
        <v>332</v>
      </c>
      <c r="D111" s="90" t="s">
        <v>332</v>
      </c>
      <c r="E111" s="111" t="s">
        <v>65</v>
      </c>
      <c r="F111" s="111"/>
      <c r="G111" s="112"/>
      <c r="H111" s="112"/>
      <c r="I111" s="112"/>
      <c r="J111" s="112"/>
      <c r="K111" s="90"/>
      <c r="L111" s="90"/>
      <c r="M111" s="92"/>
      <c r="N111" s="106"/>
    </row>
    <row r="112" spans="1:14" x14ac:dyDescent="0.2">
      <c r="A112" s="142" t="s">
        <v>358</v>
      </c>
      <c r="B112" s="143"/>
      <c r="C112" s="144" t="s">
        <v>722</v>
      </c>
      <c r="D112" s="143"/>
      <c r="E112" s="147" t="s">
        <v>405</v>
      </c>
      <c r="F112" s="147"/>
      <c r="G112" s="147">
        <v>400</v>
      </c>
      <c r="H112" s="147">
        <v>400</v>
      </c>
      <c r="I112" s="147">
        <v>1500</v>
      </c>
      <c r="J112" s="147">
        <v>10</v>
      </c>
      <c r="K112" s="143"/>
      <c r="L112" s="143"/>
      <c r="M112" s="145"/>
      <c r="N112" s="146"/>
    </row>
    <row r="113" spans="4:14" ht="15.75" thickBot="1" x14ac:dyDescent="0.25"/>
    <row r="114" spans="4:14" ht="16.5" thickTop="1" x14ac:dyDescent="0.2">
      <c r="D114" s="183" t="s">
        <v>786</v>
      </c>
      <c r="E114" s="68" t="s">
        <v>770</v>
      </c>
      <c r="F114" s="100"/>
      <c r="G114" s="228">
        <f>SUM(N24:N112)</f>
        <v>0</v>
      </c>
      <c r="H114" s="228"/>
      <c r="I114" s="228"/>
      <c r="J114" s="228"/>
      <c r="K114" s="228"/>
      <c r="L114" s="228"/>
      <c r="M114" s="228"/>
      <c r="N114" s="229"/>
    </row>
    <row r="115" spans="4:14" ht="16.5" thickBot="1" x14ac:dyDescent="0.25">
      <c r="D115" s="184"/>
      <c r="E115" s="70" t="s">
        <v>771</v>
      </c>
      <c r="F115" s="71"/>
      <c r="G115" s="230">
        <v>0</v>
      </c>
      <c r="H115" s="230"/>
      <c r="I115" s="230"/>
      <c r="J115" s="230"/>
      <c r="K115" s="230"/>
      <c r="L115" s="230"/>
      <c r="M115" s="230"/>
      <c r="N115" s="231"/>
    </row>
    <row r="116" spans="4:14" ht="19.5" thickTop="1" x14ac:dyDescent="0.2">
      <c r="D116" s="184"/>
      <c r="E116" s="72" t="s">
        <v>772</v>
      </c>
      <c r="F116" s="115"/>
      <c r="G116" s="232">
        <f>G114+G115</f>
        <v>0</v>
      </c>
      <c r="H116" s="232"/>
      <c r="I116" s="232"/>
      <c r="J116" s="232"/>
      <c r="K116" s="232"/>
      <c r="L116" s="232"/>
      <c r="M116" s="232"/>
      <c r="N116" s="233"/>
    </row>
    <row r="117" spans="4:14" ht="18.75" x14ac:dyDescent="0.2">
      <c r="D117" s="184"/>
      <c r="E117" s="74" t="s">
        <v>751</v>
      </c>
      <c r="F117" s="103"/>
      <c r="G117" s="234">
        <f>(20/100*G116)</f>
        <v>0</v>
      </c>
      <c r="H117" s="235"/>
      <c r="I117" s="235"/>
      <c r="J117" s="235"/>
      <c r="K117" s="235"/>
      <c r="L117" s="235"/>
      <c r="M117" s="235"/>
      <c r="N117" s="236"/>
    </row>
    <row r="118" spans="4:14" ht="19.5" thickBot="1" x14ac:dyDescent="0.25">
      <c r="D118" s="185"/>
      <c r="E118" s="76" t="s">
        <v>752</v>
      </c>
      <c r="F118" s="104"/>
      <c r="G118" s="225">
        <f>SUM(G116:G117)</f>
        <v>0</v>
      </c>
      <c r="H118" s="226"/>
      <c r="I118" s="226"/>
      <c r="J118" s="226"/>
      <c r="K118" s="226"/>
      <c r="L118" s="226"/>
      <c r="M118" s="226"/>
      <c r="N118" s="227"/>
    </row>
    <row r="119" spans="4:14" ht="15.75" thickTop="1" x14ac:dyDescent="0.2"/>
  </sheetData>
  <sheetProtection sheet="1" objects="1" scenarios="1"/>
  <mergeCells count="30">
    <mergeCell ref="G118:N118"/>
    <mergeCell ref="A16:N16"/>
    <mergeCell ref="A17:N17"/>
    <mergeCell ref="A18:N18"/>
    <mergeCell ref="A19:N19"/>
    <mergeCell ref="A20:N20"/>
    <mergeCell ref="D114:D118"/>
    <mergeCell ref="G114:N114"/>
    <mergeCell ref="G115:N115"/>
    <mergeCell ref="G116:N116"/>
    <mergeCell ref="G117:N117"/>
    <mergeCell ref="A15:N15"/>
    <mergeCell ref="A7:E7"/>
    <mergeCell ref="G7:N7"/>
    <mergeCell ref="A8:E8"/>
    <mergeCell ref="G8:N8"/>
    <mergeCell ref="A9:E9"/>
    <mergeCell ref="F9:I9"/>
    <mergeCell ref="A10:N10"/>
    <mergeCell ref="A11:N11"/>
    <mergeCell ref="A12:N12"/>
    <mergeCell ref="A13:N13"/>
    <mergeCell ref="A14:N14"/>
    <mergeCell ref="A6:E6"/>
    <mergeCell ref="G6:N6"/>
    <mergeCell ref="A1:N1"/>
    <mergeCell ref="A3:N3"/>
    <mergeCell ref="A4:F4"/>
    <mergeCell ref="A5:E5"/>
    <mergeCell ref="G5:N5"/>
  </mergeCells>
  <pageMargins left="0.70866141732283472" right="0.31496062992125984" top="0.74803149606299213" bottom="0.74803149606299213" header="0.31496062992125984" footer="0.31496062992125984"/>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31"/>
  <sheetViews>
    <sheetView workbookViewId="0">
      <selection activeCell="E34" sqref="E34"/>
    </sheetView>
  </sheetViews>
  <sheetFormatPr defaultRowHeight="12.75" x14ac:dyDescent="0.2"/>
  <cols>
    <col min="1" max="1" width="11.7109375" customWidth="1"/>
    <col min="2" max="2" width="11.85546875" customWidth="1"/>
    <col min="4" max="4" width="11.5703125" customWidth="1"/>
    <col min="5" max="5" width="24.5703125" customWidth="1"/>
    <col min="6" max="6" width="38.5703125" customWidth="1"/>
    <col min="7" max="7" width="43.7109375" customWidth="1"/>
  </cols>
  <sheetData>
    <row r="1" spans="1:26" s="1" customFormat="1" ht="18.75" customHeight="1" x14ac:dyDescent="0.2">
      <c r="A1" s="249" t="s">
        <v>762</v>
      </c>
      <c r="B1" s="249"/>
      <c r="C1" s="249"/>
      <c r="D1" s="249"/>
      <c r="E1" s="249"/>
      <c r="F1" s="249"/>
      <c r="G1" s="249"/>
      <c r="H1" s="249"/>
      <c r="I1" s="249"/>
      <c r="J1" s="249"/>
      <c r="K1" s="249"/>
      <c r="L1" s="249"/>
    </row>
    <row r="2" spans="1:26" s="1" customFormat="1" ht="18.75" customHeight="1" x14ac:dyDescent="0.2">
      <c r="A2" s="2"/>
      <c r="B2" s="2"/>
      <c r="C2" s="2"/>
      <c r="D2" s="2"/>
      <c r="E2" s="2"/>
      <c r="F2" s="2"/>
      <c r="G2" s="2"/>
      <c r="H2" s="2"/>
      <c r="I2" s="2"/>
      <c r="J2" s="2"/>
      <c r="K2" s="2"/>
      <c r="L2" s="2"/>
    </row>
    <row r="3" spans="1:26" s="1" customFormat="1" ht="18.75" customHeight="1" x14ac:dyDescent="0.2">
      <c r="A3" s="249" t="s">
        <v>763</v>
      </c>
      <c r="B3" s="249"/>
      <c r="C3" s="249"/>
      <c r="D3" s="249"/>
      <c r="E3" s="249"/>
      <c r="F3" s="249"/>
      <c r="G3" s="249"/>
      <c r="H3" s="249"/>
      <c r="I3" s="249"/>
      <c r="J3" s="249"/>
      <c r="K3" s="249"/>
      <c r="L3" s="249"/>
    </row>
    <row r="4" spans="1:26" s="1" customFormat="1" ht="18.75" customHeight="1" x14ac:dyDescent="0.2">
      <c r="A4" s="3"/>
      <c r="B4" s="3"/>
      <c r="C4" s="3"/>
      <c r="D4" s="3"/>
      <c r="E4" s="3"/>
      <c r="F4" s="3"/>
      <c r="G4" s="3"/>
      <c r="H4" s="3"/>
      <c r="I4" s="3"/>
      <c r="J4" s="3"/>
      <c r="K4" s="3"/>
      <c r="L4" s="3"/>
    </row>
    <row r="5" spans="1:26" s="1" customFormat="1" ht="18.75" customHeight="1" x14ac:dyDescent="0.2">
      <c r="A5" s="246" t="s">
        <v>773</v>
      </c>
      <c r="B5" s="246"/>
      <c r="C5" s="246"/>
      <c r="D5" s="246"/>
      <c r="E5" s="246"/>
      <c r="F5" s="246"/>
      <c r="G5" s="246"/>
      <c r="H5" s="246"/>
      <c r="I5" s="246"/>
      <c r="J5" s="246"/>
      <c r="K5" s="246"/>
      <c r="L5" s="246"/>
      <c r="M5" s="246"/>
    </row>
    <row r="6" spans="1:26" s="1" customFormat="1" ht="19.5" thickBot="1" x14ac:dyDescent="0.25">
      <c r="A6" s="250"/>
      <c r="B6" s="250"/>
      <c r="C6" s="250"/>
      <c r="D6" s="250"/>
      <c r="E6" s="250"/>
      <c r="F6" s="250"/>
    </row>
    <row r="7" spans="1:26" s="1" customFormat="1" ht="20.100000000000001" customHeight="1" x14ac:dyDescent="0.2">
      <c r="A7" s="251" t="s">
        <v>753</v>
      </c>
      <c r="B7" s="252"/>
      <c r="C7" s="252"/>
      <c r="D7" s="252"/>
      <c r="E7" s="252"/>
      <c r="F7" s="6" t="s">
        <v>754</v>
      </c>
      <c r="G7" s="252" t="s">
        <v>759</v>
      </c>
      <c r="H7" s="252"/>
      <c r="I7" s="252"/>
      <c r="J7" s="252"/>
      <c r="K7" s="252"/>
      <c r="L7" s="252"/>
      <c r="M7" s="253"/>
    </row>
    <row r="8" spans="1:26" s="1" customFormat="1" ht="20.100000000000001" customHeight="1" x14ac:dyDescent="0.2">
      <c r="A8" s="247" t="s">
        <v>758</v>
      </c>
      <c r="B8" s="242"/>
      <c r="C8" s="242"/>
      <c r="D8" s="242"/>
      <c r="E8" s="242"/>
      <c r="F8" s="5" t="s">
        <v>747</v>
      </c>
      <c r="G8" s="242" t="s">
        <v>764</v>
      </c>
      <c r="H8" s="242"/>
      <c r="I8" s="242"/>
      <c r="J8" s="242"/>
      <c r="K8" s="242"/>
      <c r="L8" s="242"/>
      <c r="M8" s="243"/>
    </row>
    <row r="9" spans="1:26" s="1" customFormat="1" ht="20.100000000000001" customHeight="1" x14ac:dyDescent="0.2">
      <c r="A9" s="247" t="s">
        <v>760</v>
      </c>
      <c r="B9" s="242"/>
      <c r="C9" s="242"/>
      <c r="D9" s="242"/>
      <c r="E9" s="242"/>
      <c r="F9" s="5" t="s">
        <v>757</v>
      </c>
      <c r="G9" s="242" t="s">
        <v>755</v>
      </c>
      <c r="H9" s="242"/>
      <c r="I9" s="242"/>
      <c r="J9" s="242"/>
      <c r="K9" s="242"/>
      <c r="L9" s="242"/>
      <c r="M9" s="243"/>
    </row>
    <row r="10" spans="1:26" s="1" customFormat="1" ht="20.100000000000001" customHeight="1" thickBot="1" x14ac:dyDescent="0.25">
      <c r="A10" s="248" t="s">
        <v>761</v>
      </c>
      <c r="B10" s="244"/>
      <c r="C10" s="244"/>
      <c r="D10" s="244"/>
      <c r="E10" s="244"/>
      <c r="F10" s="7" t="s">
        <v>756</v>
      </c>
      <c r="G10" s="244" t="s">
        <v>765</v>
      </c>
      <c r="H10" s="244"/>
      <c r="I10" s="244"/>
      <c r="J10" s="244"/>
      <c r="K10" s="244"/>
      <c r="L10" s="244"/>
      <c r="M10" s="245"/>
    </row>
    <row r="13" spans="1:26" s="8" customFormat="1" ht="75" x14ac:dyDescent="0.2">
      <c r="A13" s="8" t="s">
        <v>775</v>
      </c>
      <c r="B13" s="9" t="s">
        <v>774</v>
      </c>
      <c r="C13" s="9" t="s">
        <v>20</v>
      </c>
      <c r="D13" s="9" t="s">
        <v>173</v>
      </c>
      <c r="E13" s="9" t="s">
        <v>577</v>
      </c>
      <c r="F13" s="9" t="s">
        <v>576</v>
      </c>
      <c r="G13" s="9" t="s">
        <v>776</v>
      </c>
      <c r="H13" s="9" t="s">
        <v>578</v>
      </c>
      <c r="I13" s="9" t="s">
        <v>579</v>
      </c>
      <c r="J13" s="9" t="s">
        <v>580</v>
      </c>
      <c r="K13" s="9" t="s">
        <v>581</v>
      </c>
      <c r="L13" s="9" t="s">
        <v>582</v>
      </c>
      <c r="M13" s="9" t="s">
        <v>583</v>
      </c>
      <c r="N13" s="4"/>
      <c r="O13" s="4"/>
      <c r="P13" s="4"/>
      <c r="Q13" s="4"/>
      <c r="R13" s="4"/>
      <c r="S13" s="4"/>
      <c r="T13" s="4"/>
      <c r="U13" s="4"/>
      <c r="V13" s="4"/>
      <c r="W13" s="4"/>
      <c r="X13" s="4"/>
      <c r="Y13" s="4"/>
      <c r="Z13" s="4"/>
    </row>
    <row r="14" spans="1:26" x14ac:dyDescent="0.2">
      <c r="A14" s="10"/>
      <c r="B14" s="10"/>
      <c r="C14" s="10"/>
      <c r="D14" s="10"/>
      <c r="E14" s="10"/>
      <c r="F14" s="10"/>
      <c r="G14" s="10"/>
      <c r="H14" s="10"/>
      <c r="I14" s="10"/>
      <c r="J14" s="10"/>
      <c r="K14" s="10"/>
      <c r="L14" s="10"/>
      <c r="M14" s="10"/>
    </row>
    <row r="15" spans="1:26" x14ac:dyDescent="0.2">
      <c r="A15" s="10"/>
      <c r="B15" s="10"/>
      <c r="C15" s="10"/>
      <c r="D15" s="10"/>
      <c r="E15" s="10"/>
      <c r="F15" s="10"/>
      <c r="G15" s="10"/>
      <c r="H15" s="10"/>
      <c r="I15" s="10"/>
      <c r="J15" s="10"/>
      <c r="K15" s="10"/>
      <c r="L15" s="10"/>
      <c r="M15" s="10"/>
    </row>
    <row r="16" spans="1:26" x14ac:dyDescent="0.2">
      <c r="A16" s="10"/>
      <c r="B16" s="10"/>
      <c r="C16" s="10"/>
      <c r="D16" s="10"/>
      <c r="E16" s="10"/>
      <c r="F16" s="10"/>
      <c r="G16" s="10"/>
      <c r="H16" s="10"/>
      <c r="I16" s="10"/>
      <c r="J16" s="10"/>
      <c r="K16" s="10"/>
      <c r="L16" s="10"/>
      <c r="M16" s="10"/>
    </row>
    <row r="17" spans="1:13" x14ac:dyDescent="0.2">
      <c r="A17" s="10"/>
      <c r="B17" s="10"/>
      <c r="C17" s="10"/>
      <c r="D17" s="10"/>
      <c r="E17" s="10"/>
      <c r="F17" s="10"/>
      <c r="G17" s="10"/>
      <c r="H17" s="10"/>
      <c r="I17" s="10"/>
      <c r="J17" s="10"/>
      <c r="K17" s="10"/>
      <c r="L17" s="10"/>
      <c r="M17" s="10"/>
    </row>
    <row r="18" spans="1:13" x14ac:dyDescent="0.2">
      <c r="A18" s="10"/>
      <c r="B18" s="10"/>
      <c r="C18" s="10"/>
      <c r="D18" s="10"/>
      <c r="E18" s="10"/>
      <c r="F18" s="10"/>
      <c r="G18" s="10"/>
      <c r="H18" s="10"/>
      <c r="I18" s="10"/>
      <c r="J18" s="10"/>
      <c r="K18" s="10"/>
      <c r="L18" s="10"/>
      <c r="M18" s="10"/>
    </row>
    <row r="19" spans="1:13" x14ac:dyDescent="0.2">
      <c r="A19" s="10"/>
      <c r="B19" s="10"/>
      <c r="C19" s="10"/>
      <c r="D19" s="10"/>
      <c r="E19" s="10"/>
      <c r="F19" s="10"/>
      <c r="G19" s="10"/>
      <c r="H19" s="10"/>
      <c r="I19" s="10"/>
      <c r="J19" s="10"/>
      <c r="K19" s="10"/>
      <c r="L19" s="10"/>
      <c r="M19" s="10"/>
    </row>
    <row r="20" spans="1:13" x14ac:dyDescent="0.2">
      <c r="A20" s="10"/>
      <c r="B20" s="10"/>
      <c r="C20" s="10"/>
      <c r="D20" s="10"/>
      <c r="E20" s="10"/>
      <c r="F20" s="10"/>
      <c r="G20" s="10"/>
      <c r="H20" s="10"/>
      <c r="I20" s="10"/>
      <c r="J20" s="10"/>
      <c r="K20" s="10"/>
      <c r="L20" s="10"/>
      <c r="M20" s="10"/>
    </row>
    <row r="21" spans="1:13" x14ac:dyDescent="0.2">
      <c r="A21" s="10"/>
      <c r="B21" s="10"/>
      <c r="C21" s="10"/>
      <c r="D21" s="10"/>
      <c r="E21" s="10"/>
      <c r="F21" s="10"/>
      <c r="G21" s="10"/>
      <c r="H21" s="10"/>
      <c r="I21" s="10"/>
      <c r="J21" s="10"/>
      <c r="K21" s="10"/>
      <c r="L21" s="10"/>
      <c r="M21" s="10"/>
    </row>
    <row r="22" spans="1:13" x14ac:dyDescent="0.2">
      <c r="A22" s="10"/>
      <c r="B22" s="10"/>
      <c r="C22" s="10"/>
      <c r="D22" s="10"/>
      <c r="E22" s="10"/>
      <c r="F22" s="10"/>
      <c r="G22" s="10"/>
      <c r="H22" s="10"/>
      <c r="I22" s="10"/>
      <c r="J22" s="10"/>
      <c r="K22" s="10"/>
      <c r="L22" s="10"/>
      <c r="M22" s="10"/>
    </row>
    <row r="23" spans="1:13" x14ac:dyDescent="0.2">
      <c r="A23" s="10"/>
      <c r="B23" s="10"/>
      <c r="C23" s="10"/>
      <c r="D23" s="10"/>
      <c r="E23" s="10"/>
      <c r="F23" s="10"/>
      <c r="G23" s="10"/>
      <c r="H23" s="10"/>
      <c r="I23" s="10"/>
      <c r="J23" s="10"/>
      <c r="K23" s="10"/>
      <c r="L23" s="10"/>
      <c r="M23" s="10"/>
    </row>
    <row r="24" spans="1:13" x14ac:dyDescent="0.2">
      <c r="A24" s="10"/>
      <c r="B24" s="10"/>
      <c r="C24" s="10"/>
      <c r="D24" s="10"/>
      <c r="E24" s="10"/>
      <c r="F24" s="10"/>
      <c r="G24" s="10"/>
      <c r="H24" s="10"/>
      <c r="I24" s="10"/>
      <c r="J24" s="10"/>
      <c r="K24" s="10"/>
      <c r="L24" s="10"/>
      <c r="M24" s="10"/>
    </row>
    <row r="25" spans="1:13" x14ac:dyDescent="0.2">
      <c r="A25" s="10"/>
      <c r="B25" s="10"/>
      <c r="C25" s="10"/>
      <c r="D25" s="10"/>
      <c r="E25" s="10"/>
      <c r="F25" s="10"/>
      <c r="G25" s="10"/>
      <c r="H25" s="10"/>
      <c r="I25" s="10"/>
      <c r="J25" s="10"/>
      <c r="K25" s="10"/>
      <c r="L25" s="10"/>
      <c r="M25" s="10"/>
    </row>
    <row r="26" spans="1:13" x14ac:dyDescent="0.2">
      <c r="A26" s="10"/>
      <c r="B26" s="10"/>
      <c r="C26" s="10"/>
      <c r="D26" s="10"/>
      <c r="E26" s="10"/>
      <c r="F26" s="10"/>
      <c r="G26" s="10"/>
      <c r="H26" s="10"/>
      <c r="I26" s="10"/>
      <c r="J26" s="10"/>
      <c r="K26" s="10"/>
      <c r="L26" s="10"/>
      <c r="M26" s="10"/>
    </row>
    <row r="27" spans="1:13" x14ac:dyDescent="0.2">
      <c r="A27" s="10"/>
      <c r="B27" s="10"/>
      <c r="C27" s="10"/>
      <c r="D27" s="10"/>
      <c r="E27" s="10"/>
      <c r="F27" s="10"/>
      <c r="G27" s="10"/>
      <c r="H27" s="10"/>
      <c r="I27" s="10"/>
      <c r="J27" s="10"/>
      <c r="K27" s="10"/>
      <c r="L27" s="10"/>
      <c r="M27" s="10"/>
    </row>
    <row r="28" spans="1:13" x14ac:dyDescent="0.2">
      <c r="A28" s="10"/>
      <c r="B28" s="10"/>
      <c r="C28" s="10"/>
      <c r="D28" s="10"/>
      <c r="E28" s="10"/>
      <c r="F28" s="10"/>
      <c r="G28" s="10"/>
      <c r="H28" s="10"/>
      <c r="I28" s="10"/>
      <c r="J28" s="10"/>
      <c r="K28" s="10"/>
      <c r="L28" s="10"/>
      <c r="M28" s="10"/>
    </row>
    <row r="29" spans="1:13" x14ac:dyDescent="0.2">
      <c r="A29" s="10"/>
      <c r="B29" s="10"/>
      <c r="C29" s="10"/>
      <c r="D29" s="10"/>
      <c r="E29" s="10"/>
      <c r="F29" s="10"/>
      <c r="G29" s="10"/>
      <c r="H29" s="10"/>
      <c r="I29" s="10"/>
      <c r="J29" s="10"/>
      <c r="K29" s="10"/>
      <c r="L29" s="10"/>
      <c r="M29" s="10"/>
    </row>
    <row r="30" spans="1:13" x14ac:dyDescent="0.2">
      <c r="A30" s="10"/>
      <c r="B30" s="10"/>
      <c r="C30" s="10"/>
      <c r="D30" s="10"/>
      <c r="E30" s="10"/>
      <c r="F30" s="10"/>
      <c r="G30" s="10"/>
      <c r="H30" s="10"/>
      <c r="I30" s="10"/>
      <c r="J30" s="10"/>
      <c r="K30" s="10"/>
      <c r="L30" s="10"/>
      <c r="M30" s="10"/>
    </row>
    <row r="31" spans="1:13" x14ac:dyDescent="0.2">
      <c r="A31" s="10"/>
      <c r="B31" s="10"/>
      <c r="C31" s="10"/>
      <c r="D31" s="10"/>
      <c r="E31" s="10"/>
      <c r="F31" s="10"/>
      <c r="G31" s="10"/>
      <c r="H31" s="10"/>
      <c r="I31" s="10"/>
      <c r="J31" s="10"/>
      <c r="K31" s="10"/>
      <c r="L31" s="10"/>
      <c r="M31" s="10"/>
    </row>
  </sheetData>
  <mergeCells count="12">
    <mergeCell ref="A1:L1"/>
    <mergeCell ref="A3:L3"/>
    <mergeCell ref="A6:F6"/>
    <mergeCell ref="A7:E7"/>
    <mergeCell ref="A8:E8"/>
    <mergeCell ref="G7:M7"/>
    <mergeCell ref="G8:M8"/>
    <mergeCell ref="G9:M9"/>
    <mergeCell ref="G10:M10"/>
    <mergeCell ref="A5:M5"/>
    <mergeCell ref="A9:E9"/>
    <mergeCell ref="A10:E10"/>
  </mergeCells>
  <pageMargins left="0.25" right="0.25"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5</vt:i4>
      </vt:variant>
    </vt:vector>
  </HeadingPairs>
  <TitlesOfParts>
    <vt:vector size="12" baseType="lpstr">
      <vt:lpstr>SUMÁR</vt:lpstr>
      <vt:lpstr>Časť B_NEREZOVÝ NÁBYTOK</vt:lpstr>
      <vt:lpstr>Časť C_CHLADENIE</vt:lpstr>
      <vt:lpstr>Časť D_STROJE NA PRÍPRAVU JEDÁL</vt:lpstr>
      <vt:lpstr>Časť E_VARNA, UMÝV A VÝDAJ TECH</vt:lpstr>
      <vt:lpstr>Časť F_INVENTÁR</vt:lpstr>
      <vt:lpstr>EKVIVALENTY</vt:lpstr>
      <vt:lpstr>'Časť B_NEREZOVÝ NÁBYTOK'!Názvy_tlače</vt:lpstr>
      <vt:lpstr>'Časť C_CHLADENIE'!Názvy_tlače</vt:lpstr>
      <vt:lpstr>'Časť D_STROJE NA PRÍPRAVU JEDÁL'!Názvy_tlače</vt:lpstr>
      <vt:lpstr>'Časť E_VARNA, UMÝV A VÝDAJ TECH'!Názvy_tlače</vt:lpstr>
      <vt:lpstr>'Časť F_INVENTÁR'!Názvy_tlače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Mitosinkova</dc:creator>
  <cp:lastModifiedBy>Miroslava Pastírová</cp:lastModifiedBy>
  <cp:lastPrinted>2023-03-06T10:39:33Z</cp:lastPrinted>
  <dcterms:created xsi:type="dcterms:W3CDTF">2021-02-21T17:01:37Z</dcterms:created>
  <dcterms:modified xsi:type="dcterms:W3CDTF">2023-03-09T11:19:43Z</dcterms:modified>
</cp:coreProperties>
</file>