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danis\Documents\06_VO_UBBSK\DNS_asfalty\vyzva_1\priloha_c_1_vykazy_vymer_final\"/>
    </mc:Choice>
  </mc:AlternateContent>
  <bookViews>
    <workbookView xWindow="0" yWindow="0" windowWidth="28800" windowHeight="12420"/>
  </bookViews>
  <sheets>
    <sheet name="2374" sheetId="12" r:id="rId1"/>
    <sheet name="BR" sheetId="7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2" l="1"/>
  <c r="G30" i="12" l="1"/>
  <c r="H30" i="12" s="1"/>
  <c r="I5" i="7" l="1"/>
  <c r="H29" i="12"/>
  <c r="G23" i="12"/>
  <c r="H23" i="12" l="1"/>
  <c r="B18" i="12"/>
  <c r="G28" i="12" s="1"/>
  <c r="G25" i="12" l="1"/>
  <c r="H25" i="12" s="1"/>
  <c r="H28" i="12"/>
  <c r="G27" i="12"/>
  <c r="H27" i="12" s="1"/>
  <c r="G24" i="12"/>
  <c r="H24" i="12" s="1"/>
  <c r="H31" i="12" l="1"/>
  <c r="J5" i="7" s="1"/>
  <c r="K5" i="7" s="1"/>
  <c r="J33" i="12" l="1"/>
  <c r="K33" i="12"/>
  <c r="K6" i="7" l="1"/>
  <c r="J6" i="7"/>
</calcChain>
</file>

<file path=xl/sharedStrings.xml><?xml version="1.0" encoding="utf-8"?>
<sst xmlns="http://schemas.openxmlformats.org/spreadsheetml/2006/main" count="80" uniqueCount="64">
  <si>
    <t>Príloha č. 1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</si>
  <si>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</si>
  <si>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</si>
  <si>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</si>
  <si>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</si>
  <si>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</si>
  <si>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</si>
  <si>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</si>
  <si>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</si>
  <si>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</si>
  <si>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</si>
  <si>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</si>
  <si>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</si>
  <si>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</si>
  <si>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</si>
  <si>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</si>
  <si>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</si>
  <si>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</si>
  <si>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</si>
  <si>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</si>
  <si>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</si>
  <si>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</si>
  <si>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</si>
  <si>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</si>
  <si>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Postrek spojovací </t>
  </si>
  <si>
    <t>frézovanie s naložením a odvozom do 10 km ( začiatky a konce )</t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</si>
  <si>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</si>
  <si>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</si>
  <si>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</si>
  <si>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</si>
  <si>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</si>
  <si>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</si>
  <si>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</si>
  <si>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</si>
  <si>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</si>
  <si>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</si>
  <si>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</si>
  <si>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</si>
  <si>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ks</t>
  </si>
  <si>
    <t>asfaltová zálievka pracovných spojov</t>
  </si>
  <si>
    <t>p.č.</t>
  </si>
  <si>
    <t>cesta</t>
  </si>
  <si>
    <t>okres</t>
  </si>
  <si>
    <t xml:space="preserve"> dĺžka CK v km</t>
  </si>
  <si>
    <t>staničenie do</t>
  </si>
  <si>
    <t>staničenie od</t>
  </si>
  <si>
    <t>dĺžka opravy v km</t>
  </si>
  <si>
    <t>Náklady  v € bez DPH</t>
  </si>
  <si>
    <t>Náklady  v € s DPH</t>
  </si>
  <si>
    <t>výškova úprava poklopov kanalizačných šácht</t>
  </si>
  <si>
    <t>Miestopis</t>
  </si>
  <si>
    <t>III/2374</t>
  </si>
  <si>
    <t>BR</t>
  </si>
  <si>
    <t>Podbrezová - Horná Lehota</t>
  </si>
  <si>
    <t>III/2374 Podbrezová - Horná Lehota</t>
  </si>
  <si>
    <t>staničenie v km: 0,000 - 3,559</t>
  </si>
  <si>
    <t>intravilán H.Lehota -ACo11, hr. 50 mm, bez vyrovnávky</t>
  </si>
  <si>
    <t>0,7 kg/m2</t>
  </si>
  <si>
    <t>ACL 16-II  vyrovnavka nerovností krytu</t>
  </si>
  <si>
    <t>plocha: 40+680+871=1621 m2 (križ. I/66+most+úseky do obce)</t>
  </si>
  <si>
    <t>1580x4,2=6636 m2 - vyrovnávka pri kanalizácii Podbrezová ckm 0,040-1,620</t>
  </si>
  <si>
    <t>vybraté úseky v ckm: 0,000 - 0,040; 1,620-2,300; 2,688-3,559</t>
  </si>
  <si>
    <t>Asfaltovanie cestných komunikácií vo vlastníctve Banskobystrického samosprávneho kraja a súvisiace práce – vybrané úseky ciest v okresoch Banská Bystrica, Brezno, Detva, Zvolen, Žarnovica a Žiar nad Hronom.</t>
  </si>
  <si>
    <t>1,,591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</si>
</sst>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€_-;\-* #,##0.00\ _€_-;_-* &quot;-&quot;??\ _€_-;_-@_-"/>
    <numFmt numFmtId="164" formatCode="#,##0.000"/>
    <numFmt numFmtId="165" formatCode="#,##0.00;[Red]#,##0.00"/>
    <numFmt numFmtId="166" formatCode="0.000"/>
  </numFmts>
  <fonts count="2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8"/>
      </left>
      <right/>
      <top style="thin">
        <color indexed="64"/>
      </top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43" fontId="16" fillId="0" borderId="0" applyFont="0" applyFill="0" applyBorder="0" applyAlignment="0" applyProtection="0"/>
  </cellStyleXfs>
  <cellXfs count="187">
    <xf numFmtId="0" fontId="0" fillId="0" borderId="0" xfId="0"/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2" fillId="0" borderId="1" xfId="0" applyFont="1" applyFill="1" applyBorder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2" xfId="0" applyFont="1" applyFill="1" applyBorder="1"/>
    <xf numFmtId="0" fontId="2" fillId="0" borderId="3" xfId="0" applyFont="1" applyFill="1" applyBorder="1"/>
    <xf numFmtId="0" fontId="0" fillId="0" borderId="3" xfId="0" applyFont="1" applyFill="1" applyBorder="1"/>
    <xf numFmtId="4" fontId="0" fillId="0" borderId="3" xfId="0" applyNumberFormat="1" applyFont="1" applyFill="1" applyBorder="1"/>
    <xf numFmtId="4" fontId="0" fillId="0" borderId="4" xfId="0" applyNumberFormat="1" applyFill="1" applyBorder="1"/>
    <xf numFmtId="4" fontId="0" fillId="0" borderId="0" xfId="0" applyNumberFormat="1" applyFill="1" applyBorder="1"/>
    <xf numFmtId="0" fontId="0" fillId="0" borderId="0" xfId="0" applyFont="1" applyFill="1" applyBorder="1" applyAlignment="1"/>
    <xf numFmtId="0" fontId="0" fillId="0" borderId="6" xfId="0" applyFont="1" applyFill="1" applyBorder="1" applyAlignment="1"/>
    <xf numFmtId="0" fontId="0" fillId="0" borderId="5" xfId="0" applyFill="1" applyBorder="1"/>
    <xf numFmtId="4" fontId="5" fillId="0" borderId="0" xfId="0" applyNumberFormat="1" applyFont="1" applyFill="1" applyBorder="1"/>
    <xf numFmtId="0" fontId="5" fillId="0" borderId="0" xfId="0" applyFont="1" applyFill="1" applyBorder="1"/>
    <xf numFmtId="4" fontId="0" fillId="0" borderId="6" xfId="0" applyNumberFormat="1" applyFill="1" applyBorder="1"/>
    <xf numFmtId="0" fontId="0" fillId="0" borderId="7" xfId="0" applyFont="1" applyFill="1" applyBorder="1"/>
    <xf numFmtId="2" fontId="0" fillId="0" borderId="8" xfId="0" applyNumberFormat="1" applyFill="1" applyBorder="1"/>
    <xf numFmtId="4" fontId="5" fillId="0" borderId="6" xfId="0" applyNumberFormat="1" applyFont="1" applyFill="1" applyBorder="1"/>
    <xf numFmtId="0" fontId="0" fillId="0" borderId="9" xfId="0" applyFont="1" applyFill="1" applyBorder="1"/>
    <xf numFmtId="2" fontId="0" fillId="0" borderId="10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11" xfId="0" applyFont="1" applyFill="1" applyBorder="1"/>
    <xf numFmtId="2" fontId="0" fillId="0" borderId="12" xfId="0" applyNumberFormat="1" applyFill="1" applyBorder="1"/>
    <xf numFmtId="0" fontId="0" fillId="0" borderId="13" xfId="0" applyFont="1" applyFill="1" applyBorder="1"/>
    <xf numFmtId="2" fontId="0" fillId="0" borderId="14" xfId="0" applyNumberFormat="1" applyFill="1" applyBorder="1"/>
    <xf numFmtId="0" fontId="0" fillId="0" borderId="5" xfId="0" applyFont="1" applyFill="1" applyBorder="1"/>
    <xf numFmtId="2" fontId="0" fillId="0" borderId="0" xfId="0" applyNumberFormat="1" applyFill="1" applyBorder="1"/>
    <xf numFmtId="4" fontId="0" fillId="0" borderId="15" xfId="0" applyNumberFormat="1" applyBorder="1" applyAlignment="1">
      <alignment horizontal="center"/>
    </xf>
    <xf numFmtId="0" fontId="0" fillId="0" borderId="0" xfId="0" applyBorder="1"/>
    <xf numFmtId="4" fontId="0" fillId="0" borderId="0" xfId="0" applyNumberFormat="1" applyBorder="1" applyAlignment="1"/>
    <xf numFmtId="4" fontId="0" fillId="0" borderId="6" xfId="0" applyNumberFormat="1" applyBorder="1" applyAlignment="1"/>
    <xf numFmtId="0" fontId="0" fillId="0" borderId="16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4" fontId="0" fillId="0" borderId="19" xfId="0" applyNumberFormat="1" applyFont="1" applyFill="1" applyBorder="1" applyAlignment="1">
      <alignment horizontal="center"/>
    </xf>
    <xf numFmtId="4" fontId="7" fillId="0" borderId="0" xfId="0" applyNumberFormat="1" applyFont="1" applyFill="1" applyBorder="1"/>
    <xf numFmtId="0" fontId="0" fillId="0" borderId="21" xfId="1" applyFont="1" applyFill="1" applyBorder="1" applyAlignment="1">
      <alignment horizontal="left"/>
    </xf>
    <xf numFmtId="0" fontId="1" fillId="0" borderId="22" xfId="1" applyFill="1" applyBorder="1" applyAlignment="1">
      <alignment horizontal="left"/>
    </xf>
    <xf numFmtId="0" fontId="1" fillId="0" borderId="23" xfId="1" applyFill="1" applyBorder="1" applyAlignment="1">
      <alignment horizontal="left"/>
    </xf>
    <xf numFmtId="0" fontId="0" fillId="0" borderId="22" xfId="1" applyFont="1" applyFill="1" applyBorder="1"/>
    <xf numFmtId="0" fontId="6" fillId="0" borderId="24" xfId="1" applyNumberFormat="1" applyFont="1" applyFill="1" applyBorder="1"/>
    <xf numFmtId="164" fontId="6" fillId="0" borderId="25" xfId="0" applyNumberFormat="1" applyFont="1" applyFill="1" applyBorder="1"/>
    <xf numFmtId="4" fontId="6" fillId="0" borderId="25" xfId="0" applyNumberFormat="1" applyFont="1" applyFill="1" applyBorder="1"/>
    <xf numFmtId="4" fontId="6" fillId="0" borderId="0" xfId="0" applyNumberFormat="1" applyFont="1" applyFill="1" applyBorder="1"/>
    <xf numFmtId="4" fontId="0" fillId="0" borderId="6" xfId="0" applyNumberFormat="1" applyFont="1" applyFill="1" applyBorder="1"/>
    <xf numFmtId="4" fontId="6" fillId="0" borderId="6" xfId="0" applyNumberFormat="1" applyFont="1" applyFill="1" applyBorder="1"/>
    <xf numFmtId="0" fontId="6" fillId="0" borderId="39" xfId="0" applyFont="1" applyFill="1" applyBorder="1" applyAlignment="1">
      <alignment vertical="center"/>
    </xf>
    <xf numFmtId="164" fontId="6" fillId="0" borderId="26" xfId="0" applyNumberFormat="1" applyFont="1" applyFill="1" applyBorder="1" applyAlignment="1">
      <alignment vertical="center"/>
    </xf>
    <xf numFmtId="4" fontId="6" fillId="0" borderId="4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horizontal="right"/>
    </xf>
    <xf numFmtId="0" fontId="0" fillId="0" borderId="41" xfId="0" applyFill="1" applyBorder="1"/>
    <xf numFmtId="0" fontId="0" fillId="0" borderId="42" xfId="0" applyFill="1" applyBorder="1"/>
    <xf numFmtId="0" fontId="8" fillId="0" borderId="43" xfId="0" applyFont="1" applyFill="1" applyBorder="1"/>
    <xf numFmtId="0" fontId="6" fillId="0" borderId="44" xfId="0" applyFont="1" applyFill="1" applyBorder="1"/>
    <xf numFmtId="164" fontId="6" fillId="0" borderId="43" xfId="0" applyNumberFormat="1" applyFont="1" applyFill="1" applyBorder="1"/>
    <xf numFmtId="4" fontId="6" fillId="0" borderId="43" xfId="0" applyNumberFormat="1" applyFont="1" applyFill="1" applyBorder="1"/>
    <xf numFmtId="0" fontId="6" fillId="0" borderId="22" xfId="0" applyFont="1" applyFill="1" applyBorder="1"/>
    <xf numFmtId="164" fontId="6" fillId="0" borderId="22" xfId="0" applyNumberFormat="1" applyFont="1" applyFill="1" applyBorder="1"/>
    <xf numFmtId="4" fontId="6" fillId="0" borderId="22" xfId="0" applyNumberFormat="1" applyFont="1" applyFill="1" applyBorder="1"/>
    <xf numFmtId="4" fontId="9" fillId="0" borderId="45" xfId="0" applyNumberFormat="1" applyFont="1" applyFill="1" applyBorder="1"/>
    <xf numFmtId="4" fontId="9" fillId="0" borderId="46" xfId="0" applyNumberFormat="1" applyFont="1" applyFill="1" applyBorder="1"/>
    <xf numFmtId="4" fontId="10" fillId="0" borderId="46" xfId="0" applyNumberFormat="1" applyFont="1" applyFill="1" applyBorder="1"/>
    <xf numFmtId="4" fontId="10" fillId="0" borderId="47" xfId="0" applyNumberFormat="1" applyFont="1" applyFill="1" applyBorder="1"/>
    <xf numFmtId="4" fontId="10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0" fillId="0" borderId="6" xfId="0" applyNumberFormat="1" applyFont="1" applyFill="1" applyBorder="1"/>
    <xf numFmtId="4" fontId="9" fillId="0" borderId="5" xfId="0" applyNumberFormat="1" applyFont="1" applyFill="1" applyBorder="1"/>
    <xf numFmtId="4" fontId="9" fillId="0" borderId="0" xfId="0" applyNumberFormat="1" applyFont="1" applyFill="1" applyBorder="1"/>
    <xf numFmtId="0" fontId="8" fillId="0" borderId="0" xfId="0" applyFont="1" applyFill="1" applyBorder="1"/>
    <xf numFmtId="4" fontId="5" fillId="0" borderId="6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0" fillId="0" borderId="48" xfId="0" applyNumberFormat="1" applyFont="1" applyFill="1" applyBorder="1"/>
    <xf numFmtId="4" fontId="10" fillId="2" borderId="49" xfId="0" applyNumberFormat="1" applyFont="1" applyFill="1" applyBorder="1"/>
    <xf numFmtId="0" fontId="0" fillId="0" borderId="50" xfId="0" applyFill="1" applyBorder="1"/>
    <xf numFmtId="0" fontId="0" fillId="0" borderId="51" xfId="0" applyFill="1" applyBorder="1"/>
    <xf numFmtId="4" fontId="0" fillId="0" borderId="51" xfId="0" applyNumberFormat="1" applyFill="1" applyBorder="1"/>
    <xf numFmtId="4" fontId="11" fillId="0" borderId="51" xfId="0" applyNumberFormat="1" applyFont="1" applyFill="1" applyBorder="1"/>
    <xf numFmtId="0" fontId="11" fillId="0" borderId="51" xfId="0" applyFont="1" applyFill="1" applyBorder="1"/>
    <xf numFmtId="10" fontId="11" fillId="0" borderId="51" xfId="0" applyNumberFormat="1" applyFont="1" applyFill="1" applyBorder="1"/>
    <xf numFmtId="4" fontId="11" fillId="0" borderId="52" xfId="0" applyNumberFormat="1" applyFont="1" applyFill="1" applyBorder="1"/>
    <xf numFmtId="0" fontId="12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3" fillId="0" borderId="0" xfId="0" applyFont="1" applyFill="1" applyAlignment="1"/>
    <xf numFmtId="4" fontId="14" fillId="0" borderId="0" xfId="0" applyNumberFormat="1" applyFont="1" applyFill="1" applyAlignment="1"/>
    <xf numFmtId="0" fontId="14" fillId="0" borderId="0" xfId="0" applyFont="1" applyFill="1" applyAlignment="1"/>
    <xf numFmtId="4" fontId="14" fillId="0" borderId="0" xfId="0" applyNumberFormat="1" applyFont="1" applyFill="1"/>
    <xf numFmtId="4" fontId="0" fillId="0" borderId="53" xfId="0" applyNumberFormat="1" applyFill="1" applyBorder="1"/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" fillId="0" borderId="0" xfId="1" applyFill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3" fillId="0" borderId="0" xfId="1" applyFont="1" applyFill="1" applyAlignment="1">
      <alignment vertical="center"/>
    </xf>
    <xf numFmtId="4" fontId="10" fillId="0" borderId="0" xfId="1" applyNumberFormat="1" applyFont="1" applyFill="1" applyBorder="1" applyAlignment="1">
      <alignment vertical="center"/>
    </xf>
    <xf numFmtId="4" fontId="10" fillId="0" borderId="0" xfId="0" applyNumberFormat="1" applyFont="1" applyFill="1" applyBorder="1" applyAlignment="1">
      <alignment vertical="center"/>
    </xf>
    <xf numFmtId="4" fontId="15" fillId="0" borderId="0" xfId="0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164" fontId="6" fillId="0" borderId="54" xfId="0" applyNumberFormat="1" applyFont="1" applyFill="1" applyBorder="1"/>
    <xf numFmtId="0" fontId="0" fillId="0" borderId="22" xfId="0" applyFont="1" applyFill="1" applyBorder="1"/>
    <xf numFmtId="0" fontId="0" fillId="0" borderId="58" xfId="0" applyBorder="1" applyAlignment="1">
      <alignment horizontal="center"/>
    </xf>
    <xf numFmtId="0" fontId="0" fillId="0" borderId="59" xfId="0" applyBorder="1" applyAlignment="1">
      <alignment horizontal="center"/>
    </xf>
    <xf numFmtId="0" fontId="18" fillId="0" borderId="59" xfId="0" applyFont="1" applyBorder="1" applyAlignment="1">
      <alignment horizontal="center" wrapText="1"/>
    </xf>
    <xf numFmtId="0" fontId="18" fillId="0" borderId="59" xfId="0" applyFont="1" applyBorder="1" applyAlignment="1">
      <alignment horizontal="center"/>
    </xf>
    <xf numFmtId="0" fontId="18" fillId="0" borderId="60" xfId="0" applyFont="1" applyBorder="1" applyAlignment="1">
      <alignment horizontal="center" wrapText="1"/>
    </xf>
    <xf numFmtId="0" fontId="18" fillId="0" borderId="15" xfId="0" applyFont="1" applyBorder="1" applyAlignment="1">
      <alignment horizontal="center" wrapText="1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2" fillId="0" borderId="0" xfId="1" applyFont="1" applyFill="1" applyBorder="1" applyAlignment="1">
      <alignment horizontal="left" vertical="center" wrapText="1"/>
    </xf>
    <xf numFmtId="0" fontId="0" fillId="3" borderId="22" xfId="0" applyFont="1" applyFill="1" applyBorder="1"/>
    <xf numFmtId="0" fontId="6" fillId="3" borderId="54" xfId="0" applyFont="1" applyFill="1" applyBorder="1"/>
    <xf numFmtId="164" fontId="6" fillId="3" borderId="54" xfId="0" applyNumberFormat="1" applyFont="1" applyFill="1" applyBorder="1"/>
    <xf numFmtId="4" fontId="6" fillId="3" borderId="54" xfId="0" applyNumberFormat="1" applyFont="1" applyFill="1" applyBorder="1"/>
    <xf numFmtId="0" fontId="0" fillId="0" borderId="28" xfId="0" applyBorder="1" applyAlignment="1">
      <alignment horizontal="left"/>
    </xf>
    <xf numFmtId="0" fontId="0" fillId="3" borderId="28" xfId="0" applyFill="1" applyBorder="1" applyAlignment="1">
      <alignment horizontal="center"/>
    </xf>
    <xf numFmtId="43" fontId="0" fillId="3" borderId="30" xfId="2" applyFont="1" applyFill="1" applyBorder="1" applyAlignment="1">
      <alignment horizontal="center"/>
    </xf>
    <xf numFmtId="43" fontId="0" fillId="3" borderId="61" xfId="0" applyNumberFormat="1" applyFill="1" applyBorder="1"/>
    <xf numFmtId="43" fontId="17" fillId="3" borderId="15" xfId="0" applyNumberFormat="1" applyFont="1" applyFill="1" applyBorder="1"/>
    <xf numFmtId="0" fontId="0" fillId="0" borderId="59" xfId="0" applyBorder="1" applyAlignment="1">
      <alignment horizontal="left"/>
    </xf>
    <xf numFmtId="0" fontId="0" fillId="3" borderId="59" xfId="0" applyFill="1" applyBorder="1" applyAlignment="1">
      <alignment horizontal="center"/>
    </xf>
    <xf numFmtId="43" fontId="0" fillId="3" borderId="0" xfId="0" applyNumberFormat="1" applyFill="1"/>
    <xf numFmtId="166" fontId="0" fillId="3" borderId="62" xfId="0" applyNumberFormat="1" applyFill="1" applyBorder="1" applyAlignment="1">
      <alignment horizontal="center"/>
    </xf>
    <xf numFmtId="0" fontId="0" fillId="3" borderId="60" xfId="0" applyFill="1" applyBorder="1" applyAlignment="1">
      <alignment horizontal="center"/>
    </xf>
    <xf numFmtId="43" fontId="17" fillId="3" borderId="17" xfId="2" applyFont="1" applyFill="1" applyBorder="1" applyAlignment="1">
      <alignment horizontal="center"/>
    </xf>
    <xf numFmtId="166" fontId="17" fillId="3" borderId="15" xfId="0" applyNumberFormat="1" applyFont="1" applyFill="1" applyBorder="1" applyAlignment="1">
      <alignment horizontal="center"/>
    </xf>
    <xf numFmtId="0" fontId="0" fillId="0" borderId="26" xfId="0" applyFill="1" applyBorder="1" applyAlignment="1">
      <alignment vertical="center"/>
    </xf>
    <xf numFmtId="4" fontId="0" fillId="0" borderId="16" xfId="0" applyNumberFormat="1" applyBorder="1" applyAlignment="1"/>
    <xf numFmtId="4" fontId="0" fillId="0" borderId="20" xfId="0" applyNumberFormat="1" applyFont="1" applyFill="1" applyBorder="1" applyAlignment="1">
      <alignment horizontal="center"/>
    </xf>
    <xf numFmtId="4" fontId="6" fillId="0" borderId="66" xfId="0" applyNumberFormat="1" applyFont="1" applyFill="1" applyBorder="1"/>
    <xf numFmtId="4" fontId="6" fillId="0" borderId="67" xfId="0" applyNumberFormat="1" applyFont="1" applyFill="1" applyBorder="1"/>
    <xf numFmtId="4" fontId="6" fillId="0" borderId="68" xfId="0" applyNumberFormat="1" applyFont="1" applyFill="1" applyBorder="1"/>
    <xf numFmtId="4" fontId="10" fillId="0" borderId="69" xfId="0" applyNumberFormat="1" applyFont="1" applyFill="1" applyBorder="1"/>
    <xf numFmtId="0" fontId="0" fillId="0" borderId="57" xfId="0" applyBorder="1" applyAlignment="1"/>
    <xf numFmtId="0" fontId="6" fillId="0" borderId="57" xfId="0" applyFont="1" applyFill="1" applyBorder="1"/>
    <xf numFmtId="4" fontId="10" fillId="0" borderId="57" xfId="0" applyNumberFormat="1" applyFont="1" applyFill="1" applyBorder="1"/>
    <xf numFmtId="0" fontId="19" fillId="0" borderId="29" xfId="0" applyFont="1" applyFill="1" applyBorder="1"/>
    <xf numFmtId="0" fontId="19" fillId="0" borderId="30" xfId="0" applyFont="1" applyFill="1" applyBorder="1" applyAlignment="1">
      <alignment horizontal="center"/>
    </xf>
    <xf numFmtId="164" fontId="6" fillId="0" borderId="31" xfId="0" applyNumberFormat="1" applyFont="1" applyFill="1" applyBorder="1"/>
    <xf numFmtId="165" fontId="19" fillId="0" borderId="32" xfId="0" applyNumberFormat="1" applyFont="1" applyFill="1" applyBorder="1" applyAlignment="1">
      <alignment horizontal="right"/>
    </xf>
    <xf numFmtId="0" fontId="19" fillId="0" borderId="33" xfId="0" applyFont="1" applyFill="1" applyBorder="1"/>
    <xf numFmtId="0" fontId="19" fillId="0" borderId="34" xfId="0" applyFont="1" applyFill="1" applyBorder="1"/>
    <xf numFmtId="0" fontId="19" fillId="0" borderId="22" xfId="0" applyFont="1" applyFill="1" applyBorder="1"/>
    <xf numFmtId="0" fontId="6" fillId="0" borderId="35" xfId="0" applyFont="1" applyFill="1" applyBorder="1"/>
    <xf numFmtId="164" fontId="6" fillId="0" borderId="26" xfId="0" applyNumberFormat="1" applyFont="1" applyFill="1" applyBorder="1"/>
    <xf numFmtId="4" fontId="6" fillId="0" borderId="65" xfId="0" applyNumberFormat="1" applyFont="1" applyFill="1" applyBorder="1"/>
    <xf numFmtId="0" fontId="19" fillId="0" borderId="3" xfId="0" applyFont="1" applyFill="1" applyBorder="1"/>
    <xf numFmtId="4" fontId="19" fillId="0" borderId="3" xfId="0" applyNumberFormat="1" applyFont="1" applyFill="1" applyBorder="1"/>
    <xf numFmtId="0" fontId="19" fillId="0" borderId="0" xfId="0" applyFont="1" applyFill="1" applyBorder="1"/>
    <xf numFmtId="4" fontId="19" fillId="0" borderId="0" xfId="0" applyNumberFormat="1" applyFont="1" applyFill="1" applyBorder="1"/>
    <xf numFmtId="0" fontId="19" fillId="0" borderId="0" xfId="0" applyFont="1" applyFill="1" applyBorder="1" applyAlignment="1"/>
    <xf numFmtId="0" fontId="1" fillId="0" borderId="0" xfId="1" applyFont="1" applyAlignment="1">
      <alignment horizontal="left" wrapText="1"/>
    </xf>
    <xf numFmtId="0" fontId="2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/>
    </xf>
    <xf numFmtId="0" fontId="1" fillId="0" borderId="27" xfId="0" applyFont="1" applyFill="1" applyBorder="1" applyAlignment="1"/>
    <xf numFmtId="0" fontId="19" fillId="0" borderId="28" xfId="0" applyFont="1" applyFill="1" applyBorder="1" applyAlignment="1"/>
    <xf numFmtId="0" fontId="0" fillId="0" borderId="36" xfId="1" applyFont="1" applyFill="1" applyBorder="1" applyAlignment="1">
      <alignment vertical="center" wrapText="1"/>
    </xf>
    <xf numFmtId="0" fontId="0" fillId="0" borderId="37" xfId="1" applyFont="1" applyFill="1" applyBorder="1" applyAlignment="1">
      <alignment vertical="center" wrapText="1"/>
    </xf>
    <xf numFmtId="0" fontId="0" fillId="0" borderId="38" xfId="1" applyFont="1" applyFill="1" applyBorder="1" applyAlignment="1">
      <alignment vertical="center" wrapText="1"/>
    </xf>
    <xf numFmtId="0" fontId="0" fillId="0" borderId="63" xfId="1" applyFont="1" applyFill="1" applyBorder="1" applyAlignment="1">
      <alignment horizontal="left"/>
    </xf>
    <xf numFmtId="0" fontId="0" fillId="0" borderId="64" xfId="1" applyFont="1" applyFill="1" applyBorder="1" applyAlignment="1">
      <alignment horizontal="left"/>
    </xf>
    <xf numFmtId="0" fontId="0" fillId="3" borderId="23" xfId="1" applyFont="1" applyFill="1" applyBorder="1" applyAlignment="1">
      <alignment horizontal="left"/>
    </xf>
    <xf numFmtId="0" fontId="0" fillId="3" borderId="55" xfId="1" applyFont="1" applyFill="1" applyBorder="1" applyAlignment="1">
      <alignment horizontal="left"/>
    </xf>
    <xf numFmtId="0" fontId="0" fillId="3" borderId="56" xfId="1" applyFont="1" applyFill="1" applyBorder="1" applyAlignment="1">
      <alignment horizontal="left"/>
    </xf>
    <xf numFmtId="0" fontId="0" fillId="0" borderId="23" xfId="1" applyFont="1" applyFill="1" applyBorder="1" applyAlignment="1">
      <alignment horizontal="left"/>
    </xf>
    <xf numFmtId="0" fontId="0" fillId="0" borderId="55" xfId="1" applyFont="1" applyFill="1" applyBorder="1" applyAlignment="1">
      <alignment horizontal="left"/>
    </xf>
    <xf numFmtId="0" fontId="0" fillId="0" borderId="56" xfId="1" applyFont="1" applyFill="1" applyBorder="1" applyAlignment="1">
      <alignment horizontal="left"/>
    </xf>
    <xf numFmtId="0" fontId="0" fillId="0" borderId="57" xfId="0" applyBorder="1" applyAlignment="1">
      <alignment horizontal="center"/>
    </xf>
    <xf numFmtId="0" fontId="0" fillId="0" borderId="0" xfId="0" applyBorder="1" applyAlignment="1">
      <alignment horizontal="center"/>
    </xf>
    <xf numFmtId="0" fontId="20" fillId="0" borderId="0" xfId="0" applyFont="1" applyAlignment="1">
      <alignment horizontal="left"/>
    </xf>
  </cellXfs>
  <cellStyles count="3">
    <cellStyle name="Čiarka" xfId="2" builtinId="3"/>
    <cellStyle name="Normálna" xfId="0" builtinId="0"/>
    <cellStyle name="normálne_30 mil  17 01 2012 (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workbookViewId="0">
      <selection activeCell="A4" sqref="A4:K4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ht="29.25" customHeight="1" x14ac:dyDescent="0.25">
      <c r="A4" s="168" t="s">
        <v>62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54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63"/>
      <c r="D13" s="163" t="s">
        <v>55</v>
      </c>
      <c r="E13" s="163"/>
      <c r="F13" s="164"/>
      <c r="G13" s="163"/>
      <c r="H13" s="164"/>
      <c r="I13" s="15"/>
      <c r="J13" s="16"/>
      <c r="K13" s="17"/>
    </row>
    <row r="14" spans="1:11" x14ac:dyDescent="0.25">
      <c r="A14" s="8" t="s">
        <v>54</v>
      </c>
      <c r="B14" s="9"/>
      <c r="C14" s="165"/>
      <c r="D14" s="165" t="s">
        <v>61</v>
      </c>
      <c r="E14" s="165"/>
      <c r="F14" s="166"/>
      <c r="G14" s="165"/>
      <c r="H14" s="167"/>
      <c r="I14" s="19"/>
      <c r="J14" s="19"/>
      <c r="K14" s="20"/>
    </row>
    <row r="15" spans="1:11" ht="15.75" thickBot="1" x14ac:dyDescent="0.3">
      <c r="A15" s="21"/>
      <c r="B15" s="9"/>
      <c r="C15" s="165"/>
      <c r="D15" s="165" t="s">
        <v>60</v>
      </c>
      <c r="E15" s="165"/>
      <c r="F15" s="166"/>
      <c r="G15" s="165"/>
      <c r="H15" s="22"/>
      <c r="I15" s="23"/>
      <c r="J15" s="18"/>
      <c r="K15" s="24"/>
    </row>
    <row r="16" spans="1:11" x14ac:dyDescent="0.25">
      <c r="A16" s="25" t="s">
        <v>7</v>
      </c>
      <c r="B16" s="26">
        <v>1591</v>
      </c>
      <c r="C16" s="165" t="s">
        <v>8</v>
      </c>
      <c r="D16" s="165" t="s">
        <v>59</v>
      </c>
      <c r="E16" s="165"/>
      <c r="F16" s="166"/>
      <c r="G16" s="165"/>
      <c r="H16" s="22"/>
      <c r="I16" s="23"/>
      <c r="J16" s="18"/>
      <c r="K16" s="27"/>
    </row>
    <row r="17" spans="1:11" x14ac:dyDescent="0.25">
      <c r="A17" s="28" t="s">
        <v>9</v>
      </c>
      <c r="B17" s="29">
        <v>5.82</v>
      </c>
      <c r="C17" s="165" t="s">
        <v>8</v>
      </c>
      <c r="D17" s="165" t="s">
        <v>56</v>
      </c>
      <c r="E17" s="165"/>
      <c r="F17" s="166"/>
      <c r="G17" s="165"/>
      <c r="H17" s="166"/>
      <c r="I17" s="9"/>
      <c r="J17" s="30"/>
      <c r="K17" s="24"/>
    </row>
    <row r="18" spans="1:11" x14ac:dyDescent="0.25">
      <c r="A18" s="31" t="s">
        <v>10</v>
      </c>
      <c r="B18" s="32">
        <f>B16*B17</f>
        <v>9259.6200000000008</v>
      </c>
      <c r="C18" s="9" t="s">
        <v>11</v>
      </c>
      <c r="D18" s="9"/>
      <c r="E18" s="9"/>
      <c r="F18" s="18"/>
      <c r="G18" s="9"/>
      <c r="H18" s="18"/>
      <c r="I18" s="9"/>
      <c r="J18" s="30"/>
      <c r="K18" s="24"/>
    </row>
    <row r="19" spans="1:11" ht="15.75" thickBot="1" x14ac:dyDescent="0.3">
      <c r="A19" s="33" t="s">
        <v>12</v>
      </c>
      <c r="B19" s="34">
        <v>200</v>
      </c>
      <c r="C19" s="21" t="s">
        <v>11</v>
      </c>
      <c r="D19" s="9"/>
      <c r="E19" s="9"/>
      <c r="F19" s="18"/>
      <c r="G19" s="9"/>
      <c r="H19" s="18"/>
      <c r="I19" s="9"/>
      <c r="J19" s="30"/>
      <c r="K19" s="24"/>
    </row>
    <row r="20" spans="1:11" ht="15.75" thickBot="1" x14ac:dyDescent="0.3">
      <c r="A20" s="35"/>
      <c r="B20" s="36"/>
      <c r="C20" s="9"/>
      <c r="D20" s="9"/>
      <c r="E20" s="9"/>
      <c r="F20" s="18"/>
      <c r="G20" s="9"/>
      <c r="H20" s="18"/>
      <c r="I20" s="9"/>
      <c r="J20" s="30"/>
      <c r="K20" s="24"/>
    </row>
    <row r="21" spans="1:11" ht="15.75" thickBot="1" x14ac:dyDescent="0.3">
      <c r="A21" s="35"/>
      <c r="B21" s="36"/>
      <c r="C21" s="9"/>
      <c r="D21" s="9"/>
      <c r="E21" s="9"/>
      <c r="F21" s="37" t="s">
        <v>13</v>
      </c>
      <c r="G21" s="38"/>
      <c r="H21" s="144" t="s">
        <v>14</v>
      </c>
      <c r="I21" s="150"/>
      <c r="J21" s="39"/>
      <c r="K21" s="40"/>
    </row>
    <row r="22" spans="1:11" ht="15.75" thickBot="1" x14ac:dyDescent="0.3">
      <c r="A22" s="41" t="s">
        <v>15</v>
      </c>
      <c r="B22" s="42"/>
      <c r="C22" s="43"/>
      <c r="D22" s="44" t="s">
        <v>16</v>
      </c>
      <c r="E22" s="45" t="s">
        <v>17</v>
      </c>
      <c r="F22" s="46" t="s">
        <v>18</v>
      </c>
      <c r="G22" s="45" t="s">
        <v>19</v>
      </c>
      <c r="H22" s="145" t="s">
        <v>18</v>
      </c>
      <c r="I22" s="151"/>
      <c r="J22" s="47"/>
      <c r="K22" s="24"/>
    </row>
    <row r="23" spans="1:11" x14ac:dyDescent="0.25">
      <c r="A23" s="48" t="s">
        <v>20</v>
      </c>
      <c r="B23" s="49"/>
      <c r="C23" s="50"/>
      <c r="D23" s="51" t="s">
        <v>8</v>
      </c>
      <c r="E23" s="52" t="s">
        <v>21</v>
      </c>
      <c r="F23" s="53"/>
      <c r="G23" s="54">
        <f>(B17*2)*6</f>
        <v>69.84</v>
      </c>
      <c r="H23" s="146">
        <f>F23*G23</f>
        <v>0</v>
      </c>
      <c r="I23" s="151"/>
      <c r="J23" s="55"/>
      <c r="K23" s="56"/>
    </row>
    <row r="24" spans="1:11" x14ac:dyDescent="0.25">
      <c r="A24" s="171" t="s">
        <v>22</v>
      </c>
      <c r="B24" s="172"/>
      <c r="C24" s="172"/>
      <c r="D24" s="153" t="s">
        <v>23</v>
      </c>
      <c r="E24" s="154"/>
      <c r="F24" s="155"/>
      <c r="G24" s="156">
        <f>B18+B19</f>
        <v>9459.6200000000008</v>
      </c>
      <c r="H24" s="146">
        <f>F24*G24</f>
        <v>0</v>
      </c>
      <c r="I24" s="151"/>
      <c r="J24" s="55"/>
      <c r="K24" s="56"/>
    </row>
    <row r="25" spans="1:11" x14ac:dyDescent="0.25">
      <c r="A25" s="157" t="s">
        <v>24</v>
      </c>
      <c r="B25" s="158"/>
      <c r="C25" s="158"/>
      <c r="D25" s="159" t="s">
        <v>23</v>
      </c>
      <c r="E25" s="160" t="s">
        <v>57</v>
      </c>
      <c r="F25" s="161"/>
      <c r="G25" s="162">
        <f>B18+B19</f>
        <v>9459.6200000000008</v>
      </c>
      <c r="H25" s="146">
        <f>F25*G25</f>
        <v>0</v>
      </c>
      <c r="I25" s="151"/>
      <c r="J25" s="55"/>
      <c r="K25" s="57"/>
    </row>
    <row r="26" spans="1:11" ht="25.15" customHeight="1" x14ac:dyDescent="0.25">
      <c r="A26" s="173" t="s">
        <v>25</v>
      </c>
      <c r="B26" s="174"/>
      <c r="C26" s="175"/>
      <c r="D26" s="143" t="s">
        <v>23</v>
      </c>
      <c r="E26" s="58" t="s">
        <v>21</v>
      </c>
      <c r="F26" s="59"/>
      <c r="G26" s="60">
        <v>160</v>
      </c>
      <c r="H26" s="146">
        <f>F26*G26</f>
        <v>0</v>
      </c>
      <c r="I26" s="151"/>
      <c r="J26" s="61"/>
      <c r="K26" s="57"/>
    </row>
    <row r="27" spans="1:11" x14ac:dyDescent="0.25">
      <c r="A27" s="62" t="s">
        <v>26</v>
      </c>
      <c r="B27" s="63"/>
      <c r="C27" s="63"/>
      <c r="D27" s="64" t="s">
        <v>27</v>
      </c>
      <c r="E27" s="65" t="s">
        <v>21</v>
      </c>
      <c r="F27" s="66"/>
      <c r="G27" s="67">
        <f>B18+B19</f>
        <v>9459.6200000000008</v>
      </c>
      <c r="H27" s="147">
        <f>F27*G27</f>
        <v>0</v>
      </c>
      <c r="I27" s="151"/>
      <c r="J27" s="55"/>
      <c r="K27" s="57"/>
    </row>
    <row r="28" spans="1:11" x14ac:dyDescent="0.25">
      <c r="A28" s="176" t="s">
        <v>58</v>
      </c>
      <c r="B28" s="177"/>
      <c r="C28" s="177"/>
      <c r="D28" s="64" t="s">
        <v>27</v>
      </c>
      <c r="E28" s="65" t="s">
        <v>21</v>
      </c>
      <c r="F28" s="116"/>
      <c r="G28" s="67">
        <f>(B18+B19)/2</f>
        <v>4729.8100000000004</v>
      </c>
      <c r="H28" s="148">
        <f>F28*G28</f>
        <v>0</v>
      </c>
      <c r="I28" s="151"/>
      <c r="J28" s="55"/>
      <c r="K28" s="57"/>
    </row>
    <row r="29" spans="1:11" x14ac:dyDescent="0.25">
      <c r="A29" s="178" t="s">
        <v>49</v>
      </c>
      <c r="B29" s="179"/>
      <c r="C29" s="180"/>
      <c r="D29" s="127" t="s">
        <v>38</v>
      </c>
      <c r="E29" s="128"/>
      <c r="F29" s="129"/>
      <c r="G29" s="130">
        <v>15</v>
      </c>
      <c r="H29" s="148">
        <f>F29*G29</f>
        <v>0</v>
      </c>
      <c r="I29" s="151"/>
      <c r="J29" s="55"/>
      <c r="K29" s="57"/>
    </row>
    <row r="30" spans="1:11" x14ac:dyDescent="0.25">
      <c r="A30" s="181" t="s">
        <v>39</v>
      </c>
      <c r="B30" s="182"/>
      <c r="C30" s="183"/>
      <c r="D30" s="117" t="s">
        <v>8</v>
      </c>
      <c r="E30" s="68"/>
      <c r="F30" s="69"/>
      <c r="G30" s="70">
        <f>B16+B17*6</f>
        <v>1625.92</v>
      </c>
      <c r="H30" s="148">
        <f t="shared" ref="H30" si="0">F30*G30</f>
        <v>0</v>
      </c>
      <c r="I30" s="151"/>
      <c r="J30" s="55"/>
      <c r="K30" s="57"/>
    </row>
    <row r="31" spans="1:11" ht="15.75" thickBot="1" x14ac:dyDescent="0.3">
      <c r="A31" s="71"/>
      <c r="B31" s="72"/>
      <c r="C31" s="72"/>
      <c r="D31" s="72"/>
      <c r="E31" s="73"/>
      <c r="F31" s="73"/>
      <c r="G31" s="74" t="s">
        <v>28</v>
      </c>
      <c r="H31" s="149">
        <f>SUM(H23:H30)</f>
        <v>0</v>
      </c>
      <c r="I31" s="152"/>
      <c r="J31" s="76"/>
      <c r="K31" s="77"/>
    </row>
    <row r="32" spans="1:11" ht="15.75" thickBot="1" x14ac:dyDescent="0.3">
      <c r="A32" s="78"/>
      <c r="B32" s="79"/>
      <c r="C32" s="79"/>
      <c r="D32" s="79"/>
      <c r="E32" s="80"/>
      <c r="F32" s="75"/>
      <c r="G32" s="75"/>
      <c r="H32" s="75"/>
      <c r="I32" s="75"/>
      <c r="J32" s="76" t="s">
        <v>29</v>
      </c>
      <c r="K32" s="81" t="s">
        <v>30</v>
      </c>
    </row>
    <row r="33" spans="1:13" ht="15.75" thickBot="1" x14ac:dyDescent="0.3">
      <c r="A33" s="78"/>
      <c r="B33" s="79"/>
      <c r="C33" s="79"/>
      <c r="D33" s="79"/>
      <c r="E33" s="75"/>
      <c r="F33" s="75"/>
      <c r="G33" s="75"/>
      <c r="H33" s="75" t="s">
        <v>31</v>
      </c>
      <c r="I33" s="82" t="s">
        <v>18</v>
      </c>
      <c r="J33" s="83">
        <f>H31*0.2</f>
        <v>0</v>
      </c>
      <c r="K33" s="84">
        <f>H31*1.2</f>
        <v>0</v>
      </c>
    </row>
    <row r="34" spans="1:13" ht="15.75" thickBot="1" x14ac:dyDescent="0.3">
      <c r="A34" s="85"/>
      <c r="B34" s="86"/>
      <c r="C34" s="86"/>
      <c r="D34" s="86"/>
      <c r="E34" s="86"/>
      <c r="F34" s="87"/>
      <c r="G34" s="88"/>
      <c r="H34" s="88"/>
      <c r="I34" s="89"/>
      <c r="J34" s="90"/>
      <c r="K34" s="91"/>
    </row>
    <row r="35" spans="1:13" ht="15.75" thickBot="1" x14ac:dyDescent="0.3">
      <c r="A35" s="92"/>
      <c r="B35" s="93"/>
      <c r="C35" s="93"/>
      <c r="D35" s="93"/>
      <c r="E35" s="93"/>
      <c r="F35" s="94"/>
      <c r="G35" s="95"/>
      <c r="H35" s="96"/>
      <c r="I35" s="97"/>
      <c r="J35" s="98"/>
      <c r="K35" s="99"/>
    </row>
    <row r="36" spans="1:13" x14ac:dyDescent="0.25">
      <c r="A36" s="100" t="s">
        <v>32</v>
      </c>
      <c r="B36" s="101"/>
      <c r="C36" s="101"/>
      <c r="D36" s="101"/>
      <c r="E36" s="101"/>
      <c r="F36" s="101"/>
      <c r="G36" s="102"/>
      <c r="H36" s="102"/>
      <c r="I36" s="103"/>
      <c r="J36" s="102"/>
      <c r="K36" s="102"/>
      <c r="L36" s="104"/>
      <c r="M36" s="104"/>
    </row>
    <row r="37" spans="1:13" x14ac:dyDescent="0.25">
      <c r="A37" s="105" t="s">
        <v>33</v>
      </c>
      <c r="B37" s="106"/>
      <c r="C37" s="106"/>
      <c r="D37" s="106"/>
      <c r="E37" s="106"/>
      <c r="F37" s="106"/>
      <c r="G37" s="107"/>
      <c r="H37" s="107"/>
      <c r="I37" s="108"/>
      <c r="J37" s="109"/>
      <c r="K37" s="110"/>
      <c r="L37" s="104"/>
      <c r="M37" s="104"/>
    </row>
    <row r="38" spans="1:13" x14ac:dyDescent="0.25">
      <c r="A38" s="169" t="s">
        <v>34</v>
      </c>
      <c r="B38" s="169"/>
      <c r="C38" s="169"/>
      <c r="D38" s="169"/>
      <c r="E38" s="169"/>
      <c r="F38" s="169"/>
      <c r="G38" s="169"/>
      <c r="H38" s="169"/>
      <c r="I38" s="169"/>
      <c r="J38" s="169"/>
      <c r="K38" s="169"/>
      <c r="L38" s="169"/>
      <c r="M38" s="169"/>
    </row>
    <row r="39" spans="1:13" x14ac:dyDescent="0.25">
      <c r="A39" s="126"/>
      <c r="B39" s="126"/>
      <c r="C39" s="126"/>
      <c r="D39" s="126"/>
      <c r="E39" s="126"/>
      <c r="F39" s="126"/>
      <c r="G39" s="126"/>
      <c r="H39" s="126"/>
      <c r="I39" s="126"/>
      <c r="J39" s="126"/>
      <c r="K39" s="126"/>
      <c r="L39" s="126"/>
      <c r="M39" s="126"/>
    </row>
    <row r="40" spans="1:13" x14ac:dyDescent="0.25">
      <c r="F40" s="3"/>
      <c r="H40" s="3"/>
      <c r="J40" s="3"/>
      <c r="K40" s="3"/>
    </row>
    <row r="41" spans="1:13" x14ac:dyDescent="0.25">
      <c r="A41" s="111"/>
      <c r="B41" s="111"/>
      <c r="C41" s="112"/>
      <c r="D41" s="113"/>
      <c r="E41" s="113"/>
      <c r="F41" s="113"/>
      <c r="G41" s="114" t="s">
        <v>35</v>
      </c>
      <c r="H41" s="114"/>
      <c r="I41" s="114"/>
      <c r="J41" s="3"/>
      <c r="K41" s="3"/>
    </row>
    <row r="42" spans="1:13" x14ac:dyDescent="0.25">
      <c r="A42" s="170" t="s">
        <v>36</v>
      </c>
      <c r="B42" s="170"/>
      <c r="C42" s="170"/>
      <c r="D42" s="115"/>
      <c r="E42" s="115"/>
      <c r="F42" s="112"/>
      <c r="G42" s="114" t="s">
        <v>37</v>
      </c>
      <c r="H42" s="114"/>
      <c r="I42" s="114"/>
      <c r="J42" s="3"/>
      <c r="K42" s="3"/>
    </row>
  </sheetData>
  <mergeCells count="8">
    <mergeCell ref="A4:K4"/>
    <mergeCell ref="A38:M38"/>
    <mergeCell ref="A42:C42"/>
    <mergeCell ref="A24:C24"/>
    <mergeCell ref="A26:C26"/>
    <mergeCell ref="A28:C28"/>
    <mergeCell ref="A29:C29"/>
    <mergeCell ref="A30:C30"/>
  </mergeCells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"/>
  <sheetViews>
    <sheetView zoomScaleNormal="100" workbookViewId="0">
      <selection activeCell="E7" sqref="E7"/>
    </sheetView>
  </sheetViews>
  <sheetFormatPr defaultRowHeight="15" x14ac:dyDescent="0.25"/>
  <cols>
    <col min="1" max="1" width="3.7109375" customWidth="1"/>
    <col min="2" max="2" width="4.28515625" customWidth="1"/>
    <col min="3" max="3" width="11.28515625" customWidth="1"/>
    <col min="4" max="4" width="7.28515625" customWidth="1"/>
    <col min="5" max="5" width="25.85546875" customWidth="1"/>
    <col min="6" max="9" width="11.28515625" customWidth="1"/>
    <col min="10" max="10" width="14.28515625" customWidth="1"/>
    <col min="11" max="11" width="15.140625" customWidth="1"/>
    <col min="12" max="12" width="14.28515625" bestFit="1" customWidth="1"/>
  </cols>
  <sheetData>
    <row r="1" spans="1:12" x14ac:dyDescent="0.25">
      <c r="A1" s="186" t="s">
        <v>0</v>
      </c>
      <c r="B1" s="186"/>
      <c r="C1" s="186"/>
    </row>
    <row r="2" spans="1:12" ht="26.25" customHeight="1" x14ac:dyDescent="0.25">
      <c r="A2" s="168" t="s">
        <v>62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</row>
    <row r="3" spans="1:12" ht="15.75" thickBot="1" x14ac:dyDescent="0.3">
      <c r="B3" s="184"/>
      <c r="C3" s="185"/>
      <c r="D3" s="185"/>
      <c r="E3" s="185"/>
      <c r="F3" s="185"/>
      <c r="G3" s="185"/>
      <c r="H3" s="185"/>
      <c r="I3" s="185"/>
      <c r="J3" s="185"/>
    </row>
    <row r="4" spans="1:12" ht="32.450000000000003" customHeight="1" thickBot="1" x14ac:dyDescent="0.3">
      <c r="B4" s="118" t="s">
        <v>40</v>
      </c>
      <c r="C4" s="119" t="s">
        <v>41</v>
      </c>
      <c r="D4" s="119" t="s">
        <v>42</v>
      </c>
      <c r="E4" s="119" t="s">
        <v>50</v>
      </c>
      <c r="F4" s="120" t="s">
        <v>43</v>
      </c>
      <c r="G4" s="121" t="s">
        <v>44</v>
      </c>
      <c r="H4" s="121" t="s">
        <v>45</v>
      </c>
      <c r="I4" s="120" t="s">
        <v>46</v>
      </c>
      <c r="J4" s="122" t="s">
        <v>47</v>
      </c>
      <c r="K4" s="123" t="s">
        <v>48</v>
      </c>
    </row>
    <row r="5" spans="1:12" ht="15.75" thickBot="1" x14ac:dyDescent="0.3">
      <c r="B5" s="124">
        <v>1</v>
      </c>
      <c r="C5" s="132" t="s">
        <v>51</v>
      </c>
      <c r="D5" s="125" t="s">
        <v>52</v>
      </c>
      <c r="E5" s="131" t="s">
        <v>53</v>
      </c>
      <c r="F5" s="132">
        <v>3.5590000000000002</v>
      </c>
      <c r="G5" s="132">
        <v>0</v>
      </c>
      <c r="H5" s="132">
        <v>3.5590000000000002</v>
      </c>
      <c r="I5" s="139">
        <f>'2374'!B16/1000</f>
        <v>1.591</v>
      </c>
      <c r="J5" s="133">
        <f>'2374'!H31</f>
        <v>0</v>
      </c>
      <c r="K5" s="134">
        <f>J5*1.2</f>
        <v>0</v>
      </c>
    </row>
    <row r="6" spans="1:12" ht="16.899999999999999" customHeight="1" thickBot="1" x14ac:dyDescent="0.3">
      <c r="B6" s="118"/>
      <c r="C6" s="137" t="s">
        <v>28</v>
      </c>
      <c r="D6" s="119"/>
      <c r="E6" s="136"/>
      <c r="F6" s="137"/>
      <c r="G6" s="137"/>
      <c r="H6" s="140"/>
      <c r="I6" s="142" t="s">
        <v>63</v>
      </c>
      <c r="J6" s="141">
        <f>SUM(J5:J5)</f>
        <v>0</v>
      </c>
      <c r="K6" s="135">
        <f>SUM(K5:K5)</f>
        <v>0</v>
      </c>
      <c r="L6" s="138"/>
    </row>
  </sheetData>
  <mergeCells count="3">
    <mergeCell ref="B3:J3"/>
    <mergeCell ref="A1:C1"/>
    <mergeCell ref="A2:K2"/>
  </mergeCells>
  <pageMargins left="0.7" right="0.7" top="0.75" bottom="0.75" header="0.3" footer="0.3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2374</vt:lpstr>
      <vt:lpstr>BR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Daniš Martin</cp:lastModifiedBy>
  <cp:lastPrinted>2019-05-06T07:27:03Z</cp:lastPrinted>
  <dcterms:created xsi:type="dcterms:W3CDTF">2018-05-11T08:20:24Z</dcterms:created>
  <dcterms:modified xsi:type="dcterms:W3CDTF">2019-05-27T07:44:36Z</dcterms:modified>
</cp:coreProperties>
</file>