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l.tresnak\Desktop\Zakázky\úklid 2023\"/>
    </mc:Choice>
  </mc:AlternateContent>
  <xr:revisionPtr revIDLastSave="0" documentId="13_ncr:1_{340B3696-280A-4313-93EF-A9C1BEF7809F}" xr6:coauthVersionLast="47" xr6:coauthVersionMax="47" xr10:uidLastSave="{00000000-0000-0000-0000-000000000000}"/>
  <bookViews>
    <workbookView xWindow="-120" yWindow="-120" windowWidth="29040" windowHeight="15840" tabRatio="795" xr2:uid="{00000000-000D-0000-FFFF-FFFF00000000}"/>
  </bookViews>
  <sheets>
    <sheet name="SOUHRN" sheetId="24" r:id="rId1"/>
    <sheet name="Jablonec" sheetId="1" r:id="rId2"/>
    <sheet name="Provodín" sheetId="2" r:id="rId3"/>
    <sheet name="Sosnová" sheetId="13" r:id="rId4"/>
    <sheet name="Nový Bor" sheetId="14" r:id="rId5"/>
    <sheet name="Liberec" sheetId="15" r:id="rId6"/>
    <sheet name="Český Dub" sheetId="16" r:id="rId7"/>
    <sheet name="Frýdlant" sheetId="17" r:id="rId8"/>
    <sheet name="Turnov" sheetId="18" r:id="rId9"/>
    <sheet name="Nová Ves" sheetId="19" r:id="rId10"/>
    <sheet name="Rychnov" sheetId="20" r:id="rId11"/>
    <sheet name="Semily" sheetId="21" r:id="rId12"/>
    <sheet name="Hrabačov" sheetId="22" r:id="rId13"/>
  </sheets>
  <definedNames>
    <definedName name="_xlnm.Print_Area" localSheetId="7">Frýdlant!$A$1:$R$51</definedName>
    <definedName name="_xlnm.Print_Area" localSheetId="12">Hrabačov!$A$1:$R$56</definedName>
    <definedName name="_xlnm.Print_Area" localSheetId="1">Jablonec!$A$1:$R$88</definedName>
    <definedName name="_xlnm.Print_Area" localSheetId="5">Liberec!$A$1:$R$64</definedName>
    <definedName name="_xlnm.Print_Area" localSheetId="10">Rychnov!$A$1:$R$49</definedName>
    <definedName name="_xlnm.Print_Area" localSheetId="3">Sosnová!$A$1:$R$69</definedName>
    <definedName name="_xlnm.Print_Area" localSheetId="0">SOUHRN!$A$1:$F$26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" i="18" l="1"/>
  <c r="Q45" i="18"/>
  <c r="O12" i="15" l="1"/>
  <c r="O67" i="18" l="1"/>
  <c r="O66" i="18"/>
  <c r="O65" i="18"/>
  <c r="O64" i="18"/>
  <c r="O63" i="18"/>
  <c r="O62" i="18"/>
  <c r="O40" i="18"/>
  <c r="Q40" i="18" s="1"/>
  <c r="O39" i="18"/>
  <c r="Q39" i="18" s="1"/>
  <c r="O37" i="18"/>
  <c r="Q37" i="18" s="1"/>
  <c r="O36" i="18"/>
  <c r="Q36" i="18" s="1"/>
  <c r="O35" i="18"/>
  <c r="Q35" i="18" s="1"/>
  <c r="O34" i="18"/>
  <c r="Q34" i="18" s="1"/>
  <c r="O33" i="18"/>
  <c r="Q33" i="18" s="1"/>
  <c r="O32" i="18"/>
  <c r="Q32" i="18" s="1"/>
  <c r="O31" i="18"/>
  <c r="Q31" i="18" s="1"/>
  <c r="O30" i="18"/>
  <c r="Q30" i="18" s="1"/>
  <c r="O29" i="18"/>
  <c r="Q29" i="18" s="1"/>
  <c r="O28" i="18"/>
  <c r="Q28" i="18" s="1"/>
  <c r="O27" i="18"/>
  <c r="Q27" i="18" s="1"/>
  <c r="O26" i="18"/>
  <c r="Q26" i="18" s="1"/>
  <c r="O23" i="18"/>
  <c r="Q23" i="18" s="1"/>
  <c r="O22" i="18"/>
  <c r="Q22" i="18" s="1"/>
  <c r="O20" i="18"/>
  <c r="Q20" i="18" s="1"/>
  <c r="O19" i="18"/>
  <c r="Q19" i="18" s="1"/>
  <c r="O18" i="18"/>
  <c r="Q18" i="18" s="1"/>
  <c r="O17" i="18"/>
  <c r="Q17" i="18" s="1"/>
  <c r="O16" i="18"/>
  <c r="Q16" i="18" s="1"/>
  <c r="O15" i="18"/>
  <c r="Q15" i="18" s="1"/>
  <c r="O14" i="18"/>
  <c r="Q14" i="18" s="1"/>
  <c r="O13" i="18"/>
  <c r="Q13" i="18" s="1"/>
  <c r="O12" i="18"/>
  <c r="Q12" i="18" s="1"/>
  <c r="O11" i="18"/>
  <c r="Q11" i="18" s="1"/>
  <c r="O10" i="18"/>
  <c r="Q10" i="18" s="1"/>
  <c r="O9" i="18"/>
  <c r="Q9" i="18" s="1"/>
  <c r="O44" i="19"/>
  <c r="Q44" i="19" s="1"/>
  <c r="O43" i="19"/>
  <c r="Q43" i="19" s="1"/>
  <c r="O42" i="19"/>
  <c r="Q42" i="19" s="1"/>
  <c r="O41" i="19"/>
  <c r="Q41" i="19" s="1"/>
  <c r="O40" i="19"/>
  <c r="Q40" i="19" s="1"/>
  <c r="O39" i="19"/>
  <c r="Q39" i="19" s="1"/>
  <c r="O38" i="19"/>
  <c r="Q38" i="19" s="1"/>
  <c r="O37" i="19"/>
  <c r="Q37" i="19" s="1"/>
  <c r="O36" i="19"/>
  <c r="Q36" i="19" s="1"/>
  <c r="O34" i="19"/>
  <c r="Q34" i="19" s="1"/>
  <c r="O32" i="19"/>
  <c r="Q32" i="19" s="1"/>
  <c r="O31" i="19"/>
  <c r="Q31" i="19" s="1"/>
  <c r="O30" i="19"/>
  <c r="Q30" i="19" s="1"/>
  <c r="O29" i="19"/>
  <c r="Q29" i="19" s="1"/>
  <c r="O28" i="19"/>
  <c r="Q28" i="19" s="1"/>
  <c r="O25" i="19"/>
  <c r="Q25" i="19" s="1"/>
  <c r="O24" i="19"/>
  <c r="Q24" i="19" s="1"/>
  <c r="O23" i="19"/>
  <c r="Q23" i="19" s="1"/>
  <c r="O22" i="19"/>
  <c r="Q22" i="19" s="1"/>
  <c r="O21" i="19"/>
  <c r="Q21" i="19" s="1"/>
  <c r="O20" i="19"/>
  <c r="Q20" i="19" s="1"/>
  <c r="O19" i="19"/>
  <c r="Q19" i="19" s="1"/>
  <c r="O18" i="19"/>
  <c r="Q18" i="19" s="1"/>
  <c r="O17" i="19"/>
  <c r="Q17" i="19" s="1"/>
  <c r="O15" i="19"/>
  <c r="Q15" i="19" s="1"/>
  <c r="O13" i="19"/>
  <c r="Q13" i="19" s="1"/>
  <c r="O12" i="19"/>
  <c r="Q12" i="19" s="1"/>
  <c r="O11" i="19"/>
  <c r="Q11" i="19" s="1"/>
  <c r="O10" i="19"/>
  <c r="Q10" i="19" s="1"/>
  <c r="O9" i="19"/>
  <c r="Q9" i="19" s="1"/>
  <c r="O59" i="19"/>
  <c r="O58" i="19"/>
  <c r="O57" i="19"/>
  <c r="O56" i="19"/>
  <c r="O55" i="19"/>
  <c r="O54" i="19"/>
  <c r="O66" i="21"/>
  <c r="O67" i="21"/>
  <c r="O65" i="21"/>
  <c r="O64" i="21"/>
  <c r="P47" i="19" l="1"/>
  <c r="P49" i="19" s="1"/>
  <c r="P48" i="19" s="1"/>
  <c r="O47" i="16"/>
  <c r="Q47" i="16" s="1"/>
  <c r="O46" i="16"/>
  <c r="Q46" i="16" s="1"/>
  <c r="O45" i="16"/>
  <c r="Q45" i="16" s="1"/>
  <c r="O44" i="16"/>
  <c r="Q44" i="16" s="1"/>
  <c r="Q11" i="16"/>
  <c r="O34" i="16"/>
  <c r="Q34" i="16" s="1"/>
  <c r="O33" i="16"/>
  <c r="Q33" i="16" s="1"/>
  <c r="O32" i="16"/>
  <c r="Q32" i="16" s="1"/>
  <c r="O31" i="16"/>
  <c r="Q31" i="16" s="1"/>
  <c r="O30" i="16"/>
  <c r="Q30" i="16" s="1"/>
  <c r="O29" i="16"/>
  <c r="Q29" i="16" s="1"/>
  <c r="O28" i="16"/>
  <c r="Q28" i="16" s="1"/>
  <c r="O27" i="16"/>
  <c r="Q27" i="16" s="1"/>
  <c r="O26" i="16"/>
  <c r="Q26" i="16" s="1"/>
  <c r="O25" i="16"/>
  <c r="Q25" i="16" s="1"/>
  <c r="O24" i="16"/>
  <c r="Q24" i="16" s="1"/>
  <c r="O23" i="16"/>
  <c r="Q23" i="16" s="1"/>
  <c r="O20" i="16"/>
  <c r="Q20" i="16" s="1"/>
  <c r="O19" i="16"/>
  <c r="Q19" i="16" s="1"/>
  <c r="O18" i="16"/>
  <c r="Q18" i="16" s="1"/>
  <c r="O17" i="16"/>
  <c r="Q17" i="16" s="1"/>
  <c r="O16" i="16"/>
  <c r="Q16" i="16" s="1"/>
  <c r="O15" i="16"/>
  <c r="Q15" i="16" s="1"/>
  <c r="O14" i="16"/>
  <c r="Q14" i="16" s="1"/>
  <c r="O13" i="16"/>
  <c r="Q13" i="16" s="1"/>
  <c r="O12" i="16"/>
  <c r="Q12" i="16" s="1"/>
  <c r="O11" i="16"/>
  <c r="O10" i="16"/>
  <c r="Q10" i="16" s="1"/>
  <c r="O9" i="16"/>
  <c r="Q9" i="16" s="1"/>
  <c r="Q64" i="21"/>
  <c r="Q9" i="21"/>
  <c r="O54" i="21"/>
  <c r="Q54" i="21" s="1"/>
  <c r="O53" i="21"/>
  <c r="Q53" i="21" s="1"/>
  <c r="O52" i="21"/>
  <c r="Q52" i="21" s="1"/>
  <c r="O50" i="21"/>
  <c r="Q50" i="21" s="1"/>
  <c r="O49" i="21"/>
  <c r="Q49" i="21" s="1"/>
  <c r="O48" i="21"/>
  <c r="Q48" i="21" s="1"/>
  <c r="O47" i="21"/>
  <c r="Q47" i="21" s="1"/>
  <c r="O46" i="21"/>
  <c r="Q46" i="21" s="1"/>
  <c r="O45" i="21"/>
  <c r="Q45" i="21" s="1"/>
  <c r="O44" i="21"/>
  <c r="Q44" i="21" s="1"/>
  <c r="O42" i="21"/>
  <c r="Q42" i="21" s="1"/>
  <c r="O41" i="21"/>
  <c r="Q41" i="21" s="1"/>
  <c r="O40" i="21"/>
  <c r="Q40" i="21" s="1"/>
  <c r="O39" i="21"/>
  <c r="Q39" i="21" s="1"/>
  <c r="O38" i="21"/>
  <c r="Q38" i="21" s="1"/>
  <c r="O36" i="21"/>
  <c r="Q36" i="21" s="1"/>
  <c r="O35" i="21"/>
  <c r="Q35" i="21" s="1"/>
  <c r="O34" i="21"/>
  <c r="Q34" i="21" s="1"/>
  <c r="O30" i="21"/>
  <c r="Q30" i="21" s="1"/>
  <c r="O29" i="21"/>
  <c r="Q29" i="21" s="1"/>
  <c r="O28" i="21"/>
  <c r="Q28" i="21" s="1"/>
  <c r="O26" i="21"/>
  <c r="Q26" i="21" s="1"/>
  <c r="O25" i="21"/>
  <c r="Q25" i="21" s="1"/>
  <c r="O24" i="21"/>
  <c r="Q24" i="21" s="1"/>
  <c r="O23" i="21"/>
  <c r="Q23" i="21" s="1"/>
  <c r="O22" i="21"/>
  <c r="Q22" i="21" s="1"/>
  <c r="O21" i="21"/>
  <c r="Q21" i="21" s="1"/>
  <c r="O20" i="21"/>
  <c r="Q20" i="21" s="1"/>
  <c r="O18" i="21"/>
  <c r="Q18" i="21" s="1"/>
  <c r="O17" i="21"/>
  <c r="Q17" i="21" s="1"/>
  <c r="O16" i="21"/>
  <c r="Q16" i="21" s="1"/>
  <c r="O15" i="21"/>
  <c r="Q15" i="21" s="1"/>
  <c r="O14" i="21"/>
  <c r="Q14" i="21" s="1"/>
  <c r="O12" i="21"/>
  <c r="Q12" i="21" s="1"/>
  <c r="O11" i="21"/>
  <c r="Q11" i="21" s="1"/>
  <c r="O10" i="21"/>
  <c r="Q10" i="21" s="1"/>
  <c r="O33" i="21"/>
  <c r="Q33" i="21" s="1"/>
  <c r="O9" i="21"/>
  <c r="Q50" i="16" l="1"/>
  <c r="P57" i="21"/>
  <c r="Q37" i="16"/>
  <c r="O41" i="22"/>
  <c r="O40" i="22"/>
  <c r="O39" i="22"/>
  <c r="O38" i="22"/>
  <c r="O27" i="22"/>
  <c r="O26" i="22"/>
  <c r="O25" i="22"/>
  <c r="O24" i="22"/>
  <c r="O23" i="22"/>
  <c r="O20" i="22"/>
  <c r="O19" i="22"/>
  <c r="O18" i="22"/>
  <c r="O15" i="22"/>
  <c r="O14" i="22"/>
  <c r="O13" i="22"/>
  <c r="O12" i="22"/>
  <c r="O11" i="22"/>
  <c r="O9" i="22"/>
  <c r="O8" i="22"/>
  <c r="O34" i="20"/>
  <c r="O33" i="20"/>
  <c r="O32" i="20"/>
  <c r="O31" i="20"/>
  <c r="O20" i="20"/>
  <c r="O19" i="20"/>
  <c r="O18" i="20"/>
  <c r="O17" i="20"/>
  <c r="O16" i="20"/>
  <c r="O15" i="20"/>
  <c r="O14" i="20"/>
  <c r="O12" i="20"/>
  <c r="O11" i="20"/>
  <c r="O10" i="20"/>
  <c r="O9" i="20"/>
  <c r="O8" i="20"/>
  <c r="Q8" i="20" s="1"/>
  <c r="O36" i="17"/>
  <c r="O35" i="17"/>
  <c r="O34" i="17"/>
  <c r="O33" i="17"/>
  <c r="O32" i="17"/>
  <c r="O31" i="17"/>
  <c r="O30" i="17"/>
  <c r="O29" i="17"/>
  <c r="O28" i="17"/>
  <c r="O18" i="17"/>
  <c r="O17" i="17"/>
  <c r="O16" i="17"/>
  <c r="O14" i="17"/>
  <c r="O13" i="17"/>
  <c r="O12" i="17"/>
  <c r="O11" i="17"/>
  <c r="O10" i="17"/>
  <c r="O9" i="17"/>
  <c r="O8" i="17"/>
  <c r="O49" i="15"/>
  <c r="O48" i="15"/>
  <c r="O46" i="15"/>
  <c r="O45" i="15"/>
  <c r="O44" i="15"/>
  <c r="O43" i="15"/>
  <c r="Q43" i="15" s="1"/>
  <c r="O33" i="15"/>
  <c r="O32" i="15"/>
  <c r="O31" i="15"/>
  <c r="O29" i="15"/>
  <c r="O28" i="15"/>
  <c r="O27" i="15"/>
  <c r="O24" i="15"/>
  <c r="O23" i="15"/>
  <c r="O21" i="15"/>
  <c r="O20" i="15"/>
  <c r="O19" i="15"/>
  <c r="O18" i="15"/>
  <c r="O16" i="15"/>
  <c r="O15" i="15"/>
  <c r="O14" i="15"/>
  <c r="O13" i="15"/>
  <c r="O11" i="15"/>
  <c r="O10" i="15"/>
  <c r="O9" i="15"/>
  <c r="Q9" i="15" s="1"/>
  <c r="Q55" i="16" l="1"/>
  <c r="O48" i="14"/>
  <c r="Q48" i="14" s="1"/>
  <c r="O49" i="14"/>
  <c r="Q49" i="14" s="1"/>
  <c r="O50" i="14"/>
  <c r="Q50" i="14" s="1"/>
  <c r="O47" i="14"/>
  <c r="Q47" i="14" s="1"/>
  <c r="O46" i="14"/>
  <c r="Q46" i="14" s="1"/>
  <c r="O45" i="14"/>
  <c r="Q45" i="14" s="1"/>
  <c r="O44" i="14"/>
  <c r="Q44" i="14" s="1"/>
  <c r="O33" i="14"/>
  <c r="O34" i="14"/>
  <c r="Q34" i="14" s="1"/>
  <c r="O32" i="14"/>
  <c r="Q32" i="14" s="1"/>
  <c r="O31" i="14"/>
  <c r="Q31" i="14" s="1"/>
  <c r="O30" i="14"/>
  <c r="Q30" i="14" s="1"/>
  <c r="O29" i="14"/>
  <c r="Q29" i="14" s="1"/>
  <c r="O28" i="14"/>
  <c r="Q28" i="14" s="1"/>
  <c r="O27" i="14"/>
  <c r="Q27" i="14" s="1"/>
  <c r="O26" i="14"/>
  <c r="Q26" i="14" s="1"/>
  <c r="O25" i="14"/>
  <c r="Q25" i="14" s="1"/>
  <c r="O24" i="14"/>
  <c r="Q24" i="14" s="1"/>
  <c r="O23" i="14"/>
  <c r="Q23" i="14" s="1"/>
  <c r="O20" i="14"/>
  <c r="Q20" i="14" s="1"/>
  <c r="O19" i="14"/>
  <c r="O18" i="14"/>
  <c r="Q18" i="14" s="1"/>
  <c r="O17" i="14"/>
  <c r="Q17" i="14" s="1"/>
  <c r="O16" i="14"/>
  <c r="Q16" i="14" s="1"/>
  <c r="O15" i="14"/>
  <c r="Q15" i="14" s="1"/>
  <c r="O14" i="14"/>
  <c r="Q14" i="14" s="1"/>
  <c r="O13" i="14"/>
  <c r="Q13" i="14" s="1"/>
  <c r="O12" i="14"/>
  <c r="Q12" i="14" s="1"/>
  <c r="O11" i="14"/>
  <c r="Q11" i="14" s="1"/>
  <c r="O10" i="14"/>
  <c r="Q10" i="14" s="1"/>
  <c r="O9" i="14"/>
  <c r="Q9" i="14" s="1"/>
  <c r="O54" i="13"/>
  <c r="O53" i="13"/>
  <c r="O52" i="13"/>
  <c r="O50" i="13"/>
  <c r="O49" i="13"/>
  <c r="O48" i="13"/>
  <c r="O38" i="13"/>
  <c r="O37" i="13"/>
  <c r="O36" i="13"/>
  <c r="O35" i="13"/>
  <c r="O34" i="13"/>
  <c r="O33" i="13"/>
  <c r="O31" i="13"/>
  <c r="O30" i="13"/>
  <c r="O29" i="13"/>
  <c r="O26" i="13"/>
  <c r="O25" i="13"/>
  <c r="O24" i="13"/>
  <c r="O23" i="13"/>
  <c r="O22" i="13"/>
  <c r="O20" i="13"/>
  <c r="O19" i="13"/>
  <c r="O18" i="13"/>
  <c r="O17" i="13"/>
  <c r="O16" i="13"/>
  <c r="O15" i="13"/>
  <c r="O13" i="13"/>
  <c r="O12" i="13"/>
  <c r="O11" i="13"/>
  <c r="O10" i="13"/>
  <c r="O9" i="13"/>
  <c r="O42" i="2"/>
  <c r="Q42" i="2" s="1"/>
  <c r="O41" i="2"/>
  <c r="Q41" i="2" s="1"/>
  <c r="O40" i="2"/>
  <c r="Q40" i="2" s="1"/>
  <c r="O39" i="2"/>
  <c r="Q39" i="2" s="1"/>
  <c r="O38" i="2"/>
  <c r="Q38" i="2" s="1"/>
  <c r="O27" i="2"/>
  <c r="Q27" i="2" s="1"/>
  <c r="O26" i="2"/>
  <c r="Q26" i="2" s="1"/>
  <c r="O25" i="2"/>
  <c r="Q25" i="2" s="1"/>
  <c r="O24" i="2"/>
  <c r="Q24" i="2" s="1"/>
  <c r="O23" i="2"/>
  <c r="O22" i="2"/>
  <c r="Q22" i="2" s="1"/>
  <c r="O21" i="2"/>
  <c r="Q21" i="2" s="1"/>
  <c r="O20" i="2"/>
  <c r="Q20" i="2" s="1"/>
  <c r="O16" i="2"/>
  <c r="Q16" i="2" s="1"/>
  <c r="O15" i="2"/>
  <c r="Q15" i="2" s="1"/>
  <c r="O14" i="2"/>
  <c r="Q14" i="2" s="1"/>
  <c r="O13" i="2"/>
  <c r="Q13" i="2" s="1"/>
  <c r="O12" i="2"/>
  <c r="Q12" i="2" s="1"/>
  <c r="O11" i="2"/>
  <c r="Q11" i="2" s="1"/>
  <c r="O10" i="2"/>
  <c r="Q10" i="2" s="1"/>
  <c r="O9" i="2"/>
  <c r="Q9" i="2" s="1"/>
  <c r="Q23" i="2"/>
  <c r="O49" i="1"/>
  <c r="O47" i="1"/>
  <c r="O45" i="1"/>
  <c r="O44" i="1"/>
  <c r="O43" i="1"/>
  <c r="O42" i="1"/>
  <c r="O41" i="1"/>
  <c r="O39" i="1"/>
  <c r="O38" i="1"/>
  <c r="O37" i="1"/>
  <c r="O36" i="1"/>
  <c r="O35" i="1"/>
  <c r="O33" i="1"/>
  <c r="O32" i="1"/>
  <c r="O31" i="1"/>
  <c r="O30" i="1"/>
  <c r="O29" i="1"/>
  <c r="O28" i="1"/>
  <c r="O27" i="1"/>
  <c r="O25" i="1"/>
  <c r="O24" i="1"/>
  <c r="O23" i="1"/>
  <c r="O22" i="1"/>
  <c r="O21" i="1"/>
  <c r="O19" i="1"/>
  <c r="O18" i="1"/>
  <c r="O17" i="1"/>
  <c r="O16" i="1"/>
  <c r="O15" i="1"/>
  <c r="O13" i="1"/>
  <c r="O11" i="1"/>
  <c r="O10" i="1"/>
  <c r="O9" i="1"/>
  <c r="O8" i="1"/>
  <c r="Q8" i="1" s="1"/>
  <c r="P37" i="14" l="1"/>
  <c r="C9" i="24" s="1"/>
  <c r="P53" i="14"/>
  <c r="D9" i="24" s="1"/>
  <c r="P31" i="2"/>
  <c r="P33" i="2" s="1"/>
  <c r="P32" i="2" s="1"/>
  <c r="P45" i="2"/>
  <c r="P47" i="2" s="1"/>
  <c r="P46" i="2" s="1"/>
  <c r="Q67" i="21"/>
  <c r="Q34" i="20"/>
  <c r="Q67" i="18"/>
  <c r="Q66" i="18"/>
  <c r="Q48" i="18"/>
  <c r="Q29" i="17"/>
  <c r="P55" i="14" l="1"/>
  <c r="P54" i="14" s="1"/>
  <c r="C7" i="24"/>
  <c r="P50" i="2"/>
  <c r="P52" i="2" s="1"/>
  <c r="P51" i="2" s="1"/>
  <c r="D7" i="24"/>
  <c r="Q72" i="1"/>
  <c r="Q71" i="1"/>
  <c r="Q61" i="1"/>
  <c r="Q65" i="18" l="1"/>
  <c r="Q38" i="22" l="1"/>
  <c r="Q39" i="22"/>
  <c r="Q40" i="22"/>
  <c r="Q41" i="22"/>
  <c r="Q27" i="22"/>
  <c r="Q26" i="22"/>
  <c r="Q25" i="22"/>
  <c r="Q24" i="22"/>
  <c r="Q23" i="22"/>
  <c r="Q20" i="22"/>
  <c r="Q19" i="22"/>
  <c r="Q18" i="22"/>
  <c r="Q15" i="22"/>
  <c r="Q14" i="22"/>
  <c r="Q13" i="22"/>
  <c r="Q12" i="22"/>
  <c r="Q11" i="22"/>
  <c r="Q9" i="22"/>
  <c r="Q8" i="22"/>
  <c r="Q66" i="21"/>
  <c r="Q65" i="21"/>
  <c r="Q33" i="20"/>
  <c r="Q32" i="20"/>
  <c r="Q31" i="20"/>
  <c r="Q20" i="20"/>
  <c r="Q19" i="20"/>
  <c r="Q18" i="20"/>
  <c r="Q17" i="20"/>
  <c r="Q16" i="20"/>
  <c r="Q15" i="20"/>
  <c r="Q14" i="20"/>
  <c r="Q12" i="20"/>
  <c r="Q11" i="20"/>
  <c r="Q10" i="20"/>
  <c r="Q9" i="20"/>
  <c r="Q59" i="19"/>
  <c r="Q58" i="19"/>
  <c r="Q57" i="19"/>
  <c r="Q56" i="19"/>
  <c r="Q55" i="19"/>
  <c r="Q54" i="19"/>
  <c r="Q64" i="18"/>
  <c r="Q63" i="18"/>
  <c r="Q62" i="18"/>
  <c r="Q51" i="18"/>
  <c r="Q50" i="18"/>
  <c r="Q49" i="18"/>
  <c r="Q47" i="18"/>
  <c r="Q46" i="18"/>
  <c r="Q36" i="17"/>
  <c r="Q35" i="17"/>
  <c r="Q34" i="17"/>
  <c r="Q33" i="17"/>
  <c r="Q32" i="17"/>
  <c r="Q31" i="17"/>
  <c r="Q30" i="17"/>
  <c r="Q28" i="17"/>
  <c r="Q18" i="17"/>
  <c r="Q17" i="17"/>
  <c r="Q16" i="17"/>
  <c r="Q14" i="17"/>
  <c r="Q13" i="17"/>
  <c r="Q12" i="17"/>
  <c r="Q11" i="17"/>
  <c r="Q10" i="17"/>
  <c r="Q9" i="17"/>
  <c r="Q8" i="17"/>
  <c r="Q49" i="15"/>
  <c r="Q48" i="15"/>
  <c r="Q46" i="15"/>
  <c r="Q45" i="15"/>
  <c r="Q44" i="15"/>
  <c r="Q33" i="15"/>
  <c r="Q32" i="15"/>
  <c r="Q31" i="15"/>
  <c r="Q29" i="15"/>
  <c r="Q28" i="15"/>
  <c r="Q27" i="15"/>
  <c r="Q24" i="15"/>
  <c r="Q23" i="15"/>
  <c r="Q21" i="15"/>
  <c r="Q20" i="15"/>
  <c r="Q19" i="15"/>
  <c r="Q18" i="15"/>
  <c r="Q16" i="15"/>
  <c r="Q15" i="15"/>
  <c r="Q14" i="15"/>
  <c r="Q13" i="15"/>
  <c r="Q12" i="15"/>
  <c r="Q11" i="15"/>
  <c r="Q10" i="15"/>
  <c r="P31" i="22" l="1"/>
  <c r="P24" i="20"/>
  <c r="C15" i="24" s="1"/>
  <c r="P55" i="18"/>
  <c r="P21" i="17"/>
  <c r="P36" i="15"/>
  <c r="P44" i="22"/>
  <c r="P70" i="21"/>
  <c r="P75" i="21" s="1"/>
  <c r="P37" i="20"/>
  <c r="P62" i="19"/>
  <c r="P67" i="19" s="1"/>
  <c r="P70" i="18"/>
  <c r="P39" i="17"/>
  <c r="P52" i="15"/>
  <c r="Q52" i="16"/>
  <c r="Q51" i="16" s="1"/>
  <c r="C14" i="24"/>
  <c r="Q54" i="13"/>
  <c r="Q53" i="13"/>
  <c r="Q52" i="13"/>
  <c r="Q50" i="13"/>
  <c r="Q49" i="13"/>
  <c r="Q48" i="13"/>
  <c r="Q38" i="13"/>
  <c r="Q37" i="13"/>
  <c r="Q36" i="13"/>
  <c r="Q35" i="13"/>
  <c r="Q34" i="13"/>
  <c r="Q33" i="13"/>
  <c r="Q31" i="13"/>
  <c r="Q30" i="13"/>
  <c r="Q29" i="13"/>
  <c r="Q25" i="13"/>
  <c r="Q24" i="13"/>
  <c r="Q23" i="13"/>
  <c r="Q22" i="13"/>
  <c r="Q19" i="13"/>
  <c r="Q18" i="13"/>
  <c r="Q17" i="13"/>
  <c r="Q16" i="13"/>
  <c r="Q15" i="13"/>
  <c r="Q13" i="13"/>
  <c r="Q12" i="13"/>
  <c r="Q11" i="13"/>
  <c r="Q10" i="13"/>
  <c r="Q9" i="13"/>
  <c r="C12" i="24" l="1"/>
  <c r="C10" i="24"/>
  <c r="P49" i="22"/>
  <c r="P51" i="22" s="1"/>
  <c r="P50" i="22" s="1"/>
  <c r="P42" i="20"/>
  <c r="P44" i="20" s="1"/>
  <c r="P43" i="20" s="1"/>
  <c r="P75" i="18"/>
  <c r="P44" i="17"/>
  <c r="P46" i="17" s="1"/>
  <c r="P45" i="17" s="1"/>
  <c r="P57" i="15"/>
  <c r="P59" i="15" s="1"/>
  <c r="P58" i="15" s="1"/>
  <c r="P41" i="13"/>
  <c r="P43" i="13" s="1"/>
  <c r="P42" i="13" s="1"/>
  <c r="P46" i="22"/>
  <c r="P45" i="22" s="1"/>
  <c r="D16" i="24"/>
  <c r="D15" i="24"/>
  <c r="D14" i="24"/>
  <c r="P64" i="19"/>
  <c r="P63" i="19" s="1"/>
  <c r="P72" i="18"/>
  <c r="P71" i="18" s="1"/>
  <c r="P41" i="17"/>
  <c r="P40" i="17" s="1"/>
  <c r="D10" i="24"/>
  <c r="P57" i="13"/>
  <c r="D8" i="24" s="1"/>
  <c r="P58" i="14"/>
  <c r="P60" i="14" s="1"/>
  <c r="P59" i="14" s="1"/>
  <c r="P39" i="14"/>
  <c r="P38" i="14" s="1"/>
  <c r="D11" i="24"/>
  <c r="P72" i="21"/>
  <c r="P71" i="21" s="1"/>
  <c r="D17" i="24"/>
  <c r="C17" i="24"/>
  <c r="P33" i="22"/>
  <c r="P32" i="22" s="1"/>
  <c r="C16" i="24"/>
  <c r="P39" i="20"/>
  <c r="P38" i="20" s="1"/>
  <c r="D13" i="24"/>
  <c r="C13" i="24"/>
  <c r="D12" i="24"/>
  <c r="P54" i="15"/>
  <c r="P53" i="15" s="1"/>
  <c r="P26" i="20"/>
  <c r="P25" i="20" s="1"/>
  <c r="P23" i="17"/>
  <c r="P22" i="17" s="1"/>
  <c r="P38" i="15"/>
  <c r="P37" i="15" s="1"/>
  <c r="E15" i="24" l="1"/>
  <c r="E14" i="24"/>
  <c r="E12" i="24"/>
  <c r="E10" i="24"/>
  <c r="E16" i="24"/>
  <c r="P62" i="13"/>
  <c r="P64" i="13" s="1"/>
  <c r="P63" i="13" s="1"/>
  <c r="E9" i="24"/>
  <c r="C11" i="24"/>
  <c r="E17" i="24"/>
  <c r="P59" i="21"/>
  <c r="P58" i="21" s="1"/>
  <c r="P77" i="21"/>
  <c r="P76" i="21" s="1"/>
  <c r="Q57" i="16"/>
  <c r="E13" i="24"/>
  <c r="P77" i="18"/>
  <c r="P76" i="18" s="1"/>
  <c r="P57" i="18"/>
  <c r="P56" i="18" s="1"/>
  <c r="Q39" i="16"/>
  <c r="P59" i="13"/>
  <c r="P58" i="13" s="1"/>
  <c r="C8" i="24"/>
  <c r="P69" i="19"/>
  <c r="P68" i="19" s="1"/>
  <c r="Q49" i="1"/>
  <c r="E8" i="24" l="1"/>
  <c r="Q56" i="16"/>
  <c r="Q38" i="16"/>
  <c r="E11" i="24"/>
  <c r="E7" i="24"/>
  <c r="Q63" i="1" l="1"/>
  <c r="Q62" i="1" l="1"/>
  <c r="Q69" i="1"/>
  <c r="Q68" i="1"/>
  <c r="Q67" i="1"/>
  <c r="Q66" i="1"/>
  <c r="Q64" i="1"/>
  <c r="Q60" i="1"/>
  <c r="Q59" i="1"/>
  <c r="Q47" i="1"/>
  <c r="Q44" i="1"/>
  <c r="Q43" i="1"/>
  <c r="Q42" i="1"/>
  <c r="Q41" i="1"/>
  <c r="Q38" i="1"/>
  <c r="Q37" i="1"/>
  <c r="Q36" i="1"/>
  <c r="Q35" i="1"/>
  <c r="Q32" i="1"/>
  <c r="Q31" i="1"/>
  <c r="Q30" i="1"/>
  <c r="Q29" i="1"/>
  <c r="Q28" i="1"/>
  <c r="Q27" i="1"/>
  <c r="Q24" i="1"/>
  <c r="Q23" i="1"/>
  <c r="Q22" i="1"/>
  <c r="Q21" i="1"/>
  <c r="Q19" i="1"/>
  <c r="Q18" i="1"/>
  <c r="Q17" i="1"/>
  <c r="Q16" i="1"/>
  <c r="Q15" i="1"/>
  <c r="Q13" i="1"/>
  <c r="Q11" i="1"/>
  <c r="Q10" i="1"/>
  <c r="Q9" i="1"/>
  <c r="P75" i="1" l="1"/>
  <c r="D6" i="24" s="1"/>
  <c r="P52" i="1"/>
  <c r="P80" i="1" l="1"/>
  <c r="P82" i="1" s="1"/>
  <c r="P81" i="1" s="1"/>
  <c r="C6" i="24"/>
  <c r="P77" i="1"/>
  <c r="P76" i="1" s="1"/>
  <c r="P54" i="1"/>
  <c r="P53" i="1" s="1"/>
  <c r="E6" i="24" l="1"/>
  <c r="E21" i="24" l="1"/>
  <c r="E23" i="24" s="1"/>
  <c r="E22" i="24" s="1"/>
  <c r="D25" i="24" l="1"/>
</calcChain>
</file>

<file path=xl/sharedStrings.xml><?xml version="1.0" encoding="utf-8"?>
<sst xmlns="http://schemas.openxmlformats.org/spreadsheetml/2006/main" count="1595" uniqueCount="249">
  <si>
    <t>Předmět úklidu</t>
  </si>
  <si>
    <t>m2</t>
  </si>
  <si>
    <t>Cena za 1m2
[Kč bez DPH]</t>
  </si>
  <si>
    <t>Přízemí - sklad</t>
  </si>
  <si>
    <t>Kancelář</t>
  </si>
  <si>
    <t>Sklad</t>
  </si>
  <si>
    <t xml:space="preserve"> - </t>
  </si>
  <si>
    <t>Chodba</t>
  </si>
  <si>
    <t>Toalety</t>
  </si>
  <si>
    <t>1. patro</t>
  </si>
  <si>
    <t>Archiv</t>
  </si>
  <si>
    <t>2. patro</t>
  </si>
  <si>
    <t>Kanceláře</t>
  </si>
  <si>
    <t>Schodiště</t>
  </si>
  <si>
    <t>Úklidová místnost</t>
  </si>
  <si>
    <t>3. patro</t>
  </si>
  <si>
    <t>4. patro</t>
  </si>
  <si>
    <t>Kuchyň</t>
  </si>
  <si>
    <t>Jídelna (zasedací místnost)</t>
  </si>
  <si>
    <t>5. patro</t>
  </si>
  <si>
    <t>Cestmistrovství - navazující budova</t>
  </si>
  <si>
    <t>Toalety, šatny, sprchy</t>
  </si>
  <si>
    <t>Vrátnice</t>
  </si>
  <si>
    <t>Kancelář + chodba+WC</t>
  </si>
  <si>
    <t>Celkem Kč bez DPH</t>
  </si>
  <si>
    <t>Celkem Kč s DPH</t>
  </si>
  <si>
    <t>Roční četnost</t>
  </si>
  <si>
    <t>Cena za 1 rok
[Kč bez DPH]</t>
  </si>
  <si>
    <t>Administrativní budova</t>
  </si>
  <si>
    <t>Okna - mytí skel včetně rámů</t>
  </si>
  <si>
    <t>Stříška</t>
  </si>
  <si>
    <t>Budova cestmistrovství</t>
  </si>
  <si>
    <t>Vchodové dveře</t>
  </si>
  <si>
    <t>Plocha skleněného přístavku (plošina)</t>
  </si>
  <si>
    <t>Mokré čištění koberců</t>
  </si>
  <si>
    <t>Dveře jednokřídlé</t>
  </si>
  <si>
    <t>Dveře jednokřídlé prosklené</t>
  </si>
  <si>
    <t>Dveře dvoukřídlé prosklené</t>
  </si>
  <si>
    <t>Administrativní budova s vrátnicí</t>
  </si>
  <si>
    <t>1. NP</t>
  </si>
  <si>
    <t>2. NP</t>
  </si>
  <si>
    <t>-</t>
  </si>
  <si>
    <t>3. NP</t>
  </si>
  <si>
    <t>Budova dílen</t>
  </si>
  <si>
    <t xml:space="preserve">Chodba </t>
  </si>
  <si>
    <t>Denní místnosti</t>
  </si>
  <si>
    <t>Archiv - betonová mazanina</t>
  </si>
  <si>
    <t>Dveře</t>
  </si>
  <si>
    <t>Vchodové dveře- mytí skel včetně rámů</t>
  </si>
  <si>
    <t>Výměra úklidů - areál Nový Bor</t>
  </si>
  <si>
    <t xml:space="preserve">Přízemí </t>
  </si>
  <si>
    <t>předsíň - dlažba</t>
  </si>
  <si>
    <t>společenská místnost</t>
  </si>
  <si>
    <t>denní místnost</t>
  </si>
  <si>
    <t xml:space="preserve">kancelář mistra </t>
  </si>
  <si>
    <t>kancelář cestmistra</t>
  </si>
  <si>
    <t>šatna</t>
  </si>
  <si>
    <t>chodba</t>
  </si>
  <si>
    <t>umývárna</t>
  </si>
  <si>
    <t>toalety</t>
  </si>
  <si>
    <t>kuchyň</t>
  </si>
  <si>
    <t>chodba , schody, zádveří</t>
  </si>
  <si>
    <t>dveře vchodové 900/2000</t>
  </si>
  <si>
    <t>dveře 600/1970</t>
  </si>
  <si>
    <t>dveře 700/1970</t>
  </si>
  <si>
    <t>dveře 800/1970</t>
  </si>
  <si>
    <t>dveře 900/1970</t>
  </si>
  <si>
    <t>Šatna</t>
  </si>
  <si>
    <t>Toalety,  sprchy</t>
  </si>
  <si>
    <t>Chodba, schody - keramická dlažba</t>
  </si>
  <si>
    <t>Chodba,schodiště</t>
  </si>
  <si>
    <t>Toalety, sprchy</t>
  </si>
  <si>
    <t>Výměra úklidů - areál Český Dub</t>
  </si>
  <si>
    <t>Přízemí</t>
  </si>
  <si>
    <t>vrátnice</t>
  </si>
  <si>
    <t xml:space="preserve">zádveří </t>
  </si>
  <si>
    <t>schodiště 18 schodů + podesta</t>
  </si>
  <si>
    <t xml:space="preserve">šatna </t>
  </si>
  <si>
    <t>sprchy</t>
  </si>
  <si>
    <t>WC muži</t>
  </si>
  <si>
    <t>společenská místnost II.</t>
  </si>
  <si>
    <t>koupelna, sprcha II.</t>
  </si>
  <si>
    <t>dveře 3/4 prosklené, plné 800/1970</t>
  </si>
  <si>
    <t>dveře plné 600/1970</t>
  </si>
  <si>
    <t>zádveří</t>
  </si>
  <si>
    <t>technická místnost</t>
  </si>
  <si>
    <t>odpočinková místnost</t>
  </si>
  <si>
    <t>jídelna</t>
  </si>
  <si>
    <t xml:space="preserve">    -  </t>
  </si>
  <si>
    <t>WC ženy</t>
  </si>
  <si>
    <t>dveře vchodové 1300x1970</t>
  </si>
  <si>
    <t>dveře vchodové 14500x1970</t>
  </si>
  <si>
    <t>Výměra úklidů - areál Turnov</t>
  </si>
  <si>
    <t>Služební pokoje</t>
  </si>
  <si>
    <t>Kuchyňka</t>
  </si>
  <si>
    <t>Sušárna oděvů</t>
  </si>
  <si>
    <t>Umývárna</t>
  </si>
  <si>
    <t>Mytí bot</t>
  </si>
  <si>
    <t>Zasedací místnost</t>
  </si>
  <si>
    <t>Toalety, umývárna</t>
  </si>
  <si>
    <t>Vstupní dveře- mytí skel včetně rámů</t>
  </si>
  <si>
    <t>Výměra úklidů - areál Nová Ves nad Nisou</t>
  </si>
  <si>
    <t>schodiště+ podesta</t>
  </si>
  <si>
    <t>sklad</t>
  </si>
  <si>
    <t>1.patro</t>
  </si>
  <si>
    <t>chodba+schodiště+ podesta</t>
  </si>
  <si>
    <t>kancelář</t>
  </si>
  <si>
    <t>dveře vchodové 1550/2100</t>
  </si>
  <si>
    <t>Dílna za vrátnicí (šatna)</t>
  </si>
  <si>
    <t>Denní místnost</t>
  </si>
  <si>
    <t>Výměra úklidů - areál Semily</t>
  </si>
  <si>
    <t>Přízemí - administarativa</t>
  </si>
  <si>
    <t xml:space="preserve">1.patro </t>
  </si>
  <si>
    <t>Levé křídlo</t>
  </si>
  <si>
    <t>Dílny</t>
  </si>
  <si>
    <t>Výměra úklidů - areál Hrabačov</t>
  </si>
  <si>
    <t>Přízemí - administrativa</t>
  </si>
  <si>
    <t>Přízemí - dílna</t>
  </si>
  <si>
    <t>Přízemí jednokřídlé dveře</t>
  </si>
  <si>
    <t>Přízemí dvoukřídlé prosklené</t>
  </si>
  <si>
    <t>Okna</t>
  </si>
  <si>
    <t>1.patro jednokřídlé dveře</t>
  </si>
  <si>
    <t>DPH 21%</t>
  </si>
  <si>
    <t>ZIMNÍ OBDOBÍ</t>
  </si>
  <si>
    <t>LETNÍ OBDOBÍ</t>
  </si>
  <si>
    <t>Četnost-zimní období</t>
  </si>
  <si>
    <t>Celková cena za rok [Kč bez DPH]</t>
  </si>
  <si>
    <t xml:space="preserve">Četnost úklidu </t>
  </si>
  <si>
    <t>Podkroví není upraveno-bez pravidelného úklidu</t>
  </si>
  <si>
    <t>Rekapitulace celkové ceny úklidu střediska</t>
  </si>
  <si>
    <t>Úklidové místnosti budou uklízeny ve vlastní režii dodavatele-udržovat pořádek</t>
  </si>
  <si>
    <t>Kancelář (šatna)</t>
  </si>
  <si>
    <t>Kancelář (využito jako archiv)</t>
  </si>
  <si>
    <t>Spací místnost</t>
  </si>
  <si>
    <t>Kanceláře a zasedací místnost</t>
  </si>
  <si>
    <t>Kancelář vedoucího dílen - lino</t>
  </si>
  <si>
    <t xml:space="preserve">Kancelář </t>
  </si>
  <si>
    <t>Předsíň</t>
  </si>
  <si>
    <t>Ošetření nábytku, utření prachu</t>
  </si>
  <si>
    <t>Kancelář IT (3. patro) uklízet na vyžádání po předchozí domluvě</t>
  </si>
  <si>
    <t>Kancelář vedoucího dopravy-dílna</t>
  </si>
  <si>
    <t>Pravidelný úklid</t>
  </si>
  <si>
    <t>Rekapitulace ceny - pravidelný úklid</t>
  </si>
  <si>
    <t>Ostatní úklidové činnosti</t>
  </si>
  <si>
    <t>Rekapitulace ceny- Ostatní úklidové činnosti</t>
  </si>
  <si>
    <t>Kancelář - dílna</t>
  </si>
  <si>
    <t>Kancelář (Lino)</t>
  </si>
  <si>
    <t>Denní místnost (Lino)</t>
  </si>
  <si>
    <t>Kuchyňka (Lino)</t>
  </si>
  <si>
    <t>Sklad (Dlažba)</t>
  </si>
  <si>
    <t>Sociálky (Dlažba)</t>
  </si>
  <si>
    <t>Šatna (Dlažba)</t>
  </si>
  <si>
    <t>Chodba (Dlažba)</t>
  </si>
  <si>
    <t>Schodiště (Dlažba)</t>
  </si>
  <si>
    <t>Rekapitulace ceny - ostatní úklidové činnosti</t>
  </si>
  <si>
    <t>Vyplňovat pouze oranžově označená pole</t>
  </si>
  <si>
    <t>Výměra úklidů - areál Sosnová</t>
  </si>
  <si>
    <t>ADMINISTRATIVNÍ BUDOVA S VRÁTNICÍ</t>
  </si>
  <si>
    <t>BUDOVA DÍLEN</t>
  </si>
  <si>
    <t>Výměra úklidů - areál Liberec</t>
  </si>
  <si>
    <t>BUDOVA SKLADU</t>
  </si>
  <si>
    <t>Výměra úklidů - areál Frýdlant</t>
  </si>
  <si>
    <t>Výměra úklidů - areál Rychnov u Jablonce nad Nisou</t>
  </si>
  <si>
    <t>Kancelář (lino)</t>
  </si>
  <si>
    <t>Sklad (lino)</t>
  </si>
  <si>
    <t>Chodba (lino)</t>
  </si>
  <si>
    <t>Šatny (lino)</t>
  </si>
  <si>
    <t>Sušárna (lino)</t>
  </si>
  <si>
    <t>Toalety (dlažba)</t>
  </si>
  <si>
    <t>Kotelna (lino)</t>
  </si>
  <si>
    <t>Kanceláře (lino)</t>
  </si>
  <si>
    <t>Denní místnost (lino)</t>
  </si>
  <si>
    <t>Sklad (dlažba)</t>
  </si>
  <si>
    <t>Schodiště (lino)</t>
  </si>
  <si>
    <t>Archív (lino)</t>
  </si>
  <si>
    <t>Výměra úklidů - areál Provodín</t>
  </si>
  <si>
    <t>Výměra úklidů - areál Jablonec nad Nisou</t>
  </si>
  <si>
    <t>Rekapitulace celkové ceny za úklid v jednotlivých střediscích</t>
  </si>
  <si>
    <t>Středisko</t>
  </si>
  <si>
    <t>Cena celkem za ostatní úklid 
(Kč bez DPH)</t>
  </si>
  <si>
    <t>Cena celkem za pravidelný úklid 
(Kč bez DPH)</t>
  </si>
  <si>
    <t>Cena celkem 
(Kč bez DPH)</t>
  </si>
  <si>
    <t>Jablonec nad Nisou</t>
  </si>
  <si>
    <t>Provodín</t>
  </si>
  <si>
    <t>Sosnová</t>
  </si>
  <si>
    <t>Nový Bor</t>
  </si>
  <si>
    <t>Liberec</t>
  </si>
  <si>
    <t>Český Dub</t>
  </si>
  <si>
    <t>Frýdlant</t>
  </si>
  <si>
    <t>Turnov</t>
  </si>
  <si>
    <t>Nová Ves nad Nisou</t>
  </si>
  <si>
    <t>Rychnov u Jablonce nad Nisou</t>
  </si>
  <si>
    <t>Semily</t>
  </si>
  <si>
    <t>Hrabačov</t>
  </si>
  <si>
    <t>Rekapitulace ceny - pravidelný úklid - 1 rok</t>
  </si>
  <si>
    <t>Rekapitulace ceny- Ostatní úklidové činnosti - 1 rok</t>
  </si>
  <si>
    <t>CELKOVÁ CENA ÚKLIDU ZA 1 ROK</t>
  </si>
  <si>
    <t>Úklidové služby celkem v Kč bez DPH na 2 roky</t>
  </si>
  <si>
    <t>Žaluzie</t>
  </si>
  <si>
    <t>nocležna II</t>
  </si>
  <si>
    <t>nocležna I</t>
  </si>
  <si>
    <t>Kanceláře (zasedací místnost)</t>
  </si>
  <si>
    <t>Kancelářen (nocležny)</t>
  </si>
  <si>
    <t>Okna-hala</t>
  </si>
  <si>
    <t>Žaluzie-administrativní budova</t>
  </si>
  <si>
    <t>Okna - mytí skel včetně rámů (administr. budova)</t>
  </si>
  <si>
    <t>Toalety-dílna</t>
  </si>
  <si>
    <t>Okna - mytí skel včetně rámů (včetně dělící příčky)</t>
  </si>
  <si>
    <t>Kanceláře-koberec</t>
  </si>
  <si>
    <t>Mytí žaluzií</t>
  </si>
  <si>
    <t>Budova vrátnice</t>
  </si>
  <si>
    <t>Po</t>
  </si>
  <si>
    <t>Út</t>
  </si>
  <si>
    <t>St</t>
  </si>
  <si>
    <t>Čt</t>
  </si>
  <si>
    <t>Pá</t>
  </si>
  <si>
    <t>So</t>
  </si>
  <si>
    <t>Ne</t>
  </si>
  <si>
    <t>1T</t>
  </si>
  <si>
    <t>2T</t>
  </si>
  <si>
    <t>M</t>
  </si>
  <si>
    <t>R</t>
  </si>
  <si>
    <t>Četnost úklidu</t>
  </si>
  <si>
    <t>ZIMNÍ OBDOBÍ (LISTOPAD - BŘEZEN)</t>
  </si>
  <si>
    <t>LETNÍ OBDOBÍ (DUBEN - ŘÍJEN)</t>
  </si>
  <si>
    <t>Spací místnost  (pouze LIS-BŘE)</t>
  </si>
  <si>
    <t>Okna - mytí skel včetně rámů (květen, září)</t>
  </si>
  <si>
    <t>Vchodové dveře 1800/2500 (květen, září)</t>
  </si>
  <si>
    <t>Dveře  (květen, září)</t>
  </si>
  <si>
    <t>Ošetření nábytku, utření prachu  (květen, září)</t>
  </si>
  <si>
    <t>Okna - mytí skel včetně rámů  (květen, září)</t>
  </si>
  <si>
    <t>Kancelář (PVC)</t>
  </si>
  <si>
    <t>Vrátnice (PVC)</t>
  </si>
  <si>
    <t>Kanceláře (PVC)</t>
  </si>
  <si>
    <t>Sklad (PVC)</t>
  </si>
  <si>
    <t>Šatny (PVC)</t>
  </si>
  <si>
    <t>Chodba (PVC)</t>
  </si>
  <si>
    <t>Spací místnost (PVC)</t>
  </si>
  <si>
    <t>Toalety (Dlažba)</t>
  </si>
  <si>
    <t>Kotelna (Dlažba)</t>
  </si>
  <si>
    <t>Předsíň (Dlažba)</t>
  </si>
  <si>
    <t>1T - týdenní četnost, 2T - dvoutýdenní četnost, 1M - měsíční četnost a 1R - roční četnost</t>
  </si>
  <si>
    <t>Příloha A Smlouvy - Položkový rozpočet</t>
  </si>
  <si>
    <t>Kancelář      Kočí - logistika</t>
  </si>
  <si>
    <t>Sklad                    -  na vyžádání</t>
  </si>
  <si>
    <t>Archiv                   -  na vyžádání</t>
  </si>
  <si>
    <t>Kanceláře-koberec  - IT  na vyžádání</t>
  </si>
  <si>
    <r>
      <t xml:space="preserve">Kanceláře-koberec  </t>
    </r>
    <r>
      <rPr>
        <b/>
        <sz val="10"/>
        <color theme="1"/>
        <rFont val="Calibri"/>
        <family val="2"/>
        <charset val="238"/>
        <scheme val="minor"/>
      </rPr>
      <t>- ředitel</t>
    </r>
  </si>
  <si>
    <t>Z23004 - Zajištění úklidových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</si>
</sst>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thin">
        <color indexed="64"/>
      </bottom>
      <diagonal/>
    </border>
    <border>
      <left/>
      <right/>
      <top style="medium">
        <color theme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medium">
        <color indexed="64"/>
      </bottom>
      <diagonal/>
    </border>
    <border>
      <left/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medium">
        <color theme="1"/>
      </bottom>
      <diagonal/>
    </border>
  </borders>
  <cellStyleXfs count="3">
    <xf numFmtId="0" fontId="0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413">
    <xf numFmtId="0" fontId="0" fillId="0" borderId="0" xfId="0"/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left"/>
    </xf>
    <xf numFmtId="2" fontId="0" fillId="0" borderId="7" xfId="0" applyNumberFormat="1" applyBorder="1" applyAlignment="1">
      <alignment horizontal="center"/>
    </xf>
    <xf numFmtId="0" fontId="0" fillId="0" borderId="15" xfId="0" applyBorder="1" applyAlignment="1">
      <alignment horizontal="left"/>
    </xf>
    <xf numFmtId="0" fontId="3" fillId="0" borderId="7" xfId="0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0" fontId="0" fillId="0" borderId="6" xfId="0" applyBorder="1"/>
    <xf numFmtId="0" fontId="5" fillId="0" borderId="7" xfId="0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2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/>
    </xf>
    <xf numFmtId="2" fontId="12" fillId="0" borderId="16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2" fillId="0" borderId="22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0" fillId="5" borderId="52" xfId="0" applyFill="1" applyBorder="1" applyAlignment="1">
      <alignment horizontal="center" vertical="center"/>
    </xf>
    <xf numFmtId="0" fontId="0" fillId="5" borderId="43" xfId="0" applyFill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2" fontId="12" fillId="5" borderId="0" xfId="0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164" fontId="13" fillId="5" borderId="0" xfId="0" applyNumberFormat="1" applyFont="1" applyFill="1" applyAlignment="1">
      <alignment horizontal="center" vertical="center"/>
    </xf>
    <xf numFmtId="2" fontId="14" fillId="2" borderId="53" xfId="0" applyNumberFormat="1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left" vertical="center"/>
    </xf>
    <xf numFmtId="0" fontId="12" fillId="0" borderId="58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164" fontId="1" fillId="5" borderId="0" xfId="0" applyNumberFormat="1" applyFont="1" applyFill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 wrapText="1"/>
    </xf>
    <xf numFmtId="0" fontId="13" fillId="2" borderId="72" xfId="0" applyFont="1" applyFill="1" applyBorder="1" applyAlignment="1">
      <alignment horizontal="center" vertical="center"/>
    </xf>
    <xf numFmtId="0" fontId="13" fillId="2" borderId="73" xfId="0" applyFont="1" applyFill="1" applyBorder="1" applyAlignment="1">
      <alignment horizontal="center" vertical="center" wrapText="1"/>
    </xf>
    <xf numFmtId="0" fontId="12" fillId="0" borderId="74" xfId="0" applyFont="1" applyBorder="1" applyAlignment="1">
      <alignment horizontal="left" vertical="center"/>
    </xf>
    <xf numFmtId="44" fontId="12" fillId="0" borderId="8" xfId="1" applyFont="1" applyBorder="1" applyAlignment="1">
      <alignment horizontal="right" vertical="center"/>
    </xf>
    <xf numFmtId="44" fontId="12" fillId="0" borderId="17" xfId="1" applyFont="1" applyBorder="1" applyAlignment="1">
      <alignment horizontal="right" vertical="center"/>
    </xf>
    <xf numFmtId="2" fontId="0" fillId="5" borderId="0" xfId="0" applyNumberFormat="1" applyFill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2" fontId="0" fillId="5" borderId="14" xfId="0" applyNumberForma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/>
    </xf>
    <xf numFmtId="0" fontId="0" fillId="5" borderId="48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12" fillId="0" borderId="32" xfId="0" applyFont="1" applyBorder="1" applyAlignment="1">
      <alignment horizontal="left" vertical="center"/>
    </xf>
    <xf numFmtId="164" fontId="12" fillId="0" borderId="8" xfId="0" applyNumberFormat="1" applyFont="1" applyBorder="1" applyAlignment="1">
      <alignment horizontal="right" vertical="center"/>
    </xf>
    <xf numFmtId="0" fontId="12" fillId="0" borderId="12" xfId="0" applyFont="1" applyBorder="1" applyAlignment="1">
      <alignment horizontal="left" vertical="center"/>
    </xf>
    <xf numFmtId="2" fontId="12" fillId="0" borderId="26" xfId="0" applyNumberFormat="1" applyFont="1" applyBorder="1" applyAlignment="1">
      <alignment horizontal="center" vertical="center"/>
    </xf>
    <xf numFmtId="2" fontId="12" fillId="0" borderId="28" xfId="0" applyNumberFormat="1" applyFont="1" applyBorder="1" applyAlignment="1">
      <alignment horizontal="center" vertical="center"/>
    </xf>
    <xf numFmtId="2" fontId="12" fillId="0" borderId="30" xfId="0" applyNumberFormat="1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2" fontId="12" fillId="0" borderId="29" xfId="0" applyNumberFormat="1" applyFont="1" applyBorder="1" applyAlignment="1">
      <alignment horizontal="center" vertical="center"/>
    </xf>
    <xf numFmtId="2" fontId="12" fillId="0" borderId="43" xfId="0" applyNumberFormat="1" applyFont="1" applyBorder="1" applyAlignment="1">
      <alignment horizontal="center" vertical="center"/>
    </xf>
    <xf numFmtId="2" fontId="12" fillId="0" borderId="92" xfId="0" applyNumberFormat="1" applyFont="1" applyBorder="1" applyAlignment="1">
      <alignment horizontal="center" vertical="center"/>
    </xf>
    <xf numFmtId="2" fontId="12" fillId="0" borderId="17" xfId="0" applyNumberFormat="1" applyFont="1" applyBorder="1" applyAlignment="1">
      <alignment horizontal="center" vertical="center"/>
    </xf>
    <xf numFmtId="2" fontId="12" fillId="0" borderId="90" xfId="0" applyNumberFormat="1" applyFont="1" applyBorder="1" applyAlignment="1">
      <alignment horizontal="center" vertical="center"/>
    </xf>
    <xf numFmtId="2" fontId="12" fillId="0" borderId="8" xfId="0" applyNumberFormat="1" applyFont="1" applyBorder="1" applyAlignment="1">
      <alignment horizontal="center" vertical="center"/>
    </xf>
    <xf numFmtId="44" fontId="11" fillId="0" borderId="7" xfId="0" applyNumberFormat="1" applyFont="1" applyBorder="1" applyAlignment="1">
      <alignment horizontal="right" vertical="center"/>
    </xf>
    <xf numFmtId="44" fontId="11" fillId="0" borderId="8" xfId="1" applyFont="1" applyBorder="1" applyAlignment="1">
      <alignment horizontal="right" vertical="center"/>
    </xf>
    <xf numFmtId="44" fontId="11" fillId="0" borderId="17" xfId="1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44" fontId="11" fillId="0" borderId="16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1" applyNumberFormat="1" applyFont="1" applyBorder="1" applyAlignment="1">
      <alignment horizontal="right" vertical="center"/>
    </xf>
    <xf numFmtId="2" fontId="12" fillId="0" borderId="31" xfId="0" applyNumberFormat="1" applyFont="1" applyBorder="1" applyAlignment="1">
      <alignment horizontal="center" vertical="center"/>
    </xf>
    <xf numFmtId="2" fontId="12" fillId="0" borderId="95" xfId="0" applyNumberFormat="1" applyFont="1" applyBorder="1" applyAlignment="1">
      <alignment horizontal="center" vertical="center"/>
    </xf>
    <xf numFmtId="0" fontId="13" fillId="2" borderId="37" xfId="0" applyFont="1" applyFill="1" applyBorder="1" applyAlignment="1">
      <alignment horizontal="center" vertical="center"/>
    </xf>
    <xf numFmtId="0" fontId="13" fillId="2" borderId="99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left"/>
    </xf>
    <xf numFmtId="2" fontId="3" fillId="0" borderId="33" xfId="0" applyNumberFormat="1" applyFont="1" applyBorder="1" applyAlignment="1">
      <alignment horizontal="center"/>
    </xf>
    <xf numFmtId="44" fontId="4" fillId="0" borderId="23" xfId="1" applyFont="1" applyBorder="1" applyAlignment="1">
      <alignment horizontal="right" vertical="center"/>
    </xf>
    <xf numFmtId="44" fontId="0" fillId="0" borderId="8" xfId="0" applyNumberFormat="1" applyBorder="1" applyAlignment="1">
      <alignment horizontal="right"/>
    </xf>
    <xf numFmtId="44" fontId="0" fillId="0" borderId="17" xfId="0" applyNumberFormat="1" applyBorder="1" applyAlignment="1">
      <alignment horizontal="right"/>
    </xf>
    <xf numFmtId="44" fontId="12" fillId="0" borderId="17" xfId="0" applyNumberFormat="1" applyFont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44" fontId="4" fillId="0" borderId="5" xfId="1" applyFont="1" applyBorder="1" applyAlignment="1">
      <alignment horizontal="right" vertical="center"/>
    </xf>
    <xf numFmtId="44" fontId="15" fillId="0" borderId="11" xfId="1" applyFont="1" applyBorder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44" fontId="12" fillId="3" borderId="7" xfId="1" applyFont="1" applyFill="1" applyBorder="1" applyAlignment="1" applyProtection="1">
      <alignment horizontal="right" vertical="center"/>
      <protection locked="0"/>
    </xf>
    <xf numFmtId="44" fontId="12" fillId="3" borderId="16" xfId="1" applyFont="1" applyFill="1" applyBorder="1" applyAlignment="1" applyProtection="1">
      <alignment horizontal="right" vertical="center"/>
      <protection locked="0"/>
    </xf>
    <xf numFmtId="44" fontId="12" fillId="3" borderId="33" xfId="1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>
      <alignment vertical="center"/>
    </xf>
    <xf numFmtId="0" fontId="13" fillId="4" borderId="4" xfId="0" applyFont="1" applyFill="1" applyBorder="1" applyAlignment="1">
      <alignment vertical="center"/>
    </xf>
    <xf numFmtId="0" fontId="13" fillId="4" borderId="5" xfId="0" applyFont="1" applyFill="1" applyBorder="1" applyAlignment="1">
      <alignment vertical="center"/>
    </xf>
    <xf numFmtId="0" fontId="12" fillId="6" borderId="24" xfId="0" applyFont="1" applyFill="1" applyBorder="1" applyAlignment="1">
      <alignment horizontal="center" vertical="center"/>
    </xf>
    <xf numFmtId="0" fontId="12" fillId="6" borderId="25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7" borderId="7" xfId="0" applyFont="1" applyFill="1" applyBorder="1" applyAlignment="1">
      <alignment horizontal="center" vertical="center"/>
    </xf>
    <xf numFmtId="1" fontId="12" fillId="0" borderId="7" xfId="0" applyNumberFormat="1" applyFont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2" fillId="7" borderId="16" xfId="0" applyFont="1" applyFill="1" applyBorder="1" applyAlignment="1">
      <alignment horizontal="center" vertical="center"/>
    </xf>
    <xf numFmtId="0" fontId="12" fillId="7" borderId="30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2" fillId="7" borderId="17" xfId="0" applyFont="1" applyFill="1" applyBorder="1" applyAlignment="1">
      <alignment horizontal="center" vertical="center"/>
    </xf>
    <xf numFmtId="0" fontId="12" fillId="7" borderId="27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1" fontId="12" fillId="0" borderId="13" xfId="0" applyNumberFormat="1" applyFont="1" applyBorder="1" applyAlignment="1">
      <alignment horizontal="center" vertical="center"/>
    </xf>
    <xf numFmtId="44" fontId="12" fillId="0" borderId="91" xfId="1" applyFont="1" applyBorder="1" applyAlignment="1">
      <alignment horizontal="right" vertical="center"/>
    </xf>
    <xf numFmtId="44" fontId="12" fillId="0" borderId="99" xfId="1" applyFont="1" applyBorder="1" applyAlignment="1">
      <alignment horizontal="right" vertical="center"/>
    </xf>
    <xf numFmtId="0" fontId="14" fillId="4" borderId="32" xfId="0" applyFont="1" applyFill="1" applyBorder="1" applyAlignment="1">
      <alignment vertical="center"/>
    </xf>
    <xf numFmtId="0" fontId="14" fillId="4" borderId="33" xfId="0" applyFont="1" applyFill="1" applyBorder="1" applyAlignment="1">
      <alignment vertical="center"/>
    </xf>
    <xf numFmtId="0" fontId="14" fillId="4" borderId="34" xfId="0" applyFont="1" applyFill="1" applyBorder="1" applyAlignment="1">
      <alignment vertical="center"/>
    </xf>
    <xf numFmtId="1" fontId="12" fillId="0" borderId="37" xfId="0" applyNumberFormat="1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/>
    </xf>
    <xf numFmtId="2" fontId="12" fillId="0" borderId="38" xfId="0" applyNumberFormat="1" applyFont="1" applyBorder="1" applyAlignment="1">
      <alignment horizontal="center" vertical="center"/>
    </xf>
    <xf numFmtId="0" fontId="14" fillId="4" borderId="3" xfId="0" applyFont="1" applyFill="1" applyBorder="1" applyAlignment="1">
      <alignment vertical="center"/>
    </xf>
    <xf numFmtId="0" fontId="14" fillId="4" borderId="5" xfId="0" applyFont="1" applyFill="1" applyBorder="1" applyAlignment="1">
      <alignment vertical="center"/>
    </xf>
    <xf numFmtId="2" fontId="12" fillId="6" borderId="15" xfId="0" applyNumberFormat="1" applyFont="1" applyFill="1" applyBorder="1" applyAlignment="1">
      <alignment horizontal="center" vertical="center"/>
    </xf>
    <xf numFmtId="2" fontId="12" fillId="6" borderId="31" xfId="0" applyNumberFormat="1" applyFont="1" applyFill="1" applyBorder="1" applyAlignment="1">
      <alignment horizontal="center" vertical="center"/>
    </xf>
    <xf numFmtId="2" fontId="12" fillId="7" borderId="31" xfId="0" applyNumberFormat="1" applyFont="1" applyFill="1" applyBorder="1" applyAlignment="1">
      <alignment horizontal="center" vertical="center"/>
    </xf>
    <xf numFmtId="2" fontId="12" fillId="7" borderId="23" xfId="0" applyNumberFormat="1" applyFont="1" applyFill="1" applyBorder="1" applyAlignment="1">
      <alignment horizontal="center" vertical="center"/>
    </xf>
    <xf numFmtId="1" fontId="12" fillId="0" borderId="102" xfId="0" applyNumberFormat="1" applyFont="1" applyBorder="1" applyAlignment="1">
      <alignment horizontal="center" vertical="center"/>
    </xf>
    <xf numFmtId="0" fontId="12" fillId="6" borderId="13" xfId="0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/>
    </xf>
    <xf numFmtId="0" fontId="12" fillId="7" borderId="91" xfId="0" applyFont="1" applyFill="1" applyBorder="1" applyAlignment="1">
      <alignment horizontal="center" vertical="center"/>
    </xf>
    <xf numFmtId="1" fontId="12" fillId="0" borderId="95" xfId="0" applyNumberFormat="1" applyFont="1" applyBorder="1" applyAlignment="1">
      <alignment horizontal="center" vertical="center"/>
    </xf>
    <xf numFmtId="0" fontId="13" fillId="2" borderId="111" xfId="0" applyFont="1" applyFill="1" applyBorder="1" applyAlignment="1">
      <alignment horizontal="center" vertical="center" wrapText="1"/>
    </xf>
    <xf numFmtId="44" fontId="12" fillId="0" borderId="11" xfId="1" applyFont="1" applyBorder="1" applyAlignment="1">
      <alignment horizontal="right" vertical="center"/>
    </xf>
    <xf numFmtId="44" fontId="12" fillId="0" borderId="23" xfId="1" applyFont="1" applyBorder="1" applyAlignment="1">
      <alignment horizontal="right" vertical="center"/>
    </xf>
    <xf numFmtId="44" fontId="12" fillId="3" borderId="102" xfId="1" applyFont="1" applyFill="1" applyBorder="1" applyAlignment="1" applyProtection="1">
      <alignment horizontal="right" vertical="center"/>
      <protection locked="0"/>
    </xf>
    <xf numFmtId="44" fontId="12" fillId="3" borderId="95" xfId="1" applyFont="1" applyFill="1" applyBorder="1" applyAlignment="1" applyProtection="1">
      <alignment horizontal="right" vertical="center"/>
      <protection locked="0"/>
    </xf>
    <xf numFmtId="2" fontId="12" fillId="6" borderId="12" xfId="0" applyNumberFormat="1" applyFont="1" applyFill="1" applyBorder="1" applyAlignment="1">
      <alignment horizontal="center" vertical="center"/>
    </xf>
    <xf numFmtId="2" fontId="12" fillId="6" borderId="93" xfId="0" applyNumberFormat="1" applyFont="1" applyFill="1" applyBorder="1" applyAlignment="1">
      <alignment horizontal="center" vertical="center"/>
    </xf>
    <xf numFmtId="2" fontId="12" fillId="7" borderId="93" xfId="0" applyNumberFormat="1" applyFont="1" applyFill="1" applyBorder="1" applyAlignment="1">
      <alignment horizontal="center" vertical="center"/>
    </xf>
    <xf numFmtId="2" fontId="12" fillId="7" borderId="112" xfId="0" applyNumberFormat="1" applyFont="1" applyFill="1" applyBorder="1" applyAlignment="1">
      <alignment horizontal="center" vertical="center"/>
    </xf>
    <xf numFmtId="2" fontId="12" fillId="0" borderId="93" xfId="0" applyNumberFormat="1" applyFont="1" applyBorder="1" applyAlignment="1">
      <alignment horizontal="center" vertical="center"/>
    </xf>
    <xf numFmtId="2" fontId="12" fillId="0" borderId="113" xfId="0" applyNumberFormat="1" applyFont="1" applyBorder="1" applyAlignment="1">
      <alignment horizontal="center" vertical="center"/>
    </xf>
    <xf numFmtId="1" fontId="12" fillId="0" borderId="94" xfId="0" applyNumberFormat="1" applyFont="1" applyBorder="1" applyAlignment="1">
      <alignment horizontal="center" vertical="center"/>
    </xf>
    <xf numFmtId="44" fontId="12" fillId="3" borderId="94" xfId="1" applyFont="1" applyFill="1" applyBorder="1" applyAlignment="1" applyProtection="1">
      <alignment horizontal="right" vertical="center"/>
      <protection locked="0"/>
    </xf>
    <xf numFmtId="0" fontId="12" fillId="0" borderId="114" xfId="1" applyNumberFormat="1" applyFont="1" applyBorder="1" applyAlignment="1">
      <alignment horizontal="right" vertical="center"/>
    </xf>
    <xf numFmtId="0" fontId="14" fillId="4" borderId="115" xfId="0" applyFont="1" applyFill="1" applyBorder="1" applyAlignment="1">
      <alignment vertical="center"/>
    </xf>
    <xf numFmtId="0" fontId="14" fillId="4" borderId="116" xfId="0" applyFont="1" applyFill="1" applyBorder="1" applyAlignment="1">
      <alignment vertical="center"/>
    </xf>
    <xf numFmtId="0" fontId="13" fillId="2" borderId="110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44" fontId="12" fillId="0" borderId="27" xfId="1" applyFont="1" applyBorder="1" applyAlignment="1">
      <alignment horizontal="right" vertical="center"/>
    </xf>
    <xf numFmtId="0" fontId="13" fillId="4" borderId="84" xfId="0" applyFont="1" applyFill="1" applyBorder="1" applyAlignment="1">
      <alignment vertical="center"/>
    </xf>
    <xf numFmtId="44" fontId="12" fillId="3" borderId="25" xfId="1" applyFont="1" applyFill="1" applyBorder="1" applyAlignment="1" applyProtection="1">
      <alignment horizontal="right" vertical="center"/>
      <protection locked="0"/>
    </xf>
    <xf numFmtId="0" fontId="12" fillId="6" borderId="37" xfId="0" applyFont="1" applyFill="1" applyBorder="1" applyAlignment="1">
      <alignment horizontal="center" vertical="center"/>
    </xf>
    <xf numFmtId="0" fontId="12" fillId="6" borderId="38" xfId="0" applyFont="1" applyFill="1" applyBorder="1" applyAlignment="1">
      <alignment horizontal="center" vertical="center"/>
    </xf>
    <xf numFmtId="0" fontId="12" fillId="7" borderId="38" xfId="0" applyFont="1" applyFill="1" applyBorder="1" applyAlignment="1">
      <alignment horizontal="center" vertical="center"/>
    </xf>
    <xf numFmtId="0" fontId="12" fillId="7" borderId="99" xfId="0" applyFont="1" applyFill="1" applyBorder="1" applyAlignment="1">
      <alignment horizontal="center" vertical="center"/>
    </xf>
    <xf numFmtId="0" fontId="14" fillId="4" borderId="44" xfId="0" applyFont="1" applyFill="1" applyBorder="1" applyAlignment="1">
      <alignment vertical="center"/>
    </xf>
    <xf numFmtId="0" fontId="14" fillId="4" borderId="35" xfId="0" applyFont="1" applyFill="1" applyBorder="1" applyAlignment="1">
      <alignment vertical="center"/>
    </xf>
    <xf numFmtId="1" fontId="12" fillId="0" borderId="117" xfId="0" applyNumberFormat="1" applyFont="1" applyBorder="1" applyAlignment="1">
      <alignment horizontal="center" vertical="center"/>
    </xf>
    <xf numFmtId="0" fontId="17" fillId="4" borderId="118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14" xfId="0" applyFont="1" applyFill="1" applyBorder="1" applyAlignment="1">
      <alignment horizontal="center" vertical="center"/>
    </xf>
    <xf numFmtId="44" fontId="0" fillId="0" borderId="7" xfId="1" applyFont="1" applyFill="1" applyBorder="1" applyAlignment="1">
      <alignment horizontal="center"/>
    </xf>
    <xf numFmtId="44" fontId="0" fillId="0" borderId="8" xfId="1" applyFont="1" applyFill="1" applyBorder="1" applyAlignment="1">
      <alignment horizontal="center"/>
    </xf>
    <xf numFmtId="2" fontId="12" fillId="6" borderId="7" xfId="0" applyNumberFormat="1" applyFont="1" applyFill="1" applyBorder="1" applyAlignment="1">
      <alignment horizontal="center" vertical="center"/>
    </xf>
    <xf numFmtId="2" fontId="12" fillId="6" borderId="6" xfId="0" applyNumberFormat="1" applyFont="1" applyFill="1" applyBorder="1" applyAlignment="1">
      <alignment horizontal="center" vertical="center"/>
    </xf>
    <xf numFmtId="2" fontId="12" fillId="6" borderId="16" xfId="0" applyNumberFormat="1" applyFont="1" applyFill="1" applyBorder="1" applyAlignment="1">
      <alignment horizontal="center" vertical="center"/>
    </xf>
    <xf numFmtId="2" fontId="12" fillId="6" borderId="28" xfId="0" applyNumberFormat="1" applyFont="1" applyFill="1" applyBorder="1" applyAlignment="1">
      <alignment horizontal="center" vertical="center"/>
    </xf>
    <xf numFmtId="2" fontId="12" fillId="7" borderId="7" xfId="0" applyNumberFormat="1" applyFont="1" applyFill="1" applyBorder="1" applyAlignment="1">
      <alignment horizontal="center" vertical="center"/>
    </xf>
    <xf numFmtId="2" fontId="12" fillId="7" borderId="16" xfId="0" applyNumberFormat="1" applyFont="1" applyFill="1" applyBorder="1" applyAlignment="1">
      <alignment horizontal="center" vertical="center"/>
    </xf>
    <xf numFmtId="2" fontId="12" fillId="7" borderId="8" xfId="0" applyNumberFormat="1" applyFont="1" applyFill="1" applyBorder="1" applyAlignment="1">
      <alignment horizontal="center" vertical="center"/>
    </xf>
    <xf numFmtId="2" fontId="12" fillId="7" borderId="17" xfId="0" applyNumberFormat="1" applyFont="1" applyFill="1" applyBorder="1" applyAlignment="1">
      <alignment horizontal="center" vertical="center"/>
    </xf>
    <xf numFmtId="2" fontId="12" fillId="6" borderId="30" xfId="0" applyNumberFormat="1" applyFont="1" applyFill="1" applyBorder="1" applyAlignment="1">
      <alignment horizontal="center" vertical="center"/>
    </xf>
    <xf numFmtId="0" fontId="12" fillId="0" borderId="8" xfId="1" applyNumberFormat="1" applyFont="1" applyBorder="1" applyAlignment="1">
      <alignment horizontal="right" vertical="center"/>
    </xf>
    <xf numFmtId="0" fontId="13" fillId="2" borderId="96" xfId="0" applyFont="1" applyFill="1" applyBorder="1" applyAlignment="1">
      <alignment vertical="center"/>
    </xf>
    <xf numFmtId="0" fontId="13" fillId="2" borderId="97" xfId="0" applyFont="1" applyFill="1" applyBorder="1" applyAlignment="1">
      <alignment vertical="center"/>
    </xf>
    <xf numFmtId="0" fontId="13" fillId="2" borderId="98" xfId="0" applyFont="1" applyFill="1" applyBorder="1" applyAlignment="1">
      <alignment vertical="center"/>
    </xf>
    <xf numFmtId="44" fontId="0" fillId="0" borderId="34" xfId="1" applyFont="1" applyFill="1" applyBorder="1" applyAlignment="1">
      <alignment horizontal="right"/>
    </xf>
    <xf numFmtId="44" fontId="0" fillId="0" borderId="8" xfId="1" applyFont="1" applyFill="1" applyBorder="1" applyAlignment="1">
      <alignment horizontal="right"/>
    </xf>
    <xf numFmtId="44" fontId="0" fillId="0" borderId="17" xfId="1" applyFont="1" applyFill="1" applyBorder="1" applyAlignment="1">
      <alignment horizontal="right"/>
    </xf>
    <xf numFmtId="0" fontId="12" fillId="0" borderId="24" xfId="0" applyFont="1" applyBorder="1" applyAlignment="1">
      <alignment horizontal="left" vertical="center"/>
    </xf>
    <xf numFmtId="0" fontId="13" fillId="4" borderId="120" xfId="0" applyFont="1" applyFill="1" applyBorder="1" applyAlignment="1">
      <alignment vertical="center"/>
    </xf>
    <xf numFmtId="0" fontId="13" fillId="4" borderId="121" xfId="0" applyFont="1" applyFill="1" applyBorder="1" applyAlignment="1">
      <alignment vertical="center"/>
    </xf>
    <xf numFmtId="0" fontId="13" fillId="4" borderId="116" xfId="0" applyFont="1" applyFill="1" applyBorder="1" applyAlignment="1">
      <alignment vertical="center"/>
    </xf>
    <xf numFmtId="2" fontId="12" fillId="6" borderId="25" xfId="0" applyNumberFormat="1" applyFont="1" applyFill="1" applyBorder="1" applyAlignment="1">
      <alignment horizontal="center" vertical="center"/>
    </xf>
    <xf numFmtId="44" fontId="13" fillId="4" borderId="116" xfId="1" applyFont="1" applyFill="1" applyBorder="1" applyAlignment="1">
      <alignment vertical="center"/>
    </xf>
    <xf numFmtId="44" fontId="13" fillId="4" borderId="5" xfId="1" applyFont="1" applyFill="1" applyBorder="1" applyAlignment="1">
      <alignment vertical="center"/>
    </xf>
    <xf numFmtId="0" fontId="13" fillId="4" borderId="14" xfId="0" applyFont="1" applyFill="1" applyBorder="1" applyAlignment="1">
      <alignment vertical="center"/>
    </xf>
    <xf numFmtId="44" fontId="13" fillId="4" borderId="123" xfId="1" applyFont="1" applyFill="1" applyBorder="1" applyAlignment="1">
      <alignment vertical="center"/>
    </xf>
    <xf numFmtId="0" fontId="13" fillId="4" borderId="124" xfId="0" applyFont="1" applyFill="1" applyBorder="1" applyAlignment="1">
      <alignment vertical="center"/>
    </xf>
    <xf numFmtId="164" fontId="1" fillId="0" borderId="126" xfId="0" applyNumberFormat="1" applyFont="1" applyBorder="1" applyAlignment="1">
      <alignment vertical="center"/>
    </xf>
    <xf numFmtId="164" fontId="3" fillId="0" borderId="126" xfId="0" applyNumberFormat="1" applyFont="1" applyBorder="1" applyAlignment="1">
      <alignment vertical="center"/>
    </xf>
    <xf numFmtId="164" fontId="1" fillId="0" borderId="129" xfId="0" applyNumberFormat="1" applyFont="1" applyBorder="1" applyAlignment="1">
      <alignment vertical="center"/>
    </xf>
    <xf numFmtId="0" fontId="14" fillId="4" borderId="45" xfId="0" applyFont="1" applyFill="1" applyBorder="1" applyAlignment="1">
      <alignment vertical="center"/>
    </xf>
    <xf numFmtId="44" fontId="12" fillId="3" borderId="8" xfId="1" applyFont="1" applyFill="1" applyBorder="1" applyAlignment="1" applyProtection="1">
      <alignment horizontal="right" vertical="center"/>
      <protection locked="0"/>
    </xf>
    <xf numFmtId="44" fontId="12" fillId="3" borderId="17" xfId="1" applyFont="1" applyFill="1" applyBorder="1" applyAlignment="1" applyProtection="1">
      <alignment horizontal="right" vertical="center"/>
      <protection locked="0"/>
    </xf>
    <xf numFmtId="2" fontId="14" fillId="2" borderId="45" xfId="0" applyNumberFormat="1" applyFont="1" applyFill="1" applyBorder="1" applyAlignment="1">
      <alignment horizontal="center" vertical="center" wrapText="1"/>
    </xf>
    <xf numFmtId="0" fontId="13" fillId="2" borderId="132" xfId="0" applyFont="1" applyFill="1" applyBorder="1" applyAlignment="1">
      <alignment horizontal="center" vertical="center" wrapText="1"/>
    </xf>
    <xf numFmtId="0" fontId="13" fillId="2" borderId="133" xfId="0" applyFont="1" applyFill="1" applyBorder="1" applyAlignment="1">
      <alignment horizontal="center" vertical="center" wrapText="1"/>
    </xf>
    <xf numFmtId="0" fontId="1" fillId="4" borderId="104" xfId="0" applyFont="1" applyFill="1" applyBorder="1" applyAlignment="1">
      <alignment vertical="center"/>
    </xf>
    <xf numFmtId="164" fontId="1" fillId="0" borderId="122" xfId="0" applyNumberFormat="1" applyFont="1" applyBorder="1" applyAlignment="1">
      <alignment horizontal="right" vertical="center"/>
    </xf>
    <xf numFmtId="164" fontId="3" fillId="0" borderId="102" xfId="0" applyNumberFormat="1" applyFont="1" applyBorder="1" applyAlignment="1">
      <alignment horizontal="right" vertical="center"/>
    </xf>
    <xf numFmtId="44" fontId="1" fillId="0" borderId="95" xfId="0" applyNumberFormat="1" applyFont="1" applyBorder="1" applyAlignment="1">
      <alignment horizontal="right" vertical="center"/>
    </xf>
    <xf numFmtId="0" fontId="16" fillId="4" borderId="18" xfId="0" applyFont="1" applyFill="1" applyBorder="1" applyAlignment="1">
      <alignment vertical="center"/>
    </xf>
    <xf numFmtId="0" fontId="16" fillId="4" borderId="19" xfId="0" applyFont="1" applyFill="1" applyBorder="1" applyAlignment="1">
      <alignment vertical="center"/>
    </xf>
    <xf numFmtId="0" fontId="16" fillId="4" borderId="20" xfId="0" applyFont="1" applyFill="1" applyBorder="1" applyAlignment="1">
      <alignment vertical="center"/>
    </xf>
    <xf numFmtId="44" fontId="4" fillId="0" borderId="122" xfId="1" applyFont="1" applyFill="1" applyBorder="1" applyAlignment="1">
      <alignment horizontal="right" vertical="center"/>
    </xf>
    <xf numFmtId="44" fontId="15" fillId="0" borderId="102" xfId="1" applyFont="1" applyFill="1" applyBorder="1" applyAlignment="1">
      <alignment horizontal="right" vertical="center"/>
    </xf>
    <xf numFmtId="44" fontId="4" fillId="0" borderId="95" xfId="1" applyFont="1" applyFill="1" applyBorder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12" fillId="0" borderId="6" xfId="0" applyFont="1" applyBorder="1" applyAlignment="1">
      <alignment horizontal="left"/>
    </xf>
    <xf numFmtId="2" fontId="17" fillId="0" borderId="7" xfId="0" applyNumberFormat="1" applyFont="1" applyBorder="1" applyAlignment="1">
      <alignment horizontal="center"/>
    </xf>
    <xf numFmtId="44" fontId="12" fillId="0" borderId="8" xfId="0" applyNumberFormat="1" applyFont="1" applyBorder="1" applyAlignment="1">
      <alignment horizontal="right"/>
    </xf>
    <xf numFmtId="0" fontId="12" fillId="0" borderId="15" xfId="0" applyFont="1" applyBorder="1" applyAlignment="1">
      <alignment horizontal="left"/>
    </xf>
    <xf numFmtId="2" fontId="17" fillId="0" borderId="16" xfId="0" applyNumberFormat="1" applyFont="1" applyBorder="1" applyAlignment="1">
      <alignment horizontal="center"/>
    </xf>
    <xf numFmtId="44" fontId="12" fillId="0" borderId="17" xfId="0" applyNumberFormat="1" applyFont="1" applyBorder="1" applyAlignment="1">
      <alignment horizontal="right"/>
    </xf>
    <xf numFmtId="44" fontId="12" fillId="0" borderId="8" xfId="1" applyFont="1" applyFill="1" applyBorder="1" applyAlignment="1">
      <alignment horizontal="center" vertical="center"/>
    </xf>
    <xf numFmtId="0" fontId="12" fillId="0" borderId="27" xfId="1" applyNumberFormat="1" applyFont="1" applyBorder="1" applyAlignment="1">
      <alignment horizontal="right" vertical="center"/>
    </xf>
    <xf numFmtId="0" fontId="12" fillId="0" borderId="17" xfId="1" applyNumberFormat="1" applyFont="1" applyBorder="1" applyAlignment="1">
      <alignment horizontal="right" vertical="center"/>
    </xf>
    <xf numFmtId="0" fontId="0" fillId="0" borderId="8" xfId="0" applyBorder="1" applyAlignment="1">
      <alignment horizontal="right"/>
    </xf>
    <xf numFmtId="44" fontId="0" fillId="0" borderId="0" xfId="0" applyNumberFormat="1" applyAlignment="1">
      <alignment horizontal="center" vertical="center"/>
    </xf>
    <xf numFmtId="9" fontId="0" fillId="0" borderId="0" xfId="2" applyFont="1" applyAlignment="1">
      <alignment horizontal="center" vertical="center"/>
    </xf>
    <xf numFmtId="8" fontId="0" fillId="0" borderId="0" xfId="0" applyNumberFormat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44" fontId="0" fillId="0" borderId="0" xfId="1" applyFont="1" applyAlignment="1">
      <alignment horizontal="right" vertical="center"/>
    </xf>
    <xf numFmtId="0" fontId="8" fillId="2" borderId="18" xfId="0" applyFont="1" applyFill="1" applyBorder="1" applyAlignment="1">
      <alignment horizontal="left" vertical="center"/>
    </xf>
    <xf numFmtId="0" fontId="8" fillId="2" borderId="19" xfId="0" applyFont="1" applyFill="1" applyBorder="1" applyAlignment="1">
      <alignment horizontal="left" vertical="center"/>
    </xf>
    <xf numFmtId="44" fontId="8" fillId="2" borderId="18" xfId="1" applyFont="1" applyFill="1" applyBorder="1" applyAlignment="1">
      <alignment horizontal="right" vertical="center"/>
    </xf>
    <xf numFmtId="44" fontId="8" fillId="2" borderId="20" xfId="1" applyFont="1" applyFill="1" applyBorder="1" applyAlignment="1">
      <alignment horizontal="right" vertical="center"/>
    </xf>
    <xf numFmtId="0" fontId="0" fillId="5" borderId="42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50" xfId="0" applyFill="1" applyBorder="1" applyAlignment="1">
      <alignment horizontal="center" vertical="center"/>
    </xf>
    <xf numFmtId="0" fontId="10" fillId="0" borderId="48" xfId="0" applyFont="1" applyBorder="1" applyAlignment="1">
      <alignment horizontal="right" vertical="center" indent="2"/>
    </xf>
    <xf numFmtId="0" fontId="10" fillId="0" borderId="47" xfId="0" applyFont="1" applyBorder="1" applyAlignment="1">
      <alignment horizontal="right" vertical="center" indent="2"/>
    </xf>
    <xf numFmtId="0" fontId="10" fillId="0" borderId="49" xfId="0" applyFont="1" applyBorder="1" applyAlignment="1">
      <alignment horizontal="right" vertical="center" indent="2"/>
    </xf>
    <xf numFmtId="0" fontId="1" fillId="5" borderId="42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0" fillId="5" borderId="51" xfId="0" applyFill="1" applyBorder="1" applyAlignment="1">
      <alignment horizontal="center" vertical="center"/>
    </xf>
    <xf numFmtId="0" fontId="0" fillId="5" borderId="46" xfId="0" applyFill="1" applyBorder="1" applyAlignment="1">
      <alignment horizontal="center" vertical="center"/>
    </xf>
    <xf numFmtId="0" fontId="16" fillId="4" borderId="18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3" fillId="2" borderId="100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3" fillId="2" borderId="101" xfId="0" applyFont="1" applyFill="1" applyBorder="1" applyAlignment="1">
      <alignment horizontal="center" vertical="center"/>
    </xf>
    <xf numFmtId="44" fontId="4" fillId="0" borderId="21" xfId="1" applyFont="1" applyBorder="1" applyAlignment="1">
      <alignment horizontal="right" vertical="center"/>
    </xf>
    <xf numFmtId="44" fontId="4" fillId="0" borderId="23" xfId="1" applyFont="1" applyBorder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44" fontId="4" fillId="0" borderId="3" xfId="1" applyFont="1" applyBorder="1" applyAlignment="1">
      <alignment horizontal="right" vertical="center"/>
    </xf>
    <xf numFmtId="44" fontId="4" fillId="0" borderId="5" xfId="1" applyFont="1" applyBorder="1" applyAlignment="1">
      <alignment horizontal="right" vertical="center"/>
    </xf>
    <xf numFmtId="44" fontId="15" fillId="0" borderId="10" xfId="1" applyFont="1" applyBorder="1" applyAlignment="1">
      <alignment horizontal="right" vertical="center"/>
    </xf>
    <xf numFmtId="44" fontId="15" fillId="0" borderId="11" xfId="1" applyFont="1" applyBorder="1" applyAlignment="1">
      <alignment horizontal="right" vertical="center"/>
    </xf>
    <xf numFmtId="44" fontId="15" fillId="0" borderId="9" xfId="1" applyFont="1" applyBorder="1" applyAlignment="1">
      <alignment horizontal="right" vertical="center"/>
    </xf>
    <xf numFmtId="0" fontId="6" fillId="5" borderId="0" xfId="0" applyFont="1" applyFill="1" applyAlignment="1">
      <alignment horizontal="left" vertical="center"/>
    </xf>
    <xf numFmtId="0" fontId="14" fillId="4" borderId="18" xfId="0" applyFont="1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44" fontId="4" fillId="0" borderId="22" xfId="1" applyFont="1" applyBorder="1" applyAlignment="1">
      <alignment horizontal="right" vertical="center"/>
    </xf>
    <xf numFmtId="44" fontId="4" fillId="0" borderId="4" xfId="1" applyFont="1" applyBorder="1" applyAlignment="1">
      <alignment horizontal="right" vertical="center"/>
    </xf>
    <xf numFmtId="164" fontId="1" fillId="0" borderId="14" xfId="0" applyNumberFormat="1" applyFont="1" applyBorder="1" applyAlignment="1">
      <alignment horizontal="right" vertical="center"/>
    </xf>
    <xf numFmtId="164" fontId="1" fillId="0" borderId="84" xfId="0" applyNumberFormat="1" applyFont="1" applyBorder="1" applyAlignment="1">
      <alignment horizontal="right" vertical="center"/>
    </xf>
    <xf numFmtId="164" fontId="3" fillId="0" borderId="9" xfId="0" applyNumberFormat="1" applyFont="1" applyBorder="1" applyAlignment="1">
      <alignment horizontal="right" vertical="center"/>
    </xf>
    <xf numFmtId="164" fontId="3" fillId="0" borderId="85" xfId="0" applyNumberFormat="1" applyFont="1" applyBorder="1" applyAlignment="1">
      <alignment horizontal="right" vertical="center"/>
    </xf>
    <xf numFmtId="0" fontId="4" fillId="0" borderId="32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6" fillId="5" borderId="47" xfId="0" applyFont="1" applyFill="1" applyBorder="1" applyAlignment="1">
      <alignment horizontal="right" vertical="center"/>
    </xf>
    <xf numFmtId="164" fontId="1" fillId="0" borderId="107" xfId="0" applyNumberFormat="1" applyFont="1" applyBorder="1" applyAlignment="1">
      <alignment horizontal="right" vertical="center"/>
    </xf>
    <xf numFmtId="164" fontId="1" fillId="0" borderId="108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13" fillId="4" borderId="60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horizontal="left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164" fontId="1" fillId="0" borderId="103" xfId="0" applyNumberFormat="1" applyFont="1" applyBorder="1" applyAlignment="1">
      <alignment horizontal="right" vertical="center"/>
    </xf>
    <xf numFmtId="164" fontId="1" fillId="0" borderId="104" xfId="0" applyNumberFormat="1" applyFont="1" applyBorder="1" applyAlignment="1">
      <alignment horizontal="right" vertical="center"/>
    </xf>
    <xf numFmtId="164" fontId="3" fillId="0" borderId="105" xfId="0" applyNumberFormat="1" applyFont="1" applyBorder="1" applyAlignment="1">
      <alignment horizontal="right" vertical="center"/>
    </xf>
    <xf numFmtId="164" fontId="3" fillId="0" borderId="106" xfId="0" applyNumberFormat="1" applyFont="1" applyBorder="1" applyAlignment="1">
      <alignment horizontal="right" vertical="center"/>
    </xf>
    <xf numFmtId="164" fontId="4" fillId="0" borderId="63" xfId="0" applyNumberFormat="1" applyFont="1" applyBorder="1" applyAlignment="1">
      <alignment horizontal="right" vertical="center"/>
    </xf>
    <xf numFmtId="164" fontId="4" fillId="0" borderId="86" xfId="0" applyNumberFormat="1" applyFont="1" applyBorder="1" applyAlignment="1">
      <alignment horizontal="right" vertical="center"/>
    </xf>
    <xf numFmtId="44" fontId="1" fillId="0" borderId="63" xfId="0" applyNumberFormat="1" applyFont="1" applyBorder="1" applyAlignment="1">
      <alignment horizontal="right" vertical="center"/>
    </xf>
    <xf numFmtId="44" fontId="1" fillId="0" borderId="86" xfId="0" applyNumberFormat="1" applyFont="1" applyBorder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164" fontId="4" fillId="0" borderId="84" xfId="0" applyNumberFormat="1" applyFont="1" applyBorder="1" applyAlignment="1">
      <alignment horizontal="right" vertical="center"/>
    </xf>
    <xf numFmtId="164" fontId="15" fillId="0" borderId="9" xfId="0" applyNumberFormat="1" applyFont="1" applyBorder="1" applyAlignment="1">
      <alignment horizontal="right" vertical="center"/>
    </xf>
    <xf numFmtId="164" fontId="15" fillId="0" borderId="85" xfId="0" applyNumberFormat="1" applyFont="1" applyBorder="1" applyAlignment="1">
      <alignment horizontal="right" vertical="center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3" fillId="2" borderId="100" xfId="0" applyFont="1" applyFill="1" applyBorder="1" applyAlignment="1">
      <alignment horizontal="center" vertical="center" wrapText="1"/>
    </xf>
    <xf numFmtId="44" fontId="15" fillId="0" borderId="85" xfId="1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44" fontId="4" fillId="0" borderId="134" xfId="1" applyFont="1" applyBorder="1" applyAlignment="1">
      <alignment horizontal="right" vertical="center"/>
    </xf>
    <xf numFmtId="44" fontId="4" fillId="0" borderId="86" xfId="1" applyFont="1" applyBorder="1" applyAlignment="1">
      <alignment horizontal="right" vertical="center"/>
    </xf>
    <xf numFmtId="44" fontId="1" fillId="0" borderId="134" xfId="1" applyFont="1" applyBorder="1" applyAlignment="1">
      <alignment horizontal="right" vertical="center"/>
    </xf>
    <xf numFmtId="44" fontId="1" fillId="0" borderId="86" xfId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44" fontId="4" fillId="0" borderId="84" xfId="1" applyFont="1" applyBorder="1" applyAlignment="1">
      <alignment horizontal="right" vertical="center"/>
    </xf>
    <xf numFmtId="0" fontId="13" fillId="4" borderId="109" xfId="0" applyFont="1" applyFill="1" applyBorder="1" applyAlignment="1">
      <alignment horizontal="left" vertical="center"/>
    </xf>
    <xf numFmtId="0" fontId="13" fillId="4" borderId="36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44" fontId="3" fillId="0" borderId="10" xfId="1" applyFont="1" applyBorder="1" applyAlignment="1">
      <alignment horizontal="right" vertical="center"/>
    </xf>
    <xf numFmtId="44" fontId="3" fillId="0" borderId="85" xfId="1" applyFont="1" applyBorder="1" applyAlignment="1">
      <alignment horizontal="right" vertical="center"/>
    </xf>
    <xf numFmtId="0" fontId="13" fillId="2" borderId="36" xfId="0" applyFont="1" applyFill="1" applyBorder="1" applyAlignment="1">
      <alignment horizontal="center" vertical="center"/>
    </xf>
    <xf numFmtId="0" fontId="13" fillId="2" borderId="119" xfId="0" applyFont="1" applyFill="1" applyBorder="1" applyAlignment="1">
      <alignment horizontal="center" vertical="center"/>
    </xf>
    <xf numFmtId="44" fontId="1" fillId="0" borderId="3" xfId="1" applyFont="1" applyBorder="1" applyAlignment="1">
      <alignment horizontal="right" vertical="center"/>
    </xf>
    <xf numFmtId="44" fontId="1" fillId="0" borderId="84" xfId="1" applyFont="1" applyBorder="1" applyAlignment="1">
      <alignment horizontal="right" vertical="center"/>
    </xf>
    <xf numFmtId="44" fontId="1" fillId="0" borderId="103" xfId="1" applyFont="1" applyBorder="1" applyAlignment="1">
      <alignment horizontal="right" vertical="center"/>
    </xf>
    <xf numFmtId="44" fontId="1" fillId="0" borderId="104" xfId="1" applyFont="1" applyBorder="1" applyAlignment="1">
      <alignment horizontal="right" vertical="center"/>
    </xf>
    <xf numFmtId="44" fontId="3" fillId="0" borderId="105" xfId="1" applyFont="1" applyBorder="1" applyAlignment="1">
      <alignment horizontal="right" vertical="center"/>
    </xf>
    <xf numFmtId="44" fontId="3" fillId="0" borderId="106" xfId="1" applyFont="1" applyBorder="1" applyAlignment="1">
      <alignment horizontal="right" vertical="center"/>
    </xf>
    <xf numFmtId="44" fontId="1" fillId="0" borderId="107" xfId="1" applyFont="1" applyBorder="1" applyAlignment="1">
      <alignment horizontal="right" vertical="center"/>
    </xf>
    <xf numFmtId="44" fontId="1" fillId="0" borderId="108" xfId="1" applyFont="1" applyBorder="1" applyAlignment="1">
      <alignment horizontal="right" vertical="center"/>
    </xf>
    <xf numFmtId="0" fontId="13" fillId="2" borderId="96" xfId="0" applyFont="1" applyFill="1" applyBorder="1" applyAlignment="1">
      <alignment horizontal="center" vertical="center"/>
    </xf>
    <xf numFmtId="0" fontId="13" fillId="2" borderId="97" xfId="0" applyFont="1" applyFill="1" applyBorder="1" applyAlignment="1">
      <alignment horizontal="center" vertical="center"/>
    </xf>
    <xf numFmtId="0" fontId="13" fillId="2" borderId="98" xfId="0" applyFont="1" applyFill="1" applyBorder="1" applyAlignment="1">
      <alignment horizontal="center" vertical="center"/>
    </xf>
    <xf numFmtId="0" fontId="1" fillId="4" borderId="103" xfId="0" applyFont="1" applyFill="1" applyBorder="1" applyAlignment="1">
      <alignment horizontal="center" vertical="center"/>
    </xf>
    <xf numFmtId="0" fontId="1" fillId="4" borderId="125" xfId="0" applyFont="1" applyFill="1" applyBorder="1" applyAlignment="1">
      <alignment horizontal="center" vertical="center"/>
    </xf>
    <xf numFmtId="0" fontId="1" fillId="4" borderId="104" xfId="0" applyFont="1" applyFill="1" applyBorder="1" applyAlignment="1">
      <alignment horizontal="center" vertical="center"/>
    </xf>
    <xf numFmtId="0" fontId="13" fillId="4" borderId="120" xfId="0" applyFont="1" applyFill="1" applyBorder="1" applyAlignment="1">
      <alignment horizontal="left" vertical="center"/>
    </xf>
    <xf numFmtId="0" fontId="13" fillId="4" borderId="121" xfId="0" applyFont="1" applyFill="1" applyBorder="1" applyAlignment="1">
      <alignment horizontal="left" vertical="center"/>
    </xf>
    <xf numFmtId="0" fontId="14" fillId="4" borderId="69" xfId="0" applyFont="1" applyFill="1" applyBorder="1" applyAlignment="1">
      <alignment horizontal="center" vertical="center"/>
    </xf>
    <xf numFmtId="0" fontId="14" fillId="4" borderId="70" xfId="0" applyFont="1" applyFill="1" applyBorder="1" applyAlignment="1">
      <alignment horizontal="center" vertical="center"/>
    </xf>
    <xf numFmtId="0" fontId="4" fillId="0" borderId="105" xfId="0" applyFont="1" applyBorder="1" applyAlignment="1">
      <alignment horizontal="left" vertical="center"/>
    </xf>
    <xf numFmtId="0" fontId="4" fillId="0" borderId="78" xfId="0" applyFont="1" applyBorder="1" applyAlignment="1">
      <alignment horizontal="left" vertical="center"/>
    </xf>
    <xf numFmtId="0" fontId="4" fillId="0" borderId="79" xfId="0" applyFont="1" applyBorder="1" applyAlignment="1">
      <alignment horizontal="left" vertical="center"/>
    </xf>
    <xf numFmtId="0" fontId="15" fillId="0" borderId="105" xfId="0" applyFont="1" applyBorder="1" applyAlignment="1">
      <alignment horizontal="left" vertical="center"/>
    </xf>
    <xf numFmtId="0" fontId="15" fillId="0" borderId="78" xfId="0" applyFont="1" applyBorder="1" applyAlignment="1">
      <alignment horizontal="left" vertical="center"/>
    </xf>
    <xf numFmtId="0" fontId="15" fillId="0" borderId="79" xfId="0" applyFont="1" applyBorder="1" applyAlignment="1">
      <alignment horizontal="left" vertical="center"/>
    </xf>
    <xf numFmtId="0" fontId="4" fillId="0" borderId="107" xfId="0" applyFont="1" applyBorder="1" applyAlignment="1">
      <alignment horizontal="left" vertical="center"/>
    </xf>
    <xf numFmtId="0" fontId="4" fillId="0" borderId="127" xfId="0" applyFont="1" applyBorder="1" applyAlignment="1">
      <alignment horizontal="left" vertical="center"/>
    </xf>
    <xf numFmtId="0" fontId="4" fillId="0" borderId="128" xfId="0" applyFont="1" applyBorder="1" applyAlignment="1">
      <alignment horizontal="left" vertical="center"/>
    </xf>
    <xf numFmtId="0" fontId="13" fillId="2" borderId="130" xfId="0" applyFont="1" applyFill="1" applyBorder="1" applyAlignment="1">
      <alignment horizontal="center" vertical="center" wrapText="1"/>
    </xf>
    <xf numFmtId="0" fontId="13" fillId="2" borderId="54" xfId="0" applyFont="1" applyFill="1" applyBorder="1" applyAlignment="1">
      <alignment horizontal="center" vertical="center"/>
    </xf>
    <xf numFmtId="0" fontId="13" fillId="2" borderId="131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" fillId="4" borderId="75" xfId="0" applyFont="1" applyFill="1" applyBorder="1" applyAlignment="1">
      <alignment horizontal="center" vertical="center"/>
    </xf>
    <xf numFmtId="0" fontId="1" fillId="4" borderId="76" xfId="0" applyFont="1" applyFill="1" applyBorder="1" applyAlignment="1">
      <alignment horizontal="center" vertical="center"/>
    </xf>
    <xf numFmtId="0" fontId="1" fillId="4" borderId="83" xfId="0" applyFont="1" applyFill="1" applyBorder="1" applyAlignment="1">
      <alignment horizontal="center" vertical="center"/>
    </xf>
    <xf numFmtId="0" fontId="13" fillId="4" borderId="5" xfId="0" applyFont="1" applyFill="1" applyBorder="1" applyAlignment="1">
      <alignment horizontal="left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4" borderId="84" xfId="0" applyFont="1" applyFill="1" applyBorder="1" applyAlignment="1">
      <alignment horizontal="center" vertical="center"/>
    </xf>
    <xf numFmtId="0" fontId="15" fillId="0" borderId="61" xfId="0" applyFont="1" applyBorder="1" applyAlignment="1">
      <alignment horizontal="left" vertical="center"/>
    </xf>
    <xf numFmtId="0" fontId="4" fillId="0" borderId="77" xfId="0" applyFont="1" applyBorder="1" applyAlignment="1">
      <alignment horizontal="left" vertical="center"/>
    </xf>
    <xf numFmtId="44" fontId="1" fillId="0" borderId="64" xfId="1" applyFont="1" applyBorder="1" applyAlignment="1">
      <alignment horizontal="right" vertical="center"/>
    </xf>
    <xf numFmtId="44" fontId="1" fillId="0" borderId="65" xfId="1" applyFont="1" applyBorder="1" applyAlignment="1">
      <alignment horizontal="right" vertical="center"/>
    </xf>
    <xf numFmtId="0" fontId="15" fillId="0" borderId="77" xfId="0" applyFont="1" applyBorder="1" applyAlignment="1">
      <alignment horizontal="left" vertical="center"/>
    </xf>
    <xf numFmtId="44" fontId="3" fillId="0" borderId="64" xfId="1" applyFont="1" applyBorder="1" applyAlignment="1">
      <alignment horizontal="right" vertical="center"/>
    </xf>
    <xf numFmtId="44" fontId="3" fillId="0" borderId="65" xfId="1" applyFont="1" applyBorder="1" applyAlignment="1">
      <alignment horizontal="right" vertical="center"/>
    </xf>
    <xf numFmtId="0" fontId="4" fillId="0" borderId="80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82" xfId="0" applyFont="1" applyBorder="1" applyAlignment="1">
      <alignment horizontal="left" vertical="center"/>
    </xf>
    <xf numFmtId="44" fontId="1" fillId="0" borderId="66" xfId="1" applyFont="1" applyBorder="1" applyAlignment="1">
      <alignment horizontal="right" vertical="center"/>
    </xf>
    <xf numFmtId="44" fontId="1" fillId="0" borderId="67" xfId="1" applyFont="1" applyBorder="1" applyAlignment="1">
      <alignment horizontal="right" vertical="center"/>
    </xf>
    <xf numFmtId="0" fontId="14" fillId="4" borderId="96" xfId="0" applyFont="1" applyFill="1" applyBorder="1" applyAlignment="1">
      <alignment horizontal="center" vertical="center"/>
    </xf>
    <xf numFmtId="0" fontId="14" fillId="4" borderId="97" xfId="0" applyFont="1" applyFill="1" applyBorder="1" applyAlignment="1">
      <alignment horizontal="center" vertical="center"/>
    </xf>
    <xf numFmtId="0" fontId="14" fillId="4" borderId="98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left" vertical="center"/>
    </xf>
    <xf numFmtId="164" fontId="1" fillId="0" borderId="4" xfId="0" applyNumberFormat="1" applyFont="1" applyBorder="1" applyAlignment="1">
      <alignment horizontal="right" vertical="center"/>
    </xf>
    <xf numFmtId="0" fontId="4" fillId="0" borderId="62" xfId="0" applyFont="1" applyBorder="1" applyAlignment="1">
      <alignment horizontal="left" vertical="center"/>
    </xf>
    <xf numFmtId="0" fontId="4" fillId="0" borderId="63" xfId="0" applyFont="1" applyBorder="1" applyAlignment="1">
      <alignment horizontal="left" vertical="center"/>
    </xf>
    <xf numFmtId="0" fontId="16" fillId="4" borderId="68" xfId="0" applyFont="1" applyFill="1" applyBorder="1" applyAlignment="1">
      <alignment horizontal="center" vertical="center"/>
    </xf>
    <xf numFmtId="0" fontId="16" fillId="4" borderId="54" xfId="0" applyFont="1" applyFill="1" applyBorder="1" applyAlignment="1">
      <alignment horizontal="center" vertical="center"/>
    </xf>
    <xf numFmtId="0" fontId="16" fillId="4" borderId="55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left" vertical="center"/>
    </xf>
    <xf numFmtId="0" fontId="13" fillId="4" borderId="19" xfId="0" applyFont="1" applyFill="1" applyBorder="1" applyAlignment="1">
      <alignment horizontal="left" vertical="center"/>
    </xf>
    <xf numFmtId="164" fontId="1" fillId="0" borderId="64" xfId="0" applyNumberFormat="1" applyFont="1" applyBorder="1" applyAlignment="1">
      <alignment horizontal="right" vertical="center"/>
    </xf>
    <xf numFmtId="164" fontId="1" fillId="0" borderId="65" xfId="0" applyNumberFormat="1" applyFont="1" applyBorder="1" applyAlignment="1">
      <alignment horizontal="right" vertical="center"/>
    </xf>
    <xf numFmtId="164" fontId="3" fillId="0" borderId="64" xfId="0" applyNumberFormat="1" applyFont="1" applyBorder="1" applyAlignment="1">
      <alignment horizontal="right" vertical="center"/>
    </xf>
    <xf numFmtId="164" fontId="3" fillId="0" borderId="65" xfId="0" applyNumberFormat="1" applyFont="1" applyBorder="1" applyAlignment="1">
      <alignment horizontal="right" vertical="center"/>
    </xf>
    <xf numFmtId="0" fontId="1" fillId="0" borderId="66" xfId="0" applyFont="1" applyBorder="1" applyAlignment="1">
      <alignment horizontal="right" vertical="center"/>
    </xf>
    <xf numFmtId="164" fontId="1" fillId="0" borderId="67" xfId="0" applyNumberFormat="1" applyFont="1" applyBorder="1" applyAlignment="1">
      <alignment horizontal="right" vertical="center"/>
    </xf>
    <xf numFmtId="0" fontId="13" fillId="4" borderId="18" xfId="0" applyFont="1" applyFill="1" applyBorder="1" applyAlignment="1">
      <alignment horizontal="left" vertical="center"/>
    </xf>
    <xf numFmtId="0" fontId="14" fillId="4" borderId="71" xfId="0" applyFont="1" applyFill="1" applyBorder="1" applyAlignment="1">
      <alignment horizontal="center" vertical="center"/>
    </xf>
    <xf numFmtId="0" fontId="13" fillId="4" borderId="19" xfId="0" applyFon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164" fontId="1" fillId="0" borderId="66" xfId="0" applyNumberFormat="1" applyFont="1" applyBorder="1" applyAlignment="1">
      <alignment horizontal="right" vertical="center"/>
    </xf>
    <xf numFmtId="0" fontId="14" fillId="4" borderId="87" xfId="0" applyFont="1" applyFill="1" applyBorder="1" applyAlignment="1">
      <alignment horizontal="center" vertical="center"/>
    </xf>
    <xf numFmtId="0" fontId="14" fillId="4" borderId="88" xfId="0" applyFont="1" applyFill="1" applyBorder="1" applyAlignment="1">
      <alignment horizontal="center" vertical="center"/>
    </xf>
    <xf numFmtId="0" fontId="14" fillId="4" borderId="89" xfId="0" applyFont="1" applyFill="1" applyBorder="1" applyAlignment="1">
      <alignment horizontal="center" vertical="center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C0C0C0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1542415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1545590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1545590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1542415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85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1542415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912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1545590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1541145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28445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76200</xdr:rowOff>
    </xdr:from>
    <xdr:to>
      <xdr:col>1</xdr:col>
      <xdr:colOff>1600200</xdr:colOff>
      <xdr:row>1</xdr:row>
      <xdr:rowOff>277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00" y="7620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F41"/>
  <sheetViews>
    <sheetView tabSelected="1" zoomScale="90" zoomScaleNormal="90" workbookViewId="0">
      <selection sqref="A1:F1"/>
    </sheetView>
  </sheetViews>
  <sheetFormatPr defaultColWidth="9.140625" defaultRowHeight="15" x14ac:dyDescent="0.25"/>
  <cols>
    <col min="1" max="1" width="2.5703125" style="1" customWidth="1"/>
    <col min="2" max="2" width="28.7109375" style="1" customWidth="1"/>
    <col min="3" max="5" width="25.7109375" style="1" customWidth="1"/>
    <col min="6" max="6" width="2.5703125" style="1" customWidth="1"/>
    <col min="7" max="7" width="5.140625" style="1" customWidth="1"/>
    <col min="8" max="196" width="9.140625" style="1"/>
    <col min="197" max="197" width="34" style="1" customWidth="1"/>
    <col min="198" max="198" width="10" style="1" customWidth="1"/>
    <col min="199" max="199" width="11.42578125" style="1" customWidth="1"/>
    <col min="200" max="200" width="11.85546875" style="1" customWidth="1"/>
    <col min="201" max="201" width="21.5703125" style="1" customWidth="1"/>
    <col min="202" max="202" width="13.42578125" style="1" customWidth="1"/>
    <col min="203" max="203" width="15" style="1" customWidth="1"/>
    <col min="204" max="452" width="9.140625" style="1"/>
    <col min="453" max="453" width="34" style="1" customWidth="1"/>
    <col min="454" max="454" width="10" style="1" customWidth="1"/>
    <col min="455" max="455" width="11.42578125" style="1" customWidth="1"/>
    <col min="456" max="456" width="11.85546875" style="1" customWidth="1"/>
    <col min="457" max="457" width="21.5703125" style="1" customWidth="1"/>
    <col min="458" max="458" width="13.42578125" style="1" customWidth="1"/>
    <col min="459" max="459" width="15" style="1" customWidth="1"/>
    <col min="460" max="708" width="9.140625" style="1"/>
    <col min="709" max="709" width="34" style="1" customWidth="1"/>
    <col min="710" max="710" width="10" style="1" customWidth="1"/>
    <col min="711" max="711" width="11.42578125" style="1" customWidth="1"/>
    <col min="712" max="712" width="11.85546875" style="1" customWidth="1"/>
    <col min="713" max="713" width="21.5703125" style="1" customWidth="1"/>
    <col min="714" max="714" width="13.42578125" style="1" customWidth="1"/>
    <col min="715" max="715" width="15" style="1" customWidth="1"/>
    <col min="716" max="964" width="9.140625" style="1"/>
    <col min="965" max="965" width="34" style="1" customWidth="1"/>
    <col min="966" max="966" width="10" style="1" customWidth="1"/>
    <col min="967" max="967" width="11.42578125" style="1" customWidth="1"/>
    <col min="968" max="968" width="11.85546875" style="1" customWidth="1"/>
    <col min="969" max="969" width="21.5703125" style="1" customWidth="1"/>
    <col min="970" max="970" width="13.42578125" style="1" customWidth="1"/>
    <col min="971" max="971" width="15" style="1" customWidth="1"/>
    <col min="972" max="1220" width="9.140625" style="1"/>
    <col min="1221" max="1221" width="34" style="1" customWidth="1"/>
    <col min="1222" max="1222" width="10" style="1" customWidth="1"/>
    <col min="1223" max="1223" width="11.42578125" style="1" customWidth="1"/>
    <col min="1224" max="1224" width="11.85546875" style="1" customWidth="1"/>
    <col min="1225" max="1225" width="21.5703125" style="1" customWidth="1"/>
    <col min="1226" max="1226" width="13.42578125" style="1" customWidth="1"/>
    <col min="1227" max="1227" width="15" style="1" customWidth="1"/>
    <col min="1228" max="1476" width="9.140625" style="1"/>
    <col min="1477" max="1477" width="34" style="1" customWidth="1"/>
    <col min="1478" max="1478" width="10" style="1" customWidth="1"/>
    <col min="1479" max="1479" width="11.42578125" style="1" customWidth="1"/>
    <col min="1480" max="1480" width="11.85546875" style="1" customWidth="1"/>
    <col min="1481" max="1481" width="21.5703125" style="1" customWidth="1"/>
    <col min="1482" max="1482" width="13.42578125" style="1" customWidth="1"/>
    <col min="1483" max="1483" width="15" style="1" customWidth="1"/>
    <col min="1484" max="1732" width="9.140625" style="1"/>
    <col min="1733" max="1733" width="34" style="1" customWidth="1"/>
    <col min="1734" max="1734" width="10" style="1" customWidth="1"/>
    <col min="1735" max="1735" width="11.42578125" style="1" customWidth="1"/>
    <col min="1736" max="1736" width="11.85546875" style="1" customWidth="1"/>
    <col min="1737" max="1737" width="21.5703125" style="1" customWidth="1"/>
    <col min="1738" max="1738" width="13.42578125" style="1" customWidth="1"/>
    <col min="1739" max="1739" width="15" style="1" customWidth="1"/>
    <col min="1740" max="1988" width="9.140625" style="1"/>
    <col min="1989" max="1989" width="34" style="1" customWidth="1"/>
    <col min="1990" max="1990" width="10" style="1" customWidth="1"/>
    <col min="1991" max="1991" width="11.42578125" style="1" customWidth="1"/>
    <col min="1992" max="1992" width="11.85546875" style="1" customWidth="1"/>
    <col min="1993" max="1993" width="21.5703125" style="1" customWidth="1"/>
    <col min="1994" max="1994" width="13.42578125" style="1" customWidth="1"/>
    <col min="1995" max="1995" width="15" style="1" customWidth="1"/>
    <col min="1996" max="2244" width="9.140625" style="1"/>
    <col min="2245" max="2245" width="34" style="1" customWidth="1"/>
    <col min="2246" max="2246" width="10" style="1" customWidth="1"/>
    <col min="2247" max="2247" width="11.42578125" style="1" customWidth="1"/>
    <col min="2248" max="2248" width="11.85546875" style="1" customWidth="1"/>
    <col min="2249" max="2249" width="21.5703125" style="1" customWidth="1"/>
    <col min="2250" max="2250" width="13.42578125" style="1" customWidth="1"/>
    <col min="2251" max="2251" width="15" style="1" customWidth="1"/>
    <col min="2252" max="2500" width="9.140625" style="1"/>
    <col min="2501" max="2501" width="34" style="1" customWidth="1"/>
    <col min="2502" max="2502" width="10" style="1" customWidth="1"/>
    <col min="2503" max="2503" width="11.42578125" style="1" customWidth="1"/>
    <col min="2504" max="2504" width="11.85546875" style="1" customWidth="1"/>
    <col min="2505" max="2505" width="21.5703125" style="1" customWidth="1"/>
    <col min="2506" max="2506" width="13.42578125" style="1" customWidth="1"/>
    <col min="2507" max="2507" width="15" style="1" customWidth="1"/>
    <col min="2508" max="2756" width="9.140625" style="1"/>
    <col min="2757" max="2757" width="34" style="1" customWidth="1"/>
    <col min="2758" max="2758" width="10" style="1" customWidth="1"/>
    <col min="2759" max="2759" width="11.42578125" style="1" customWidth="1"/>
    <col min="2760" max="2760" width="11.85546875" style="1" customWidth="1"/>
    <col min="2761" max="2761" width="21.5703125" style="1" customWidth="1"/>
    <col min="2762" max="2762" width="13.42578125" style="1" customWidth="1"/>
    <col min="2763" max="2763" width="15" style="1" customWidth="1"/>
    <col min="2764" max="3012" width="9.140625" style="1"/>
    <col min="3013" max="3013" width="34" style="1" customWidth="1"/>
    <col min="3014" max="3014" width="10" style="1" customWidth="1"/>
    <col min="3015" max="3015" width="11.42578125" style="1" customWidth="1"/>
    <col min="3016" max="3016" width="11.85546875" style="1" customWidth="1"/>
    <col min="3017" max="3017" width="21.5703125" style="1" customWidth="1"/>
    <col min="3018" max="3018" width="13.42578125" style="1" customWidth="1"/>
    <col min="3019" max="3019" width="15" style="1" customWidth="1"/>
    <col min="3020" max="3268" width="9.140625" style="1"/>
    <col min="3269" max="3269" width="34" style="1" customWidth="1"/>
    <col min="3270" max="3270" width="10" style="1" customWidth="1"/>
    <col min="3271" max="3271" width="11.42578125" style="1" customWidth="1"/>
    <col min="3272" max="3272" width="11.85546875" style="1" customWidth="1"/>
    <col min="3273" max="3273" width="21.5703125" style="1" customWidth="1"/>
    <col min="3274" max="3274" width="13.42578125" style="1" customWidth="1"/>
    <col min="3275" max="3275" width="15" style="1" customWidth="1"/>
    <col min="3276" max="3524" width="9.140625" style="1"/>
    <col min="3525" max="3525" width="34" style="1" customWidth="1"/>
    <col min="3526" max="3526" width="10" style="1" customWidth="1"/>
    <col min="3527" max="3527" width="11.42578125" style="1" customWidth="1"/>
    <col min="3528" max="3528" width="11.85546875" style="1" customWidth="1"/>
    <col min="3529" max="3529" width="21.5703125" style="1" customWidth="1"/>
    <col min="3530" max="3530" width="13.42578125" style="1" customWidth="1"/>
    <col min="3531" max="3531" width="15" style="1" customWidth="1"/>
    <col min="3532" max="3780" width="9.140625" style="1"/>
    <col min="3781" max="3781" width="34" style="1" customWidth="1"/>
    <col min="3782" max="3782" width="10" style="1" customWidth="1"/>
    <col min="3783" max="3783" width="11.42578125" style="1" customWidth="1"/>
    <col min="3784" max="3784" width="11.85546875" style="1" customWidth="1"/>
    <col min="3785" max="3785" width="21.5703125" style="1" customWidth="1"/>
    <col min="3786" max="3786" width="13.42578125" style="1" customWidth="1"/>
    <col min="3787" max="3787" width="15" style="1" customWidth="1"/>
    <col min="3788" max="4036" width="9.140625" style="1"/>
    <col min="4037" max="4037" width="34" style="1" customWidth="1"/>
    <col min="4038" max="4038" width="10" style="1" customWidth="1"/>
    <col min="4039" max="4039" width="11.42578125" style="1" customWidth="1"/>
    <col min="4040" max="4040" width="11.85546875" style="1" customWidth="1"/>
    <col min="4041" max="4041" width="21.5703125" style="1" customWidth="1"/>
    <col min="4042" max="4042" width="13.42578125" style="1" customWidth="1"/>
    <col min="4043" max="4043" width="15" style="1" customWidth="1"/>
    <col min="4044" max="4292" width="9.140625" style="1"/>
    <col min="4293" max="4293" width="34" style="1" customWidth="1"/>
    <col min="4294" max="4294" width="10" style="1" customWidth="1"/>
    <col min="4295" max="4295" width="11.42578125" style="1" customWidth="1"/>
    <col min="4296" max="4296" width="11.85546875" style="1" customWidth="1"/>
    <col min="4297" max="4297" width="21.5703125" style="1" customWidth="1"/>
    <col min="4298" max="4298" width="13.42578125" style="1" customWidth="1"/>
    <col min="4299" max="4299" width="15" style="1" customWidth="1"/>
    <col min="4300" max="4548" width="9.140625" style="1"/>
    <col min="4549" max="4549" width="34" style="1" customWidth="1"/>
    <col min="4550" max="4550" width="10" style="1" customWidth="1"/>
    <col min="4551" max="4551" width="11.42578125" style="1" customWidth="1"/>
    <col min="4552" max="4552" width="11.85546875" style="1" customWidth="1"/>
    <col min="4553" max="4553" width="21.5703125" style="1" customWidth="1"/>
    <col min="4554" max="4554" width="13.42578125" style="1" customWidth="1"/>
    <col min="4555" max="4555" width="15" style="1" customWidth="1"/>
    <col min="4556" max="4804" width="9.140625" style="1"/>
    <col min="4805" max="4805" width="34" style="1" customWidth="1"/>
    <col min="4806" max="4806" width="10" style="1" customWidth="1"/>
    <col min="4807" max="4807" width="11.42578125" style="1" customWidth="1"/>
    <col min="4808" max="4808" width="11.85546875" style="1" customWidth="1"/>
    <col min="4809" max="4809" width="21.5703125" style="1" customWidth="1"/>
    <col min="4810" max="4810" width="13.42578125" style="1" customWidth="1"/>
    <col min="4811" max="4811" width="15" style="1" customWidth="1"/>
    <col min="4812" max="5060" width="9.140625" style="1"/>
    <col min="5061" max="5061" width="34" style="1" customWidth="1"/>
    <col min="5062" max="5062" width="10" style="1" customWidth="1"/>
    <col min="5063" max="5063" width="11.42578125" style="1" customWidth="1"/>
    <col min="5064" max="5064" width="11.85546875" style="1" customWidth="1"/>
    <col min="5065" max="5065" width="21.5703125" style="1" customWidth="1"/>
    <col min="5066" max="5066" width="13.42578125" style="1" customWidth="1"/>
    <col min="5067" max="5067" width="15" style="1" customWidth="1"/>
    <col min="5068" max="5316" width="9.140625" style="1"/>
    <col min="5317" max="5317" width="34" style="1" customWidth="1"/>
    <col min="5318" max="5318" width="10" style="1" customWidth="1"/>
    <col min="5319" max="5319" width="11.42578125" style="1" customWidth="1"/>
    <col min="5320" max="5320" width="11.85546875" style="1" customWidth="1"/>
    <col min="5321" max="5321" width="21.5703125" style="1" customWidth="1"/>
    <col min="5322" max="5322" width="13.42578125" style="1" customWidth="1"/>
    <col min="5323" max="5323" width="15" style="1" customWidth="1"/>
    <col min="5324" max="5572" width="9.140625" style="1"/>
    <col min="5573" max="5573" width="34" style="1" customWidth="1"/>
    <col min="5574" max="5574" width="10" style="1" customWidth="1"/>
    <col min="5575" max="5575" width="11.42578125" style="1" customWidth="1"/>
    <col min="5576" max="5576" width="11.85546875" style="1" customWidth="1"/>
    <col min="5577" max="5577" width="21.5703125" style="1" customWidth="1"/>
    <col min="5578" max="5578" width="13.42578125" style="1" customWidth="1"/>
    <col min="5579" max="5579" width="15" style="1" customWidth="1"/>
    <col min="5580" max="5828" width="9.140625" style="1"/>
    <col min="5829" max="5829" width="34" style="1" customWidth="1"/>
    <col min="5830" max="5830" width="10" style="1" customWidth="1"/>
    <col min="5831" max="5831" width="11.42578125" style="1" customWidth="1"/>
    <col min="5832" max="5832" width="11.85546875" style="1" customWidth="1"/>
    <col min="5833" max="5833" width="21.5703125" style="1" customWidth="1"/>
    <col min="5834" max="5834" width="13.42578125" style="1" customWidth="1"/>
    <col min="5835" max="5835" width="15" style="1" customWidth="1"/>
    <col min="5836" max="6084" width="9.140625" style="1"/>
    <col min="6085" max="6085" width="34" style="1" customWidth="1"/>
    <col min="6086" max="6086" width="10" style="1" customWidth="1"/>
    <col min="6087" max="6087" width="11.42578125" style="1" customWidth="1"/>
    <col min="6088" max="6088" width="11.85546875" style="1" customWidth="1"/>
    <col min="6089" max="6089" width="21.5703125" style="1" customWidth="1"/>
    <col min="6090" max="6090" width="13.42578125" style="1" customWidth="1"/>
    <col min="6091" max="6091" width="15" style="1" customWidth="1"/>
    <col min="6092" max="6340" width="9.140625" style="1"/>
    <col min="6341" max="6341" width="34" style="1" customWidth="1"/>
    <col min="6342" max="6342" width="10" style="1" customWidth="1"/>
    <col min="6343" max="6343" width="11.42578125" style="1" customWidth="1"/>
    <col min="6344" max="6344" width="11.85546875" style="1" customWidth="1"/>
    <col min="6345" max="6345" width="21.5703125" style="1" customWidth="1"/>
    <col min="6346" max="6346" width="13.42578125" style="1" customWidth="1"/>
    <col min="6347" max="6347" width="15" style="1" customWidth="1"/>
    <col min="6348" max="6596" width="9.140625" style="1"/>
    <col min="6597" max="6597" width="34" style="1" customWidth="1"/>
    <col min="6598" max="6598" width="10" style="1" customWidth="1"/>
    <col min="6599" max="6599" width="11.42578125" style="1" customWidth="1"/>
    <col min="6600" max="6600" width="11.85546875" style="1" customWidth="1"/>
    <col min="6601" max="6601" width="21.5703125" style="1" customWidth="1"/>
    <col min="6602" max="6602" width="13.42578125" style="1" customWidth="1"/>
    <col min="6603" max="6603" width="15" style="1" customWidth="1"/>
    <col min="6604" max="6852" width="9.140625" style="1"/>
    <col min="6853" max="6853" width="34" style="1" customWidth="1"/>
    <col min="6854" max="6854" width="10" style="1" customWidth="1"/>
    <col min="6855" max="6855" width="11.42578125" style="1" customWidth="1"/>
    <col min="6856" max="6856" width="11.85546875" style="1" customWidth="1"/>
    <col min="6857" max="6857" width="21.5703125" style="1" customWidth="1"/>
    <col min="6858" max="6858" width="13.42578125" style="1" customWidth="1"/>
    <col min="6859" max="6859" width="15" style="1" customWidth="1"/>
    <col min="6860" max="7108" width="9.140625" style="1"/>
    <col min="7109" max="7109" width="34" style="1" customWidth="1"/>
    <col min="7110" max="7110" width="10" style="1" customWidth="1"/>
    <col min="7111" max="7111" width="11.42578125" style="1" customWidth="1"/>
    <col min="7112" max="7112" width="11.85546875" style="1" customWidth="1"/>
    <col min="7113" max="7113" width="21.5703125" style="1" customWidth="1"/>
    <col min="7114" max="7114" width="13.42578125" style="1" customWidth="1"/>
    <col min="7115" max="7115" width="15" style="1" customWidth="1"/>
    <col min="7116" max="7364" width="9.140625" style="1"/>
    <col min="7365" max="7365" width="34" style="1" customWidth="1"/>
    <col min="7366" max="7366" width="10" style="1" customWidth="1"/>
    <col min="7367" max="7367" width="11.42578125" style="1" customWidth="1"/>
    <col min="7368" max="7368" width="11.85546875" style="1" customWidth="1"/>
    <col min="7369" max="7369" width="21.5703125" style="1" customWidth="1"/>
    <col min="7370" max="7370" width="13.42578125" style="1" customWidth="1"/>
    <col min="7371" max="7371" width="15" style="1" customWidth="1"/>
    <col min="7372" max="7620" width="9.140625" style="1"/>
    <col min="7621" max="7621" width="34" style="1" customWidth="1"/>
    <col min="7622" max="7622" width="10" style="1" customWidth="1"/>
    <col min="7623" max="7623" width="11.42578125" style="1" customWidth="1"/>
    <col min="7624" max="7624" width="11.85546875" style="1" customWidth="1"/>
    <col min="7625" max="7625" width="21.5703125" style="1" customWidth="1"/>
    <col min="7626" max="7626" width="13.42578125" style="1" customWidth="1"/>
    <col min="7627" max="7627" width="15" style="1" customWidth="1"/>
    <col min="7628" max="7876" width="9.140625" style="1"/>
    <col min="7877" max="7877" width="34" style="1" customWidth="1"/>
    <col min="7878" max="7878" width="10" style="1" customWidth="1"/>
    <col min="7879" max="7879" width="11.42578125" style="1" customWidth="1"/>
    <col min="7880" max="7880" width="11.85546875" style="1" customWidth="1"/>
    <col min="7881" max="7881" width="21.5703125" style="1" customWidth="1"/>
    <col min="7882" max="7882" width="13.42578125" style="1" customWidth="1"/>
    <col min="7883" max="7883" width="15" style="1" customWidth="1"/>
    <col min="7884" max="8132" width="9.140625" style="1"/>
    <col min="8133" max="8133" width="34" style="1" customWidth="1"/>
    <col min="8134" max="8134" width="10" style="1" customWidth="1"/>
    <col min="8135" max="8135" width="11.42578125" style="1" customWidth="1"/>
    <col min="8136" max="8136" width="11.85546875" style="1" customWidth="1"/>
    <col min="8137" max="8137" width="21.5703125" style="1" customWidth="1"/>
    <col min="8138" max="8138" width="13.42578125" style="1" customWidth="1"/>
    <col min="8139" max="8139" width="15" style="1" customWidth="1"/>
    <col min="8140" max="8388" width="9.140625" style="1"/>
    <col min="8389" max="8389" width="34" style="1" customWidth="1"/>
    <col min="8390" max="8390" width="10" style="1" customWidth="1"/>
    <col min="8391" max="8391" width="11.42578125" style="1" customWidth="1"/>
    <col min="8392" max="8392" width="11.85546875" style="1" customWidth="1"/>
    <col min="8393" max="8393" width="21.5703125" style="1" customWidth="1"/>
    <col min="8394" max="8394" width="13.42578125" style="1" customWidth="1"/>
    <col min="8395" max="8395" width="15" style="1" customWidth="1"/>
    <col min="8396" max="8644" width="9.140625" style="1"/>
    <col min="8645" max="8645" width="34" style="1" customWidth="1"/>
    <col min="8646" max="8646" width="10" style="1" customWidth="1"/>
    <col min="8647" max="8647" width="11.42578125" style="1" customWidth="1"/>
    <col min="8648" max="8648" width="11.85546875" style="1" customWidth="1"/>
    <col min="8649" max="8649" width="21.5703125" style="1" customWidth="1"/>
    <col min="8650" max="8650" width="13.42578125" style="1" customWidth="1"/>
    <col min="8651" max="8651" width="15" style="1" customWidth="1"/>
    <col min="8652" max="8900" width="9.140625" style="1"/>
    <col min="8901" max="8901" width="34" style="1" customWidth="1"/>
    <col min="8902" max="8902" width="10" style="1" customWidth="1"/>
    <col min="8903" max="8903" width="11.42578125" style="1" customWidth="1"/>
    <col min="8904" max="8904" width="11.85546875" style="1" customWidth="1"/>
    <col min="8905" max="8905" width="21.5703125" style="1" customWidth="1"/>
    <col min="8906" max="8906" width="13.42578125" style="1" customWidth="1"/>
    <col min="8907" max="8907" width="15" style="1" customWidth="1"/>
    <col min="8908" max="9156" width="9.140625" style="1"/>
    <col min="9157" max="9157" width="34" style="1" customWidth="1"/>
    <col min="9158" max="9158" width="10" style="1" customWidth="1"/>
    <col min="9159" max="9159" width="11.42578125" style="1" customWidth="1"/>
    <col min="9160" max="9160" width="11.85546875" style="1" customWidth="1"/>
    <col min="9161" max="9161" width="21.5703125" style="1" customWidth="1"/>
    <col min="9162" max="9162" width="13.42578125" style="1" customWidth="1"/>
    <col min="9163" max="9163" width="15" style="1" customWidth="1"/>
    <col min="9164" max="9412" width="9.140625" style="1"/>
    <col min="9413" max="9413" width="34" style="1" customWidth="1"/>
    <col min="9414" max="9414" width="10" style="1" customWidth="1"/>
    <col min="9415" max="9415" width="11.42578125" style="1" customWidth="1"/>
    <col min="9416" max="9416" width="11.85546875" style="1" customWidth="1"/>
    <col min="9417" max="9417" width="21.5703125" style="1" customWidth="1"/>
    <col min="9418" max="9418" width="13.42578125" style="1" customWidth="1"/>
    <col min="9419" max="9419" width="15" style="1" customWidth="1"/>
    <col min="9420" max="9668" width="9.140625" style="1"/>
    <col min="9669" max="9669" width="34" style="1" customWidth="1"/>
    <col min="9670" max="9670" width="10" style="1" customWidth="1"/>
    <col min="9671" max="9671" width="11.42578125" style="1" customWidth="1"/>
    <col min="9672" max="9672" width="11.85546875" style="1" customWidth="1"/>
    <col min="9673" max="9673" width="21.5703125" style="1" customWidth="1"/>
    <col min="9674" max="9674" width="13.42578125" style="1" customWidth="1"/>
    <col min="9675" max="9675" width="15" style="1" customWidth="1"/>
    <col min="9676" max="9924" width="9.140625" style="1"/>
    <col min="9925" max="9925" width="34" style="1" customWidth="1"/>
    <col min="9926" max="9926" width="10" style="1" customWidth="1"/>
    <col min="9927" max="9927" width="11.42578125" style="1" customWidth="1"/>
    <col min="9928" max="9928" width="11.85546875" style="1" customWidth="1"/>
    <col min="9929" max="9929" width="21.5703125" style="1" customWidth="1"/>
    <col min="9930" max="9930" width="13.42578125" style="1" customWidth="1"/>
    <col min="9931" max="9931" width="15" style="1" customWidth="1"/>
    <col min="9932" max="10180" width="9.140625" style="1"/>
    <col min="10181" max="10181" width="34" style="1" customWidth="1"/>
    <col min="10182" max="10182" width="10" style="1" customWidth="1"/>
    <col min="10183" max="10183" width="11.42578125" style="1" customWidth="1"/>
    <col min="10184" max="10184" width="11.85546875" style="1" customWidth="1"/>
    <col min="10185" max="10185" width="21.5703125" style="1" customWidth="1"/>
    <col min="10186" max="10186" width="13.42578125" style="1" customWidth="1"/>
    <col min="10187" max="10187" width="15" style="1" customWidth="1"/>
    <col min="10188" max="10436" width="9.140625" style="1"/>
    <col min="10437" max="10437" width="34" style="1" customWidth="1"/>
    <col min="10438" max="10438" width="10" style="1" customWidth="1"/>
    <col min="10439" max="10439" width="11.42578125" style="1" customWidth="1"/>
    <col min="10440" max="10440" width="11.85546875" style="1" customWidth="1"/>
    <col min="10441" max="10441" width="21.5703125" style="1" customWidth="1"/>
    <col min="10442" max="10442" width="13.42578125" style="1" customWidth="1"/>
    <col min="10443" max="10443" width="15" style="1" customWidth="1"/>
    <col min="10444" max="10692" width="9.140625" style="1"/>
    <col min="10693" max="10693" width="34" style="1" customWidth="1"/>
    <col min="10694" max="10694" width="10" style="1" customWidth="1"/>
    <col min="10695" max="10695" width="11.42578125" style="1" customWidth="1"/>
    <col min="10696" max="10696" width="11.85546875" style="1" customWidth="1"/>
    <col min="10697" max="10697" width="21.5703125" style="1" customWidth="1"/>
    <col min="10698" max="10698" width="13.42578125" style="1" customWidth="1"/>
    <col min="10699" max="10699" width="15" style="1" customWidth="1"/>
    <col min="10700" max="10948" width="9.140625" style="1"/>
    <col min="10949" max="10949" width="34" style="1" customWidth="1"/>
    <col min="10950" max="10950" width="10" style="1" customWidth="1"/>
    <col min="10951" max="10951" width="11.42578125" style="1" customWidth="1"/>
    <col min="10952" max="10952" width="11.85546875" style="1" customWidth="1"/>
    <col min="10953" max="10953" width="21.5703125" style="1" customWidth="1"/>
    <col min="10954" max="10954" width="13.42578125" style="1" customWidth="1"/>
    <col min="10955" max="10955" width="15" style="1" customWidth="1"/>
    <col min="10956" max="11204" width="9.140625" style="1"/>
    <col min="11205" max="11205" width="34" style="1" customWidth="1"/>
    <col min="11206" max="11206" width="10" style="1" customWidth="1"/>
    <col min="11207" max="11207" width="11.42578125" style="1" customWidth="1"/>
    <col min="11208" max="11208" width="11.85546875" style="1" customWidth="1"/>
    <col min="11209" max="11209" width="21.5703125" style="1" customWidth="1"/>
    <col min="11210" max="11210" width="13.42578125" style="1" customWidth="1"/>
    <col min="11211" max="11211" width="15" style="1" customWidth="1"/>
    <col min="11212" max="11460" width="9.140625" style="1"/>
    <col min="11461" max="11461" width="34" style="1" customWidth="1"/>
    <col min="11462" max="11462" width="10" style="1" customWidth="1"/>
    <col min="11463" max="11463" width="11.42578125" style="1" customWidth="1"/>
    <col min="11464" max="11464" width="11.85546875" style="1" customWidth="1"/>
    <col min="11465" max="11465" width="21.5703125" style="1" customWidth="1"/>
    <col min="11466" max="11466" width="13.42578125" style="1" customWidth="1"/>
    <col min="11467" max="11467" width="15" style="1" customWidth="1"/>
    <col min="11468" max="11716" width="9.140625" style="1"/>
    <col min="11717" max="11717" width="34" style="1" customWidth="1"/>
    <col min="11718" max="11718" width="10" style="1" customWidth="1"/>
    <col min="11719" max="11719" width="11.42578125" style="1" customWidth="1"/>
    <col min="11720" max="11720" width="11.85546875" style="1" customWidth="1"/>
    <col min="11721" max="11721" width="21.5703125" style="1" customWidth="1"/>
    <col min="11722" max="11722" width="13.42578125" style="1" customWidth="1"/>
    <col min="11723" max="11723" width="15" style="1" customWidth="1"/>
    <col min="11724" max="11972" width="9.140625" style="1"/>
    <col min="11973" max="11973" width="34" style="1" customWidth="1"/>
    <col min="11974" max="11974" width="10" style="1" customWidth="1"/>
    <col min="11975" max="11975" width="11.42578125" style="1" customWidth="1"/>
    <col min="11976" max="11976" width="11.85546875" style="1" customWidth="1"/>
    <col min="11977" max="11977" width="21.5703125" style="1" customWidth="1"/>
    <col min="11978" max="11978" width="13.42578125" style="1" customWidth="1"/>
    <col min="11979" max="11979" width="15" style="1" customWidth="1"/>
    <col min="11980" max="12228" width="9.140625" style="1"/>
    <col min="12229" max="12229" width="34" style="1" customWidth="1"/>
    <col min="12230" max="12230" width="10" style="1" customWidth="1"/>
    <col min="12231" max="12231" width="11.42578125" style="1" customWidth="1"/>
    <col min="12232" max="12232" width="11.85546875" style="1" customWidth="1"/>
    <col min="12233" max="12233" width="21.5703125" style="1" customWidth="1"/>
    <col min="12234" max="12234" width="13.42578125" style="1" customWidth="1"/>
    <col min="12235" max="12235" width="15" style="1" customWidth="1"/>
    <col min="12236" max="12484" width="9.140625" style="1"/>
    <col min="12485" max="12485" width="34" style="1" customWidth="1"/>
    <col min="12486" max="12486" width="10" style="1" customWidth="1"/>
    <col min="12487" max="12487" width="11.42578125" style="1" customWidth="1"/>
    <col min="12488" max="12488" width="11.85546875" style="1" customWidth="1"/>
    <col min="12489" max="12489" width="21.5703125" style="1" customWidth="1"/>
    <col min="12490" max="12490" width="13.42578125" style="1" customWidth="1"/>
    <col min="12491" max="12491" width="15" style="1" customWidth="1"/>
    <col min="12492" max="12740" width="9.140625" style="1"/>
    <col min="12741" max="12741" width="34" style="1" customWidth="1"/>
    <col min="12742" max="12742" width="10" style="1" customWidth="1"/>
    <col min="12743" max="12743" width="11.42578125" style="1" customWidth="1"/>
    <col min="12744" max="12744" width="11.85546875" style="1" customWidth="1"/>
    <col min="12745" max="12745" width="21.5703125" style="1" customWidth="1"/>
    <col min="12746" max="12746" width="13.42578125" style="1" customWidth="1"/>
    <col min="12747" max="12747" width="15" style="1" customWidth="1"/>
    <col min="12748" max="12996" width="9.140625" style="1"/>
    <col min="12997" max="12997" width="34" style="1" customWidth="1"/>
    <col min="12998" max="12998" width="10" style="1" customWidth="1"/>
    <col min="12999" max="12999" width="11.42578125" style="1" customWidth="1"/>
    <col min="13000" max="13000" width="11.85546875" style="1" customWidth="1"/>
    <col min="13001" max="13001" width="21.5703125" style="1" customWidth="1"/>
    <col min="13002" max="13002" width="13.42578125" style="1" customWidth="1"/>
    <col min="13003" max="13003" width="15" style="1" customWidth="1"/>
    <col min="13004" max="13252" width="9.140625" style="1"/>
    <col min="13253" max="13253" width="34" style="1" customWidth="1"/>
    <col min="13254" max="13254" width="10" style="1" customWidth="1"/>
    <col min="13255" max="13255" width="11.42578125" style="1" customWidth="1"/>
    <col min="13256" max="13256" width="11.85546875" style="1" customWidth="1"/>
    <col min="13257" max="13257" width="21.5703125" style="1" customWidth="1"/>
    <col min="13258" max="13258" width="13.42578125" style="1" customWidth="1"/>
    <col min="13259" max="13259" width="15" style="1" customWidth="1"/>
    <col min="13260" max="13508" width="9.140625" style="1"/>
    <col min="13509" max="13509" width="34" style="1" customWidth="1"/>
    <col min="13510" max="13510" width="10" style="1" customWidth="1"/>
    <col min="13511" max="13511" width="11.42578125" style="1" customWidth="1"/>
    <col min="13512" max="13512" width="11.85546875" style="1" customWidth="1"/>
    <col min="13513" max="13513" width="21.5703125" style="1" customWidth="1"/>
    <col min="13514" max="13514" width="13.42578125" style="1" customWidth="1"/>
    <col min="13515" max="13515" width="15" style="1" customWidth="1"/>
    <col min="13516" max="13764" width="9.140625" style="1"/>
    <col min="13765" max="13765" width="34" style="1" customWidth="1"/>
    <col min="13766" max="13766" width="10" style="1" customWidth="1"/>
    <col min="13767" max="13767" width="11.42578125" style="1" customWidth="1"/>
    <col min="13768" max="13768" width="11.85546875" style="1" customWidth="1"/>
    <col min="13769" max="13769" width="21.5703125" style="1" customWidth="1"/>
    <col min="13770" max="13770" width="13.42578125" style="1" customWidth="1"/>
    <col min="13771" max="13771" width="15" style="1" customWidth="1"/>
    <col min="13772" max="14020" width="9.140625" style="1"/>
    <col min="14021" max="14021" width="34" style="1" customWidth="1"/>
    <col min="14022" max="14022" width="10" style="1" customWidth="1"/>
    <col min="14023" max="14023" width="11.42578125" style="1" customWidth="1"/>
    <col min="14024" max="14024" width="11.85546875" style="1" customWidth="1"/>
    <col min="14025" max="14025" width="21.5703125" style="1" customWidth="1"/>
    <col min="14026" max="14026" width="13.42578125" style="1" customWidth="1"/>
    <col min="14027" max="14027" width="15" style="1" customWidth="1"/>
    <col min="14028" max="14276" width="9.140625" style="1"/>
    <col min="14277" max="14277" width="34" style="1" customWidth="1"/>
    <col min="14278" max="14278" width="10" style="1" customWidth="1"/>
    <col min="14279" max="14279" width="11.42578125" style="1" customWidth="1"/>
    <col min="14280" max="14280" width="11.85546875" style="1" customWidth="1"/>
    <col min="14281" max="14281" width="21.5703125" style="1" customWidth="1"/>
    <col min="14282" max="14282" width="13.42578125" style="1" customWidth="1"/>
    <col min="14283" max="14283" width="15" style="1" customWidth="1"/>
    <col min="14284" max="14532" width="9.140625" style="1"/>
    <col min="14533" max="14533" width="34" style="1" customWidth="1"/>
    <col min="14534" max="14534" width="10" style="1" customWidth="1"/>
    <col min="14535" max="14535" width="11.42578125" style="1" customWidth="1"/>
    <col min="14536" max="14536" width="11.85546875" style="1" customWidth="1"/>
    <col min="14537" max="14537" width="21.5703125" style="1" customWidth="1"/>
    <col min="14538" max="14538" width="13.42578125" style="1" customWidth="1"/>
    <col min="14539" max="14539" width="15" style="1" customWidth="1"/>
    <col min="14540" max="14788" width="9.140625" style="1"/>
    <col min="14789" max="14789" width="34" style="1" customWidth="1"/>
    <col min="14790" max="14790" width="10" style="1" customWidth="1"/>
    <col min="14791" max="14791" width="11.42578125" style="1" customWidth="1"/>
    <col min="14792" max="14792" width="11.85546875" style="1" customWidth="1"/>
    <col min="14793" max="14793" width="21.5703125" style="1" customWidth="1"/>
    <col min="14794" max="14794" width="13.42578125" style="1" customWidth="1"/>
    <col min="14795" max="14795" width="15" style="1" customWidth="1"/>
    <col min="14796" max="15044" width="9.140625" style="1"/>
    <col min="15045" max="15045" width="34" style="1" customWidth="1"/>
    <col min="15046" max="15046" width="10" style="1" customWidth="1"/>
    <col min="15047" max="15047" width="11.42578125" style="1" customWidth="1"/>
    <col min="15048" max="15048" width="11.85546875" style="1" customWidth="1"/>
    <col min="15049" max="15049" width="21.5703125" style="1" customWidth="1"/>
    <col min="15050" max="15050" width="13.42578125" style="1" customWidth="1"/>
    <col min="15051" max="15051" width="15" style="1" customWidth="1"/>
    <col min="15052" max="15300" width="9.140625" style="1"/>
    <col min="15301" max="15301" width="34" style="1" customWidth="1"/>
    <col min="15302" max="15302" width="10" style="1" customWidth="1"/>
    <col min="15303" max="15303" width="11.42578125" style="1" customWidth="1"/>
    <col min="15304" max="15304" width="11.85546875" style="1" customWidth="1"/>
    <col min="15305" max="15305" width="21.5703125" style="1" customWidth="1"/>
    <col min="15306" max="15306" width="13.42578125" style="1" customWidth="1"/>
    <col min="15307" max="15307" width="15" style="1" customWidth="1"/>
    <col min="15308" max="15556" width="9.140625" style="1"/>
    <col min="15557" max="15557" width="34" style="1" customWidth="1"/>
    <col min="15558" max="15558" width="10" style="1" customWidth="1"/>
    <col min="15559" max="15559" width="11.42578125" style="1" customWidth="1"/>
    <col min="15560" max="15560" width="11.85546875" style="1" customWidth="1"/>
    <col min="15561" max="15561" width="21.5703125" style="1" customWidth="1"/>
    <col min="15562" max="15562" width="13.42578125" style="1" customWidth="1"/>
    <col min="15563" max="15563" width="15" style="1" customWidth="1"/>
    <col min="15564" max="15812" width="9.140625" style="1"/>
    <col min="15813" max="15813" width="34" style="1" customWidth="1"/>
    <col min="15814" max="15814" width="10" style="1" customWidth="1"/>
    <col min="15815" max="15815" width="11.42578125" style="1" customWidth="1"/>
    <col min="15816" max="15816" width="11.85546875" style="1" customWidth="1"/>
    <col min="15817" max="15817" width="21.5703125" style="1" customWidth="1"/>
    <col min="15818" max="15818" width="13.42578125" style="1" customWidth="1"/>
    <col min="15819" max="15819" width="15" style="1" customWidth="1"/>
    <col min="15820" max="16068" width="9.140625" style="1"/>
    <col min="16069" max="16069" width="34" style="1" customWidth="1"/>
    <col min="16070" max="16070" width="10" style="1" customWidth="1"/>
    <col min="16071" max="16071" width="11.42578125" style="1" customWidth="1"/>
    <col min="16072" max="16072" width="11.85546875" style="1" customWidth="1"/>
    <col min="16073" max="16073" width="21.5703125" style="1" customWidth="1"/>
    <col min="16074" max="16074" width="13.42578125" style="1" customWidth="1"/>
    <col min="16075" max="16075" width="15" style="1" customWidth="1"/>
    <col min="16076" max="16384" width="9.140625" style="1"/>
  </cols>
  <sheetData>
    <row r="1" spans="1:6" ht="52.5" customHeight="1" thickBot="1" x14ac:dyDescent="0.3">
      <c r="A1" s="240" t="s">
        <v>248</v>
      </c>
      <c r="B1" s="241"/>
      <c r="C1" s="241"/>
      <c r="D1" s="241"/>
      <c r="E1" s="241"/>
      <c r="F1" s="242"/>
    </row>
    <row r="2" spans="1:6" ht="15" customHeight="1" x14ac:dyDescent="0.25">
      <c r="A2" s="237"/>
      <c r="B2" s="238"/>
      <c r="C2" s="238"/>
      <c r="D2" s="238"/>
      <c r="E2" s="238"/>
      <c r="F2" s="239"/>
    </row>
    <row r="3" spans="1:6" s="11" customFormat="1" ht="20.100000000000001" customHeight="1" x14ac:dyDescent="0.25">
      <c r="A3" s="243" t="s">
        <v>242</v>
      </c>
      <c r="B3" s="244"/>
      <c r="C3" s="244"/>
      <c r="D3" s="244"/>
      <c r="E3" s="244"/>
      <c r="F3" s="245"/>
    </row>
    <row r="4" spans="1:6" ht="20.45" customHeight="1" thickBot="1" x14ac:dyDescent="0.3">
      <c r="A4" s="243" t="s">
        <v>177</v>
      </c>
      <c r="B4" s="244"/>
      <c r="C4" s="244"/>
      <c r="D4" s="244"/>
      <c r="E4" s="244"/>
      <c r="F4" s="245"/>
    </row>
    <row r="5" spans="1:6" ht="51" customHeight="1" x14ac:dyDescent="0.25">
      <c r="A5" s="246"/>
      <c r="B5" s="20" t="s">
        <v>178</v>
      </c>
      <c r="C5" s="22" t="s">
        <v>180</v>
      </c>
      <c r="D5" s="22" t="s">
        <v>179</v>
      </c>
      <c r="E5" s="23" t="s">
        <v>181</v>
      </c>
      <c r="F5" s="247"/>
    </row>
    <row r="6" spans="1:6" ht="20.100000000000001" customHeight="1" x14ac:dyDescent="0.25">
      <c r="A6" s="246"/>
      <c r="B6" s="75" t="s">
        <v>182</v>
      </c>
      <c r="C6" s="72">
        <f>Jablonec!P52</f>
        <v>0</v>
      </c>
      <c r="D6" s="72">
        <f>Jablonec!P75</f>
        <v>0</v>
      </c>
      <c r="E6" s="73">
        <f>C6+D6</f>
        <v>0</v>
      </c>
      <c r="F6" s="247"/>
    </row>
    <row r="7" spans="1:6" ht="20.100000000000001" customHeight="1" x14ac:dyDescent="0.25">
      <c r="A7" s="246"/>
      <c r="B7" s="75" t="s">
        <v>183</v>
      </c>
      <c r="C7" s="72">
        <f>Provodín!P31</f>
        <v>0</v>
      </c>
      <c r="D7" s="72">
        <f>Provodín!P45</f>
        <v>0</v>
      </c>
      <c r="E7" s="73">
        <f t="shared" ref="E7:E17" si="0">C7+D7</f>
        <v>0</v>
      </c>
      <c r="F7" s="247"/>
    </row>
    <row r="8" spans="1:6" ht="20.100000000000001" customHeight="1" x14ac:dyDescent="0.25">
      <c r="A8" s="246"/>
      <c r="B8" s="75" t="s">
        <v>184</v>
      </c>
      <c r="C8" s="72">
        <f>Sosnová!P41</f>
        <v>0</v>
      </c>
      <c r="D8" s="72">
        <f>Sosnová!P57</f>
        <v>0</v>
      </c>
      <c r="E8" s="73">
        <f t="shared" si="0"/>
        <v>0</v>
      </c>
      <c r="F8" s="247"/>
    </row>
    <row r="9" spans="1:6" ht="20.100000000000001" customHeight="1" x14ac:dyDescent="0.25">
      <c r="A9" s="246"/>
      <c r="B9" s="75" t="s">
        <v>185</v>
      </c>
      <c r="C9" s="72">
        <f>'Nový Bor'!P37</f>
        <v>0</v>
      </c>
      <c r="D9" s="72">
        <f>'Nový Bor'!P53</f>
        <v>0</v>
      </c>
      <c r="E9" s="73">
        <f t="shared" si="0"/>
        <v>0</v>
      </c>
      <c r="F9" s="247"/>
    </row>
    <row r="10" spans="1:6" ht="20.100000000000001" customHeight="1" x14ac:dyDescent="0.25">
      <c r="A10" s="246"/>
      <c r="B10" s="75" t="s">
        <v>186</v>
      </c>
      <c r="C10" s="72">
        <f>Liberec!P36</f>
        <v>0</v>
      </c>
      <c r="D10" s="72">
        <f>Liberec!P52</f>
        <v>0</v>
      </c>
      <c r="E10" s="73">
        <f t="shared" si="0"/>
        <v>0</v>
      </c>
      <c r="F10" s="247"/>
    </row>
    <row r="11" spans="1:6" ht="20.100000000000001" customHeight="1" x14ac:dyDescent="0.25">
      <c r="A11" s="246"/>
      <c r="B11" s="75" t="s">
        <v>187</v>
      </c>
      <c r="C11" s="72">
        <f>'Český Dub'!Q37</f>
        <v>0</v>
      </c>
      <c r="D11" s="72">
        <f>'Český Dub'!Q50</f>
        <v>0</v>
      </c>
      <c r="E11" s="73">
        <f t="shared" si="0"/>
        <v>0</v>
      </c>
      <c r="F11" s="247"/>
    </row>
    <row r="12" spans="1:6" ht="20.100000000000001" customHeight="1" x14ac:dyDescent="0.25">
      <c r="A12" s="246"/>
      <c r="B12" s="75" t="s">
        <v>188</v>
      </c>
      <c r="C12" s="72">
        <f>Frýdlant!P21</f>
        <v>0</v>
      </c>
      <c r="D12" s="72">
        <f>Frýdlant!P39</f>
        <v>0</v>
      </c>
      <c r="E12" s="73">
        <f t="shared" si="0"/>
        <v>0</v>
      </c>
      <c r="F12" s="247"/>
    </row>
    <row r="13" spans="1:6" ht="20.100000000000001" customHeight="1" x14ac:dyDescent="0.25">
      <c r="A13" s="246"/>
      <c r="B13" s="75" t="s">
        <v>189</v>
      </c>
      <c r="C13" s="72">
        <f>Turnov!P55</f>
        <v>0</v>
      </c>
      <c r="D13" s="72">
        <f>Turnov!P70</f>
        <v>0</v>
      </c>
      <c r="E13" s="73">
        <f t="shared" si="0"/>
        <v>0</v>
      </c>
      <c r="F13" s="247"/>
    </row>
    <row r="14" spans="1:6" ht="20.100000000000001" customHeight="1" x14ac:dyDescent="0.25">
      <c r="A14" s="246"/>
      <c r="B14" s="75" t="s">
        <v>190</v>
      </c>
      <c r="C14" s="72">
        <f>'Nová Ves'!P47</f>
        <v>0</v>
      </c>
      <c r="D14" s="72">
        <f>'Nová Ves'!P62</f>
        <v>0</v>
      </c>
      <c r="E14" s="73">
        <f t="shared" si="0"/>
        <v>0</v>
      </c>
      <c r="F14" s="247"/>
    </row>
    <row r="15" spans="1:6" ht="20.100000000000001" customHeight="1" x14ac:dyDescent="0.25">
      <c r="A15" s="246"/>
      <c r="B15" s="75" t="s">
        <v>191</v>
      </c>
      <c r="C15" s="72">
        <f>Rychnov!P24</f>
        <v>0</v>
      </c>
      <c r="D15" s="72">
        <f>Rychnov!P37</f>
        <v>0</v>
      </c>
      <c r="E15" s="73">
        <f t="shared" si="0"/>
        <v>0</v>
      </c>
      <c r="F15" s="247"/>
    </row>
    <row r="16" spans="1:6" ht="20.100000000000001" customHeight="1" x14ac:dyDescent="0.25">
      <c r="A16" s="246"/>
      <c r="B16" s="75" t="s">
        <v>192</v>
      </c>
      <c r="C16" s="72">
        <f>Semily!P57</f>
        <v>0</v>
      </c>
      <c r="D16" s="72">
        <f>Semily!P70</f>
        <v>0</v>
      </c>
      <c r="E16" s="73">
        <f t="shared" si="0"/>
        <v>0</v>
      </c>
      <c r="F16" s="247"/>
    </row>
    <row r="17" spans="1:6" ht="20.100000000000001" customHeight="1" thickBot="1" x14ac:dyDescent="0.3">
      <c r="A17" s="246"/>
      <c r="B17" s="76" t="s">
        <v>193</v>
      </c>
      <c r="C17" s="77">
        <f>Hrabačov!P31</f>
        <v>0</v>
      </c>
      <c r="D17" s="77">
        <f>Hrabačov!P44</f>
        <v>0</v>
      </c>
      <c r="E17" s="74">
        <f t="shared" si="0"/>
        <v>0</v>
      </c>
      <c r="F17" s="247"/>
    </row>
    <row r="18" spans="1:6" x14ac:dyDescent="0.25">
      <c r="A18" s="237"/>
      <c r="B18" s="238"/>
      <c r="C18" s="238"/>
      <c r="D18" s="238"/>
      <c r="E18" s="238"/>
      <c r="F18" s="239"/>
    </row>
    <row r="19" spans="1:6" ht="17.100000000000001" customHeight="1" thickBot="1" x14ac:dyDescent="0.3">
      <c r="A19" s="237"/>
      <c r="B19" s="238"/>
      <c r="C19" s="238"/>
      <c r="D19" s="238"/>
      <c r="E19" s="238"/>
      <c r="F19" s="239"/>
    </row>
    <row r="20" spans="1:6" ht="19.5" thickBot="1" x14ac:dyDescent="0.3">
      <c r="A20" s="237"/>
      <c r="B20" s="248" t="s">
        <v>196</v>
      </c>
      <c r="C20" s="249"/>
      <c r="D20" s="249"/>
      <c r="E20" s="250"/>
      <c r="F20" s="239"/>
    </row>
    <row r="21" spans="1:6" ht="15.75" x14ac:dyDescent="0.25">
      <c r="A21" s="237"/>
      <c r="B21" s="251" t="s">
        <v>24</v>
      </c>
      <c r="C21" s="252"/>
      <c r="D21" s="252"/>
      <c r="E21" s="93">
        <f>SUM(E6:E17)</f>
        <v>0</v>
      </c>
      <c r="F21" s="239"/>
    </row>
    <row r="22" spans="1:6" ht="15.75" x14ac:dyDescent="0.25">
      <c r="A22" s="237"/>
      <c r="B22" s="253" t="s">
        <v>122</v>
      </c>
      <c r="C22" s="254"/>
      <c r="D22" s="254"/>
      <c r="E22" s="94">
        <f>E23-E21</f>
        <v>0</v>
      </c>
      <c r="F22" s="239"/>
    </row>
    <row r="23" spans="1:6" ht="16.5" thickBot="1" x14ac:dyDescent="0.3">
      <c r="A23" s="237"/>
      <c r="B23" s="255" t="s">
        <v>25</v>
      </c>
      <c r="C23" s="256"/>
      <c r="D23" s="256"/>
      <c r="E23" s="86">
        <f>E21*1.21</f>
        <v>0</v>
      </c>
      <c r="F23" s="239"/>
    </row>
    <row r="24" spans="1:6" ht="16.5" thickBot="1" x14ac:dyDescent="0.3">
      <c r="A24" s="90"/>
      <c r="B24" s="78"/>
      <c r="C24" s="78"/>
      <c r="D24" s="78"/>
      <c r="E24" s="79"/>
      <c r="F24" s="92"/>
    </row>
    <row r="25" spans="1:6" ht="21.75" thickBot="1" x14ac:dyDescent="0.3">
      <c r="A25" s="90"/>
      <c r="B25" s="233" t="s">
        <v>197</v>
      </c>
      <c r="C25" s="234"/>
      <c r="D25" s="235">
        <f>E21*2</f>
        <v>0</v>
      </c>
      <c r="E25" s="236"/>
      <c r="F25" s="92"/>
    </row>
    <row r="26" spans="1:6" x14ac:dyDescent="0.25">
      <c r="A26" s="29"/>
      <c r="B26" s="54"/>
      <c r="C26" s="54"/>
      <c r="D26" s="54"/>
      <c r="E26" s="54"/>
      <c r="F26" s="28"/>
    </row>
    <row r="29" spans="1:6" x14ac:dyDescent="0.25">
      <c r="C29" s="228"/>
      <c r="D29" s="228"/>
      <c r="E29" s="231"/>
    </row>
    <row r="30" spans="1:6" x14ac:dyDescent="0.25">
      <c r="E30" s="232"/>
    </row>
    <row r="31" spans="1:6" x14ac:dyDescent="0.25">
      <c r="E31" s="230"/>
    </row>
    <row r="33" spans="5:5" x14ac:dyDescent="0.25">
      <c r="E33" s="228"/>
    </row>
    <row r="35" spans="5:5" x14ac:dyDescent="0.25">
      <c r="E35" s="228"/>
    </row>
    <row r="38" spans="5:5" x14ac:dyDescent="0.25">
      <c r="E38" s="229"/>
    </row>
    <row r="41" spans="5:5" x14ac:dyDescent="0.25">
      <c r="E41" s="229"/>
    </row>
  </sheetData>
  <mergeCells count="16">
    <mergeCell ref="B25:C25"/>
    <mergeCell ref="D25:E25"/>
    <mergeCell ref="A18:F18"/>
    <mergeCell ref="A1:F1"/>
    <mergeCell ref="A2:F2"/>
    <mergeCell ref="A3:F3"/>
    <mergeCell ref="A4:F4"/>
    <mergeCell ref="A5:A17"/>
    <mergeCell ref="F5:F17"/>
    <mergeCell ref="A19:F19"/>
    <mergeCell ref="A20:A23"/>
    <mergeCell ref="B20:E20"/>
    <mergeCell ref="F20:F23"/>
    <mergeCell ref="B21:D21"/>
    <mergeCell ref="B22:D22"/>
    <mergeCell ref="B23:D23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R105"/>
  <sheetViews>
    <sheetView zoomScale="90" zoomScaleNormal="90" workbookViewId="0">
      <selection activeCell="B1" sqref="B1:Q1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7109375" style="1" customWidth="1"/>
    <col min="15" max="15" width="11.85546875" style="1" customWidth="1"/>
    <col min="16" max="16" width="18" style="1" customWidth="1"/>
    <col min="17" max="17" width="15.42578125" style="1" customWidth="1"/>
    <col min="18" max="18" width="2.5703125" style="1" customWidth="1"/>
    <col min="19" max="249" width="9.140625" style="1"/>
    <col min="250" max="250" width="34" style="1" customWidth="1"/>
    <col min="251" max="251" width="10" style="1" customWidth="1"/>
    <col min="252" max="252" width="11.42578125" style="1" customWidth="1"/>
    <col min="253" max="253" width="11.85546875" style="1" customWidth="1"/>
    <col min="254" max="254" width="21.5703125" style="1" customWidth="1"/>
    <col min="255" max="255" width="13.42578125" style="1" customWidth="1"/>
    <col min="256" max="256" width="15" style="1" customWidth="1"/>
    <col min="257" max="505" width="9.140625" style="1"/>
    <col min="506" max="506" width="34" style="1" customWidth="1"/>
    <col min="507" max="507" width="10" style="1" customWidth="1"/>
    <col min="508" max="508" width="11.42578125" style="1" customWidth="1"/>
    <col min="509" max="509" width="11.85546875" style="1" customWidth="1"/>
    <col min="510" max="510" width="21.5703125" style="1" customWidth="1"/>
    <col min="511" max="511" width="13.42578125" style="1" customWidth="1"/>
    <col min="512" max="512" width="15" style="1" customWidth="1"/>
    <col min="513" max="761" width="9.140625" style="1"/>
    <col min="762" max="762" width="34" style="1" customWidth="1"/>
    <col min="763" max="763" width="10" style="1" customWidth="1"/>
    <col min="764" max="764" width="11.42578125" style="1" customWidth="1"/>
    <col min="765" max="765" width="11.85546875" style="1" customWidth="1"/>
    <col min="766" max="766" width="21.5703125" style="1" customWidth="1"/>
    <col min="767" max="767" width="13.42578125" style="1" customWidth="1"/>
    <col min="768" max="768" width="15" style="1" customWidth="1"/>
    <col min="769" max="1017" width="9.140625" style="1"/>
    <col min="1018" max="1018" width="34" style="1" customWidth="1"/>
    <col min="1019" max="1019" width="10" style="1" customWidth="1"/>
    <col min="1020" max="1020" width="11.42578125" style="1" customWidth="1"/>
    <col min="1021" max="1021" width="11.85546875" style="1" customWidth="1"/>
    <col min="1022" max="1022" width="21.5703125" style="1" customWidth="1"/>
    <col min="1023" max="1023" width="13.42578125" style="1" customWidth="1"/>
    <col min="1024" max="1024" width="15" style="1" customWidth="1"/>
    <col min="1025" max="1273" width="9.140625" style="1"/>
    <col min="1274" max="1274" width="34" style="1" customWidth="1"/>
    <col min="1275" max="1275" width="10" style="1" customWidth="1"/>
    <col min="1276" max="1276" width="11.42578125" style="1" customWidth="1"/>
    <col min="1277" max="1277" width="11.85546875" style="1" customWidth="1"/>
    <col min="1278" max="1278" width="21.5703125" style="1" customWidth="1"/>
    <col min="1279" max="1279" width="13.42578125" style="1" customWidth="1"/>
    <col min="1280" max="1280" width="15" style="1" customWidth="1"/>
    <col min="1281" max="1529" width="9.140625" style="1"/>
    <col min="1530" max="1530" width="34" style="1" customWidth="1"/>
    <col min="1531" max="1531" width="10" style="1" customWidth="1"/>
    <col min="1532" max="1532" width="11.42578125" style="1" customWidth="1"/>
    <col min="1533" max="1533" width="11.85546875" style="1" customWidth="1"/>
    <col min="1534" max="1534" width="21.5703125" style="1" customWidth="1"/>
    <col min="1535" max="1535" width="13.42578125" style="1" customWidth="1"/>
    <col min="1536" max="1536" width="15" style="1" customWidth="1"/>
    <col min="1537" max="1785" width="9.140625" style="1"/>
    <col min="1786" max="1786" width="34" style="1" customWidth="1"/>
    <col min="1787" max="1787" width="10" style="1" customWidth="1"/>
    <col min="1788" max="1788" width="11.42578125" style="1" customWidth="1"/>
    <col min="1789" max="1789" width="11.85546875" style="1" customWidth="1"/>
    <col min="1790" max="1790" width="21.5703125" style="1" customWidth="1"/>
    <col min="1791" max="1791" width="13.42578125" style="1" customWidth="1"/>
    <col min="1792" max="1792" width="15" style="1" customWidth="1"/>
    <col min="1793" max="2041" width="9.140625" style="1"/>
    <col min="2042" max="2042" width="34" style="1" customWidth="1"/>
    <col min="2043" max="2043" width="10" style="1" customWidth="1"/>
    <col min="2044" max="2044" width="11.42578125" style="1" customWidth="1"/>
    <col min="2045" max="2045" width="11.85546875" style="1" customWidth="1"/>
    <col min="2046" max="2046" width="21.5703125" style="1" customWidth="1"/>
    <col min="2047" max="2047" width="13.42578125" style="1" customWidth="1"/>
    <col min="2048" max="2048" width="15" style="1" customWidth="1"/>
    <col min="2049" max="2297" width="9.140625" style="1"/>
    <col min="2298" max="2298" width="34" style="1" customWidth="1"/>
    <col min="2299" max="2299" width="10" style="1" customWidth="1"/>
    <col min="2300" max="2300" width="11.42578125" style="1" customWidth="1"/>
    <col min="2301" max="2301" width="11.85546875" style="1" customWidth="1"/>
    <col min="2302" max="2302" width="21.5703125" style="1" customWidth="1"/>
    <col min="2303" max="2303" width="13.42578125" style="1" customWidth="1"/>
    <col min="2304" max="2304" width="15" style="1" customWidth="1"/>
    <col min="2305" max="2553" width="9.140625" style="1"/>
    <col min="2554" max="2554" width="34" style="1" customWidth="1"/>
    <col min="2555" max="2555" width="10" style="1" customWidth="1"/>
    <col min="2556" max="2556" width="11.42578125" style="1" customWidth="1"/>
    <col min="2557" max="2557" width="11.85546875" style="1" customWidth="1"/>
    <col min="2558" max="2558" width="21.5703125" style="1" customWidth="1"/>
    <col min="2559" max="2559" width="13.42578125" style="1" customWidth="1"/>
    <col min="2560" max="2560" width="15" style="1" customWidth="1"/>
    <col min="2561" max="2809" width="9.140625" style="1"/>
    <col min="2810" max="2810" width="34" style="1" customWidth="1"/>
    <col min="2811" max="2811" width="10" style="1" customWidth="1"/>
    <col min="2812" max="2812" width="11.42578125" style="1" customWidth="1"/>
    <col min="2813" max="2813" width="11.85546875" style="1" customWidth="1"/>
    <col min="2814" max="2814" width="21.5703125" style="1" customWidth="1"/>
    <col min="2815" max="2815" width="13.42578125" style="1" customWidth="1"/>
    <col min="2816" max="2816" width="15" style="1" customWidth="1"/>
    <col min="2817" max="3065" width="9.140625" style="1"/>
    <col min="3066" max="3066" width="34" style="1" customWidth="1"/>
    <col min="3067" max="3067" width="10" style="1" customWidth="1"/>
    <col min="3068" max="3068" width="11.42578125" style="1" customWidth="1"/>
    <col min="3069" max="3069" width="11.85546875" style="1" customWidth="1"/>
    <col min="3070" max="3070" width="21.5703125" style="1" customWidth="1"/>
    <col min="3071" max="3071" width="13.42578125" style="1" customWidth="1"/>
    <col min="3072" max="3072" width="15" style="1" customWidth="1"/>
    <col min="3073" max="3321" width="9.140625" style="1"/>
    <col min="3322" max="3322" width="34" style="1" customWidth="1"/>
    <col min="3323" max="3323" width="10" style="1" customWidth="1"/>
    <col min="3324" max="3324" width="11.42578125" style="1" customWidth="1"/>
    <col min="3325" max="3325" width="11.85546875" style="1" customWidth="1"/>
    <col min="3326" max="3326" width="21.5703125" style="1" customWidth="1"/>
    <col min="3327" max="3327" width="13.42578125" style="1" customWidth="1"/>
    <col min="3328" max="3328" width="15" style="1" customWidth="1"/>
    <col min="3329" max="3577" width="9.140625" style="1"/>
    <col min="3578" max="3578" width="34" style="1" customWidth="1"/>
    <col min="3579" max="3579" width="10" style="1" customWidth="1"/>
    <col min="3580" max="3580" width="11.42578125" style="1" customWidth="1"/>
    <col min="3581" max="3581" width="11.85546875" style="1" customWidth="1"/>
    <col min="3582" max="3582" width="21.5703125" style="1" customWidth="1"/>
    <col min="3583" max="3583" width="13.42578125" style="1" customWidth="1"/>
    <col min="3584" max="3584" width="15" style="1" customWidth="1"/>
    <col min="3585" max="3833" width="9.140625" style="1"/>
    <col min="3834" max="3834" width="34" style="1" customWidth="1"/>
    <col min="3835" max="3835" width="10" style="1" customWidth="1"/>
    <col min="3836" max="3836" width="11.42578125" style="1" customWidth="1"/>
    <col min="3837" max="3837" width="11.85546875" style="1" customWidth="1"/>
    <col min="3838" max="3838" width="21.5703125" style="1" customWidth="1"/>
    <col min="3839" max="3839" width="13.42578125" style="1" customWidth="1"/>
    <col min="3840" max="3840" width="15" style="1" customWidth="1"/>
    <col min="3841" max="4089" width="9.140625" style="1"/>
    <col min="4090" max="4090" width="34" style="1" customWidth="1"/>
    <col min="4091" max="4091" width="10" style="1" customWidth="1"/>
    <col min="4092" max="4092" width="11.42578125" style="1" customWidth="1"/>
    <col min="4093" max="4093" width="11.85546875" style="1" customWidth="1"/>
    <col min="4094" max="4094" width="21.5703125" style="1" customWidth="1"/>
    <col min="4095" max="4095" width="13.42578125" style="1" customWidth="1"/>
    <col min="4096" max="4096" width="15" style="1" customWidth="1"/>
    <col min="4097" max="4345" width="9.140625" style="1"/>
    <col min="4346" max="4346" width="34" style="1" customWidth="1"/>
    <col min="4347" max="4347" width="10" style="1" customWidth="1"/>
    <col min="4348" max="4348" width="11.42578125" style="1" customWidth="1"/>
    <col min="4349" max="4349" width="11.85546875" style="1" customWidth="1"/>
    <col min="4350" max="4350" width="21.5703125" style="1" customWidth="1"/>
    <col min="4351" max="4351" width="13.42578125" style="1" customWidth="1"/>
    <col min="4352" max="4352" width="15" style="1" customWidth="1"/>
    <col min="4353" max="4601" width="9.140625" style="1"/>
    <col min="4602" max="4602" width="34" style="1" customWidth="1"/>
    <col min="4603" max="4603" width="10" style="1" customWidth="1"/>
    <col min="4604" max="4604" width="11.42578125" style="1" customWidth="1"/>
    <col min="4605" max="4605" width="11.85546875" style="1" customWidth="1"/>
    <col min="4606" max="4606" width="21.5703125" style="1" customWidth="1"/>
    <col min="4607" max="4607" width="13.42578125" style="1" customWidth="1"/>
    <col min="4608" max="4608" width="15" style="1" customWidth="1"/>
    <col min="4609" max="4857" width="9.140625" style="1"/>
    <col min="4858" max="4858" width="34" style="1" customWidth="1"/>
    <col min="4859" max="4859" width="10" style="1" customWidth="1"/>
    <col min="4860" max="4860" width="11.42578125" style="1" customWidth="1"/>
    <col min="4861" max="4861" width="11.85546875" style="1" customWidth="1"/>
    <col min="4862" max="4862" width="21.5703125" style="1" customWidth="1"/>
    <col min="4863" max="4863" width="13.42578125" style="1" customWidth="1"/>
    <col min="4864" max="4864" width="15" style="1" customWidth="1"/>
    <col min="4865" max="5113" width="9.140625" style="1"/>
    <col min="5114" max="5114" width="34" style="1" customWidth="1"/>
    <col min="5115" max="5115" width="10" style="1" customWidth="1"/>
    <col min="5116" max="5116" width="11.42578125" style="1" customWidth="1"/>
    <col min="5117" max="5117" width="11.85546875" style="1" customWidth="1"/>
    <col min="5118" max="5118" width="21.5703125" style="1" customWidth="1"/>
    <col min="5119" max="5119" width="13.42578125" style="1" customWidth="1"/>
    <col min="5120" max="5120" width="15" style="1" customWidth="1"/>
    <col min="5121" max="5369" width="9.140625" style="1"/>
    <col min="5370" max="5370" width="34" style="1" customWidth="1"/>
    <col min="5371" max="5371" width="10" style="1" customWidth="1"/>
    <col min="5372" max="5372" width="11.42578125" style="1" customWidth="1"/>
    <col min="5373" max="5373" width="11.85546875" style="1" customWidth="1"/>
    <col min="5374" max="5374" width="21.5703125" style="1" customWidth="1"/>
    <col min="5375" max="5375" width="13.42578125" style="1" customWidth="1"/>
    <col min="5376" max="5376" width="15" style="1" customWidth="1"/>
    <col min="5377" max="5625" width="9.140625" style="1"/>
    <col min="5626" max="5626" width="34" style="1" customWidth="1"/>
    <col min="5627" max="5627" width="10" style="1" customWidth="1"/>
    <col min="5628" max="5628" width="11.42578125" style="1" customWidth="1"/>
    <col min="5629" max="5629" width="11.85546875" style="1" customWidth="1"/>
    <col min="5630" max="5630" width="21.5703125" style="1" customWidth="1"/>
    <col min="5631" max="5631" width="13.42578125" style="1" customWidth="1"/>
    <col min="5632" max="5632" width="15" style="1" customWidth="1"/>
    <col min="5633" max="5881" width="9.140625" style="1"/>
    <col min="5882" max="5882" width="34" style="1" customWidth="1"/>
    <col min="5883" max="5883" width="10" style="1" customWidth="1"/>
    <col min="5884" max="5884" width="11.42578125" style="1" customWidth="1"/>
    <col min="5885" max="5885" width="11.85546875" style="1" customWidth="1"/>
    <col min="5886" max="5886" width="21.5703125" style="1" customWidth="1"/>
    <col min="5887" max="5887" width="13.42578125" style="1" customWidth="1"/>
    <col min="5888" max="5888" width="15" style="1" customWidth="1"/>
    <col min="5889" max="6137" width="9.140625" style="1"/>
    <col min="6138" max="6138" width="34" style="1" customWidth="1"/>
    <col min="6139" max="6139" width="10" style="1" customWidth="1"/>
    <col min="6140" max="6140" width="11.42578125" style="1" customWidth="1"/>
    <col min="6141" max="6141" width="11.85546875" style="1" customWidth="1"/>
    <col min="6142" max="6142" width="21.5703125" style="1" customWidth="1"/>
    <col min="6143" max="6143" width="13.42578125" style="1" customWidth="1"/>
    <col min="6144" max="6144" width="15" style="1" customWidth="1"/>
    <col min="6145" max="6393" width="9.140625" style="1"/>
    <col min="6394" max="6394" width="34" style="1" customWidth="1"/>
    <col min="6395" max="6395" width="10" style="1" customWidth="1"/>
    <col min="6396" max="6396" width="11.42578125" style="1" customWidth="1"/>
    <col min="6397" max="6397" width="11.85546875" style="1" customWidth="1"/>
    <col min="6398" max="6398" width="21.5703125" style="1" customWidth="1"/>
    <col min="6399" max="6399" width="13.42578125" style="1" customWidth="1"/>
    <col min="6400" max="6400" width="15" style="1" customWidth="1"/>
    <col min="6401" max="6649" width="9.140625" style="1"/>
    <col min="6650" max="6650" width="34" style="1" customWidth="1"/>
    <col min="6651" max="6651" width="10" style="1" customWidth="1"/>
    <col min="6652" max="6652" width="11.42578125" style="1" customWidth="1"/>
    <col min="6653" max="6653" width="11.85546875" style="1" customWidth="1"/>
    <col min="6654" max="6654" width="21.5703125" style="1" customWidth="1"/>
    <col min="6655" max="6655" width="13.42578125" style="1" customWidth="1"/>
    <col min="6656" max="6656" width="15" style="1" customWidth="1"/>
    <col min="6657" max="6905" width="9.140625" style="1"/>
    <col min="6906" max="6906" width="34" style="1" customWidth="1"/>
    <col min="6907" max="6907" width="10" style="1" customWidth="1"/>
    <col min="6908" max="6908" width="11.42578125" style="1" customWidth="1"/>
    <col min="6909" max="6909" width="11.85546875" style="1" customWidth="1"/>
    <col min="6910" max="6910" width="21.5703125" style="1" customWidth="1"/>
    <col min="6911" max="6911" width="13.42578125" style="1" customWidth="1"/>
    <col min="6912" max="6912" width="15" style="1" customWidth="1"/>
    <col min="6913" max="7161" width="9.140625" style="1"/>
    <col min="7162" max="7162" width="34" style="1" customWidth="1"/>
    <col min="7163" max="7163" width="10" style="1" customWidth="1"/>
    <col min="7164" max="7164" width="11.42578125" style="1" customWidth="1"/>
    <col min="7165" max="7165" width="11.85546875" style="1" customWidth="1"/>
    <col min="7166" max="7166" width="21.5703125" style="1" customWidth="1"/>
    <col min="7167" max="7167" width="13.42578125" style="1" customWidth="1"/>
    <col min="7168" max="7168" width="15" style="1" customWidth="1"/>
    <col min="7169" max="7417" width="9.140625" style="1"/>
    <col min="7418" max="7418" width="34" style="1" customWidth="1"/>
    <col min="7419" max="7419" width="10" style="1" customWidth="1"/>
    <col min="7420" max="7420" width="11.42578125" style="1" customWidth="1"/>
    <col min="7421" max="7421" width="11.85546875" style="1" customWidth="1"/>
    <col min="7422" max="7422" width="21.5703125" style="1" customWidth="1"/>
    <col min="7423" max="7423" width="13.42578125" style="1" customWidth="1"/>
    <col min="7424" max="7424" width="15" style="1" customWidth="1"/>
    <col min="7425" max="7673" width="9.140625" style="1"/>
    <col min="7674" max="7674" width="34" style="1" customWidth="1"/>
    <col min="7675" max="7675" width="10" style="1" customWidth="1"/>
    <col min="7676" max="7676" width="11.42578125" style="1" customWidth="1"/>
    <col min="7677" max="7677" width="11.85546875" style="1" customWidth="1"/>
    <col min="7678" max="7678" width="21.5703125" style="1" customWidth="1"/>
    <col min="7679" max="7679" width="13.42578125" style="1" customWidth="1"/>
    <col min="7680" max="7680" width="15" style="1" customWidth="1"/>
    <col min="7681" max="7929" width="9.140625" style="1"/>
    <col min="7930" max="7930" width="34" style="1" customWidth="1"/>
    <col min="7931" max="7931" width="10" style="1" customWidth="1"/>
    <col min="7932" max="7932" width="11.42578125" style="1" customWidth="1"/>
    <col min="7933" max="7933" width="11.85546875" style="1" customWidth="1"/>
    <col min="7934" max="7934" width="21.5703125" style="1" customWidth="1"/>
    <col min="7935" max="7935" width="13.42578125" style="1" customWidth="1"/>
    <col min="7936" max="7936" width="15" style="1" customWidth="1"/>
    <col min="7937" max="8185" width="9.140625" style="1"/>
    <col min="8186" max="8186" width="34" style="1" customWidth="1"/>
    <col min="8187" max="8187" width="10" style="1" customWidth="1"/>
    <col min="8188" max="8188" width="11.42578125" style="1" customWidth="1"/>
    <col min="8189" max="8189" width="11.85546875" style="1" customWidth="1"/>
    <col min="8190" max="8190" width="21.5703125" style="1" customWidth="1"/>
    <col min="8191" max="8191" width="13.42578125" style="1" customWidth="1"/>
    <col min="8192" max="8192" width="15" style="1" customWidth="1"/>
    <col min="8193" max="8441" width="9.140625" style="1"/>
    <col min="8442" max="8442" width="34" style="1" customWidth="1"/>
    <col min="8443" max="8443" width="10" style="1" customWidth="1"/>
    <col min="8444" max="8444" width="11.42578125" style="1" customWidth="1"/>
    <col min="8445" max="8445" width="11.85546875" style="1" customWidth="1"/>
    <col min="8446" max="8446" width="21.5703125" style="1" customWidth="1"/>
    <col min="8447" max="8447" width="13.42578125" style="1" customWidth="1"/>
    <col min="8448" max="8448" width="15" style="1" customWidth="1"/>
    <col min="8449" max="8697" width="9.140625" style="1"/>
    <col min="8698" max="8698" width="34" style="1" customWidth="1"/>
    <col min="8699" max="8699" width="10" style="1" customWidth="1"/>
    <col min="8700" max="8700" width="11.42578125" style="1" customWidth="1"/>
    <col min="8701" max="8701" width="11.85546875" style="1" customWidth="1"/>
    <col min="8702" max="8702" width="21.5703125" style="1" customWidth="1"/>
    <col min="8703" max="8703" width="13.42578125" style="1" customWidth="1"/>
    <col min="8704" max="8704" width="15" style="1" customWidth="1"/>
    <col min="8705" max="8953" width="9.140625" style="1"/>
    <col min="8954" max="8954" width="34" style="1" customWidth="1"/>
    <col min="8955" max="8955" width="10" style="1" customWidth="1"/>
    <col min="8956" max="8956" width="11.42578125" style="1" customWidth="1"/>
    <col min="8957" max="8957" width="11.85546875" style="1" customWidth="1"/>
    <col min="8958" max="8958" width="21.5703125" style="1" customWidth="1"/>
    <col min="8959" max="8959" width="13.42578125" style="1" customWidth="1"/>
    <col min="8960" max="8960" width="15" style="1" customWidth="1"/>
    <col min="8961" max="9209" width="9.140625" style="1"/>
    <col min="9210" max="9210" width="34" style="1" customWidth="1"/>
    <col min="9211" max="9211" width="10" style="1" customWidth="1"/>
    <col min="9212" max="9212" width="11.42578125" style="1" customWidth="1"/>
    <col min="9213" max="9213" width="11.85546875" style="1" customWidth="1"/>
    <col min="9214" max="9214" width="21.5703125" style="1" customWidth="1"/>
    <col min="9215" max="9215" width="13.42578125" style="1" customWidth="1"/>
    <col min="9216" max="9216" width="15" style="1" customWidth="1"/>
    <col min="9217" max="9465" width="9.140625" style="1"/>
    <col min="9466" max="9466" width="34" style="1" customWidth="1"/>
    <col min="9467" max="9467" width="10" style="1" customWidth="1"/>
    <col min="9468" max="9468" width="11.42578125" style="1" customWidth="1"/>
    <col min="9469" max="9469" width="11.85546875" style="1" customWidth="1"/>
    <col min="9470" max="9470" width="21.5703125" style="1" customWidth="1"/>
    <col min="9471" max="9471" width="13.42578125" style="1" customWidth="1"/>
    <col min="9472" max="9472" width="15" style="1" customWidth="1"/>
    <col min="9473" max="9721" width="9.140625" style="1"/>
    <col min="9722" max="9722" width="34" style="1" customWidth="1"/>
    <col min="9723" max="9723" width="10" style="1" customWidth="1"/>
    <col min="9724" max="9724" width="11.42578125" style="1" customWidth="1"/>
    <col min="9725" max="9725" width="11.85546875" style="1" customWidth="1"/>
    <col min="9726" max="9726" width="21.5703125" style="1" customWidth="1"/>
    <col min="9727" max="9727" width="13.42578125" style="1" customWidth="1"/>
    <col min="9728" max="9728" width="15" style="1" customWidth="1"/>
    <col min="9729" max="9977" width="9.140625" style="1"/>
    <col min="9978" max="9978" width="34" style="1" customWidth="1"/>
    <col min="9979" max="9979" width="10" style="1" customWidth="1"/>
    <col min="9980" max="9980" width="11.42578125" style="1" customWidth="1"/>
    <col min="9981" max="9981" width="11.85546875" style="1" customWidth="1"/>
    <col min="9982" max="9982" width="21.5703125" style="1" customWidth="1"/>
    <col min="9983" max="9983" width="13.42578125" style="1" customWidth="1"/>
    <col min="9984" max="9984" width="15" style="1" customWidth="1"/>
    <col min="9985" max="10233" width="9.140625" style="1"/>
    <col min="10234" max="10234" width="34" style="1" customWidth="1"/>
    <col min="10235" max="10235" width="10" style="1" customWidth="1"/>
    <col min="10236" max="10236" width="11.42578125" style="1" customWidth="1"/>
    <col min="10237" max="10237" width="11.85546875" style="1" customWidth="1"/>
    <col min="10238" max="10238" width="21.5703125" style="1" customWidth="1"/>
    <col min="10239" max="10239" width="13.42578125" style="1" customWidth="1"/>
    <col min="10240" max="10240" width="15" style="1" customWidth="1"/>
    <col min="10241" max="10489" width="9.140625" style="1"/>
    <col min="10490" max="10490" width="34" style="1" customWidth="1"/>
    <col min="10491" max="10491" width="10" style="1" customWidth="1"/>
    <col min="10492" max="10492" width="11.42578125" style="1" customWidth="1"/>
    <col min="10493" max="10493" width="11.85546875" style="1" customWidth="1"/>
    <col min="10494" max="10494" width="21.5703125" style="1" customWidth="1"/>
    <col min="10495" max="10495" width="13.42578125" style="1" customWidth="1"/>
    <col min="10496" max="10496" width="15" style="1" customWidth="1"/>
    <col min="10497" max="10745" width="9.140625" style="1"/>
    <col min="10746" max="10746" width="34" style="1" customWidth="1"/>
    <col min="10747" max="10747" width="10" style="1" customWidth="1"/>
    <col min="10748" max="10748" width="11.42578125" style="1" customWidth="1"/>
    <col min="10749" max="10749" width="11.85546875" style="1" customWidth="1"/>
    <col min="10750" max="10750" width="21.5703125" style="1" customWidth="1"/>
    <col min="10751" max="10751" width="13.42578125" style="1" customWidth="1"/>
    <col min="10752" max="10752" width="15" style="1" customWidth="1"/>
    <col min="10753" max="11001" width="9.140625" style="1"/>
    <col min="11002" max="11002" width="34" style="1" customWidth="1"/>
    <col min="11003" max="11003" width="10" style="1" customWidth="1"/>
    <col min="11004" max="11004" width="11.42578125" style="1" customWidth="1"/>
    <col min="11005" max="11005" width="11.85546875" style="1" customWidth="1"/>
    <col min="11006" max="11006" width="21.5703125" style="1" customWidth="1"/>
    <col min="11007" max="11007" width="13.42578125" style="1" customWidth="1"/>
    <col min="11008" max="11008" width="15" style="1" customWidth="1"/>
    <col min="11009" max="11257" width="9.140625" style="1"/>
    <col min="11258" max="11258" width="34" style="1" customWidth="1"/>
    <col min="11259" max="11259" width="10" style="1" customWidth="1"/>
    <col min="11260" max="11260" width="11.42578125" style="1" customWidth="1"/>
    <col min="11261" max="11261" width="11.85546875" style="1" customWidth="1"/>
    <col min="11262" max="11262" width="21.5703125" style="1" customWidth="1"/>
    <col min="11263" max="11263" width="13.42578125" style="1" customWidth="1"/>
    <col min="11264" max="11264" width="15" style="1" customWidth="1"/>
    <col min="11265" max="11513" width="9.140625" style="1"/>
    <col min="11514" max="11514" width="34" style="1" customWidth="1"/>
    <col min="11515" max="11515" width="10" style="1" customWidth="1"/>
    <col min="11516" max="11516" width="11.42578125" style="1" customWidth="1"/>
    <col min="11517" max="11517" width="11.85546875" style="1" customWidth="1"/>
    <col min="11518" max="11518" width="21.5703125" style="1" customWidth="1"/>
    <col min="11519" max="11519" width="13.42578125" style="1" customWidth="1"/>
    <col min="11520" max="11520" width="15" style="1" customWidth="1"/>
    <col min="11521" max="11769" width="9.140625" style="1"/>
    <col min="11770" max="11770" width="34" style="1" customWidth="1"/>
    <col min="11771" max="11771" width="10" style="1" customWidth="1"/>
    <col min="11772" max="11772" width="11.42578125" style="1" customWidth="1"/>
    <col min="11773" max="11773" width="11.85546875" style="1" customWidth="1"/>
    <col min="11774" max="11774" width="21.5703125" style="1" customWidth="1"/>
    <col min="11775" max="11775" width="13.42578125" style="1" customWidth="1"/>
    <col min="11776" max="11776" width="15" style="1" customWidth="1"/>
    <col min="11777" max="12025" width="9.140625" style="1"/>
    <col min="12026" max="12026" width="34" style="1" customWidth="1"/>
    <col min="12027" max="12027" width="10" style="1" customWidth="1"/>
    <col min="12028" max="12028" width="11.42578125" style="1" customWidth="1"/>
    <col min="12029" max="12029" width="11.85546875" style="1" customWidth="1"/>
    <col min="12030" max="12030" width="21.5703125" style="1" customWidth="1"/>
    <col min="12031" max="12031" width="13.42578125" style="1" customWidth="1"/>
    <col min="12032" max="12032" width="15" style="1" customWidth="1"/>
    <col min="12033" max="12281" width="9.140625" style="1"/>
    <col min="12282" max="12282" width="34" style="1" customWidth="1"/>
    <col min="12283" max="12283" width="10" style="1" customWidth="1"/>
    <col min="12284" max="12284" width="11.42578125" style="1" customWidth="1"/>
    <col min="12285" max="12285" width="11.85546875" style="1" customWidth="1"/>
    <col min="12286" max="12286" width="21.5703125" style="1" customWidth="1"/>
    <col min="12287" max="12287" width="13.42578125" style="1" customWidth="1"/>
    <col min="12288" max="12288" width="15" style="1" customWidth="1"/>
    <col min="12289" max="12537" width="9.140625" style="1"/>
    <col min="12538" max="12538" width="34" style="1" customWidth="1"/>
    <col min="12539" max="12539" width="10" style="1" customWidth="1"/>
    <col min="12540" max="12540" width="11.42578125" style="1" customWidth="1"/>
    <col min="12541" max="12541" width="11.85546875" style="1" customWidth="1"/>
    <col min="12542" max="12542" width="21.5703125" style="1" customWidth="1"/>
    <col min="12543" max="12543" width="13.42578125" style="1" customWidth="1"/>
    <col min="12544" max="12544" width="15" style="1" customWidth="1"/>
    <col min="12545" max="12793" width="9.140625" style="1"/>
    <col min="12794" max="12794" width="34" style="1" customWidth="1"/>
    <col min="12795" max="12795" width="10" style="1" customWidth="1"/>
    <col min="12796" max="12796" width="11.42578125" style="1" customWidth="1"/>
    <col min="12797" max="12797" width="11.85546875" style="1" customWidth="1"/>
    <col min="12798" max="12798" width="21.5703125" style="1" customWidth="1"/>
    <col min="12799" max="12799" width="13.42578125" style="1" customWidth="1"/>
    <col min="12800" max="12800" width="15" style="1" customWidth="1"/>
    <col min="12801" max="13049" width="9.140625" style="1"/>
    <col min="13050" max="13050" width="34" style="1" customWidth="1"/>
    <col min="13051" max="13051" width="10" style="1" customWidth="1"/>
    <col min="13052" max="13052" width="11.42578125" style="1" customWidth="1"/>
    <col min="13053" max="13053" width="11.85546875" style="1" customWidth="1"/>
    <col min="13054" max="13054" width="21.5703125" style="1" customWidth="1"/>
    <col min="13055" max="13055" width="13.42578125" style="1" customWidth="1"/>
    <col min="13056" max="13056" width="15" style="1" customWidth="1"/>
    <col min="13057" max="13305" width="9.140625" style="1"/>
    <col min="13306" max="13306" width="34" style="1" customWidth="1"/>
    <col min="13307" max="13307" width="10" style="1" customWidth="1"/>
    <col min="13308" max="13308" width="11.42578125" style="1" customWidth="1"/>
    <col min="13309" max="13309" width="11.85546875" style="1" customWidth="1"/>
    <col min="13310" max="13310" width="21.5703125" style="1" customWidth="1"/>
    <col min="13311" max="13311" width="13.42578125" style="1" customWidth="1"/>
    <col min="13312" max="13312" width="15" style="1" customWidth="1"/>
    <col min="13313" max="13561" width="9.140625" style="1"/>
    <col min="13562" max="13562" width="34" style="1" customWidth="1"/>
    <col min="13563" max="13563" width="10" style="1" customWidth="1"/>
    <col min="13564" max="13564" width="11.42578125" style="1" customWidth="1"/>
    <col min="13565" max="13565" width="11.85546875" style="1" customWidth="1"/>
    <col min="13566" max="13566" width="21.5703125" style="1" customWidth="1"/>
    <col min="13567" max="13567" width="13.42578125" style="1" customWidth="1"/>
    <col min="13568" max="13568" width="15" style="1" customWidth="1"/>
    <col min="13569" max="13817" width="9.140625" style="1"/>
    <col min="13818" max="13818" width="34" style="1" customWidth="1"/>
    <col min="13819" max="13819" width="10" style="1" customWidth="1"/>
    <col min="13820" max="13820" width="11.42578125" style="1" customWidth="1"/>
    <col min="13821" max="13821" width="11.85546875" style="1" customWidth="1"/>
    <col min="13822" max="13822" width="21.5703125" style="1" customWidth="1"/>
    <col min="13823" max="13823" width="13.42578125" style="1" customWidth="1"/>
    <col min="13824" max="13824" width="15" style="1" customWidth="1"/>
    <col min="13825" max="14073" width="9.140625" style="1"/>
    <col min="14074" max="14074" width="34" style="1" customWidth="1"/>
    <col min="14075" max="14075" width="10" style="1" customWidth="1"/>
    <col min="14076" max="14076" width="11.42578125" style="1" customWidth="1"/>
    <col min="14077" max="14077" width="11.85546875" style="1" customWidth="1"/>
    <col min="14078" max="14078" width="21.5703125" style="1" customWidth="1"/>
    <col min="14079" max="14079" width="13.42578125" style="1" customWidth="1"/>
    <col min="14080" max="14080" width="15" style="1" customWidth="1"/>
    <col min="14081" max="14329" width="9.140625" style="1"/>
    <col min="14330" max="14330" width="34" style="1" customWidth="1"/>
    <col min="14331" max="14331" width="10" style="1" customWidth="1"/>
    <col min="14332" max="14332" width="11.42578125" style="1" customWidth="1"/>
    <col min="14333" max="14333" width="11.85546875" style="1" customWidth="1"/>
    <col min="14334" max="14334" width="21.5703125" style="1" customWidth="1"/>
    <col min="14335" max="14335" width="13.42578125" style="1" customWidth="1"/>
    <col min="14336" max="14336" width="15" style="1" customWidth="1"/>
    <col min="14337" max="14585" width="9.140625" style="1"/>
    <col min="14586" max="14586" width="34" style="1" customWidth="1"/>
    <col min="14587" max="14587" width="10" style="1" customWidth="1"/>
    <col min="14588" max="14588" width="11.42578125" style="1" customWidth="1"/>
    <col min="14589" max="14589" width="11.85546875" style="1" customWidth="1"/>
    <col min="14590" max="14590" width="21.5703125" style="1" customWidth="1"/>
    <col min="14591" max="14591" width="13.42578125" style="1" customWidth="1"/>
    <col min="14592" max="14592" width="15" style="1" customWidth="1"/>
    <col min="14593" max="14841" width="9.140625" style="1"/>
    <col min="14842" max="14842" width="34" style="1" customWidth="1"/>
    <col min="14843" max="14843" width="10" style="1" customWidth="1"/>
    <col min="14844" max="14844" width="11.42578125" style="1" customWidth="1"/>
    <col min="14845" max="14845" width="11.85546875" style="1" customWidth="1"/>
    <col min="14846" max="14846" width="21.5703125" style="1" customWidth="1"/>
    <col min="14847" max="14847" width="13.42578125" style="1" customWidth="1"/>
    <col min="14848" max="14848" width="15" style="1" customWidth="1"/>
    <col min="14849" max="15097" width="9.140625" style="1"/>
    <col min="15098" max="15098" width="34" style="1" customWidth="1"/>
    <col min="15099" max="15099" width="10" style="1" customWidth="1"/>
    <col min="15100" max="15100" width="11.42578125" style="1" customWidth="1"/>
    <col min="15101" max="15101" width="11.85546875" style="1" customWidth="1"/>
    <col min="15102" max="15102" width="21.5703125" style="1" customWidth="1"/>
    <col min="15103" max="15103" width="13.42578125" style="1" customWidth="1"/>
    <col min="15104" max="15104" width="15" style="1" customWidth="1"/>
    <col min="15105" max="15353" width="9.140625" style="1"/>
    <col min="15354" max="15354" width="34" style="1" customWidth="1"/>
    <col min="15355" max="15355" width="10" style="1" customWidth="1"/>
    <col min="15356" max="15356" width="11.42578125" style="1" customWidth="1"/>
    <col min="15357" max="15357" width="11.85546875" style="1" customWidth="1"/>
    <col min="15358" max="15358" width="21.5703125" style="1" customWidth="1"/>
    <col min="15359" max="15359" width="13.42578125" style="1" customWidth="1"/>
    <col min="15360" max="15360" width="15" style="1" customWidth="1"/>
    <col min="15361" max="15609" width="9.140625" style="1"/>
    <col min="15610" max="15610" width="34" style="1" customWidth="1"/>
    <col min="15611" max="15611" width="10" style="1" customWidth="1"/>
    <col min="15612" max="15612" width="11.42578125" style="1" customWidth="1"/>
    <col min="15613" max="15613" width="11.85546875" style="1" customWidth="1"/>
    <col min="15614" max="15614" width="21.5703125" style="1" customWidth="1"/>
    <col min="15615" max="15615" width="13.42578125" style="1" customWidth="1"/>
    <col min="15616" max="15616" width="15" style="1" customWidth="1"/>
    <col min="15617" max="15865" width="9.140625" style="1"/>
    <col min="15866" max="15866" width="34" style="1" customWidth="1"/>
    <col min="15867" max="15867" width="10" style="1" customWidth="1"/>
    <col min="15868" max="15868" width="11.42578125" style="1" customWidth="1"/>
    <col min="15869" max="15869" width="11.85546875" style="1" customWidth="1"/>
    <col min="15870" max="15870" width="21.5703125" style="1" customWidth="1"/>
    <col min="15871" max="15871" width="13.42578125" style="1" customWidth="1"/>
    <col min="15872" max="15872" width="15" style="1" customWidth="1"/>
    <col min="15873" max="16121" width="9.140625" style="1"/>
    <col min="16122" max="16122" width="34" style="1" customWidth="1"/>
    <col min="16123" max="16123" width="10" style="1" customWidth="1"/>
    <col min="16124" max="16124" width="11.42578125" style="1" customWidth="1"/>
    <col min="16125" max="16125" width="11.85546875" style="1" customWidth="1"/>
    <col min="16126" max="16126" width="21.5703125" style="1" customWidth="1"/>
    <col min="16127" max="16127" width="13.42578125" style="1" customWidth="1"/>
    <col min="16128" max="16128" width="15" style="1" customWidth="1"/>
    <col min="16129" max="16384" width="9.140625" style="1"/>
  </cols>
  <sheetData>
    <row r="1" spans="1:18" ht="52.5" customHeight="1" thickBot="1" x14ac:dyDescent="0.3">
      <c r="A1" s="57"/>
      <c r="B1" s="293" t="s">
        <v>248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58"/>
    </row>
    <row r="2" spans="1:18" ht="15" customHeight="1" x14ac:dyDescent="0.25">
      <c r="A2" s="90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92"/>
    </row>
    <row r="3" spans="1:18" ht="20.100000000000001" customHeight="1" x14ac:dyDescent="0.25">
      <c r="A3" s="90"/>
      <c r="B3" s="244" t="s">
        <v>242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92"/>
    </row>
    <row r="4" spans="1:18" ht="20.100000000000001" customHeight="1" thickBot="1" x14ac:dyDescent="0.3">
      <c r="A4" s="90"/>
      <c r="B4" s="244" t="s">
        <v>101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92"/>
    </row>
    <row r="5" spans="1:18" ht="15.75" thickBot="1" x14ac:dyDescent="0.3">
      <c r="A5" s="90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92"/>
    </row>
    <row r="6" spans="1:18" ht="37.5" customHeight="1" thickBot="1" x14ac:dyDescent="0.3">
      <c r="A6" s="90"/>
      <c r="B6" s="20" t="s">
        <v>0</v>
      </c>
      <c r="C6" s="21" t="s">
        <v>1</v>
      </c>
      <c r="D6" s="257"/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7" t="s">
        <v>2</v>
      </c>
      <c r="Q6" s="204" t="s">
        <v>126</v>
      </c>
      <c r="R6" s="92"/>
    </row>
    <row r="7" spans="1:18" ht="15.75" thickBot="1" x14ac:dyDescent="0.3">
      <c r="A7" s="90"/>
      <c r="B7" s="301"/>
      <c r="C7" s="258"/>
      <c r="D7" s="301" t="s">
        <v>123</v>
      </c>
      <c r="E7" s="258"/>
      <c r="F7" s="258"/>
      <c r="G7" s="258"/>
      <c r="H7" s="258"/>
      <c r="I7" s="258"/>
      <c r="J7" s="258"/>
      <c r="K7" s="258"/>
      <c r="L7" s="258"/>
      <c r="M7" s="258"/>
      <c r="N7" s="302"/>
      <c r="O7" s="301"/>
      <c r="P7" s="258"/>
      <c r="Q7" s="302"/>
      <c r="R7" s="92"/>
    </row>
    <row r="8" spans="1:18" ht="15.75" thickBot="1" x14ac:dyDescent="0.3">
      <c r="A8" s="90"/>
      <c r="B8" s="396" t="s">
        <v>73</v>
      </c>
      <c r="C8" s="397"/>
      <c r="D8" s="113" t="s">
        <v>211</v>
      </c>
      <c r="E8" s="114" t="s">
        <v>212</v>
      </c>
      <c r="F8" s="114" t="s">
        <v>213</v>
      </c>
      <c r="G8" s="114" t="s">
        <v>214</v>
      </c>
      <c r="H8" s="114" t="s">
        <v>215</v>
      </c>
      <c r="I8" s="114" t="s">
        <v>216</v>
      </c>
      <c r="J8" s="114" t="s">
        <v>217</v>
      </c>
      <c r="K8" s="114" t="s">
        <v>218</v>
      </c>
      <c r="L8" s="114" t="s">
        <v>219</v>
      </c>
      <c r="M8" s="114" t="s">
        <v>220</v>
      </c>
      <c r="N8" s="115" t="s">
        <v>221</v>
      </c>
      <c r="O8" s="99"/>
      <c r="P8" s="100"/>
      <c r="Q8" s="158"/>
      <c r="R8" s="92"/>
    </row>
    <row r="9" spans="1:18" x14ac:dyDescent="0.25">
      <c r="A9" s="90"/>
      <c r="B9" s="12" t="s">
        <v>57</v>
      </c>
      <c r="C9" s="63">
        <v>26.22</v>
      </c>
      <c r="D9" s="102">
        <v>1</v>
      </c>
      <c r="E9" s="103">
        <v>1</v>
      </c>
      <c r="F9" s="103">
        <v>1</v>
      </c>
      <c r="G9" s="103">
        <v>1</v>
      </c>
      <c r="H9" s="103">
        <v>1</v>
      </c>
      <c r="I9" s="103">
        <v>1</v>
      </c>
      <c r="J9" s="103">
        <v>1</v>
      </c>
      <c r="K9" s="104">
        <v>1</v>
      </c>
      <c r="L9" s="104"/>
      <c r="M9" s="104"/>
      <c r="N9" s="117"/>
      <c r="O9" s="150">
        <f t="shared" ref="O9:O13" si="0">(SUM(D9:J9)*K9*21)+(SUM(D9:J9)*L9*10)+(SUM(D9:J9)*M9*5)+(SUM(D9:J9)*N9*1)</f>
        <v>147</v>
      </c>
      <c r="P9" s="159"/>
      <c r="Q9" s="157">
        <f>P9*O9*C9</f>
        <v>0</v>
      </c>
      <c r="R9" s="92"/>
    </row>
    <row r="10" spans="1:18" x14ac:dyDescent="0.25">
      <c r="A10" s="90"/>
      <c r="B10" s="12" t="s">
        <v>102</v>
      </c>
      <c r="C10" s="63">
        <v>12</v>
      </c>
      <c r="D10" s="102">
        <v>1</v>
      </c>
      <c r="E10" s="103">
        <v>1</v>
      </c>
      <c r="F10" s="103">
        <v>1</v>
      </c>
      <c r="G10" s="103">
        <v>1</v>
      </c>
      <c r="H10" s="103">
        <v>1</v>
      </c>
      <c r="I10" s="103">
        <v>1</v>
      </c>
      <c r="J10" s="103">
        <v>1</v>
      </c>
      <c r="K10" s="104">
        <v>1</v>
      </c>
      <c r="L10" s="104"/>
      <c r="M10" s="104"/>
      <c r="N10" s="117"/>
      <c r="O10" s="150">
        <f t="shared" si="0"/>
        <v>147</v>
      </c>
      <c r="P10" s="159"/>
      <c r="Q10" s="157">
        <f>P10*O10*C10</f>
        <v>0</v>
      </c>
      <c r="R10" s="92"/>
    </row>
    <row r="11" spans="1:18" x14ac:dyDescent="0.25">
      <c r="A11" s="90"/>
      <c r="B11" s="12" t="s">
        <v>56</v>
      </c>
      <c r="C11" s="63">
        <v>54.67</v>
      </c>
      <c r="D11" s="102">
        <v>1</v>
      </c>
      <c r="E11" s="103">
        <v>1</v>
      </c>
      <c r="F11" s="103">
        <v>1</v>
      </c>
      <c r="G11" s="103">
        <v>1</v>
      </c>
      <c r="H11" s="103">
        <v>1</v>
      </c>
      <c r="I11" s="103">
        <v>1</v>
      </c>
      <c r="J11" s="103">
        <v>1</v>
      </c>
      <c r="K11" s="104">
        <v>1</v>
      </c>
      <c r="L11" s="104"/>
      <c r="M11" s="104"/>
      <c r="N11" s="117"/>
      <c r="O11" s="150">
        <f t="shared" si="0"/>
        <v>147</v>
      </c>
      <c r="P11" s="96"/>
      <c r="Q11" s="157">
        <f>P11*O11*C11</f>
        <v>0</v>
      </c>
      <c r="R11" s="92"/>
    </row>
    <row r="12" spans="1:18" x14ac:dyDescent="0.25">
      <c r="A12" s="90"/>
      <c r="B12" s="12" t="s">
        <v>53</v>
      </c>
      <c r="C12" s="63">
        <v>22.3</v>
      </c>
      <c r="D12" s="102">
        <v>1</v>
      </c>
      <c r="E12" s="103">
        <v>1</v>
      </c>
      <c r="F12" s="103">
        <v>1</v>
      </c>
      <c r="G12" s="103">
        <v>1</v>
      </c>
      <c r="H12" s="103">
        <v>1</v>
      </c>
      <c r="I12" s="103">
        <v>1</v>
      </c>
      <c r="J12" s="103">
        <v>1</v>
      </c>
      <c r="K12" s="104">
        <v>1</v>
      </c>
      <c r="L12" s="104"/>
      <c r="M12" s="104"/>
      <c r="N12" s="117"/>
      <c r="O12" s="150">
        <f t="shared" si="0"/>
        <v>147</v>
      </c>
      <c r="P12" s="96"/>
      <c r="Q12" s="157">
        <f>P12*O12*C12</f>
        <v>0</v>
      </c>
      <c r="R12" s="92"/>
    </row>
    <row r="13" spans="1:18" x14ac:dyDescent="0.25">
      <c r="A13" s="90"/>
      <c r="B13" s="12" t="s">
        <v>58</v>
      </c>
      <c r="C13" s="63">
        <v>6.68</v>
      </c>
      <c r="D13" s="102">
        <v>1</v>
      </c>
      <c r="E13" s="103">
        <v>1</v>
      </c>
      <c r="F13" s="103">
        <v>1</v>
      </c>
      <c r="G13" s="103">
        <v>1</v>
      </c>
      <c r="H13" s="103">
        <v>1</v>
      </c>
      <c r="I13" s="103">
        <v>1</v>
      </c>
      <c r="J13" s="103">
        <v>1</v>
      </c>
      <c r="K13" s="104">
        <v>1</v>
      </c>
      <c r="L13" s="104"/>
      <c r="M13" s="104"/>
      <c r="N13" s="117"/>
      <c r="O13" s="150">
        <f t="shared" si="0"/>
        <v>147</v>
      </c>
      <c r="P13" s="96"/>
      <c r="Q13" s="157">
        <f>P13*O13*C13</f>
        <v>0</v>
      </c>
      <c r="R13" s="92"/>
    </row>
    <row r="14" spans="1:18" x14ac:dyDescent="0.25">
      <c r="A14" s="90"/>
      <c r="B14" s="12" t="s">
        <v>103</v>
      </c>
      <c r="C14" s="63">
        <v>11.88</v>
      </c>
      <c r="D14" s="102"/>
      <c r="E14" s="103"/>
      <c r="F14" s="103"/>
      <c r="G14" s="103"/>
      <c r="H14" s="103"/>
      <c r="I14" s="103"/>
      <c r="J14" s="103"/>
      <c r="K14" s="104"/>
      <c r="L14" s="104"/>
      <c r="M14" s="104"/>
      <c r="N14" s="117"/>
      <c r="O14" s="66" t="s">
        <v>6</v>
      </c>
      <c r="P14" s="13" t="s">
        <v>6</v>
      </c>
      <c r="Q14" s="60" t="s">
        <v>6</v>
      </c>
      <c r="R14" s="92"/>
    </row>
    <row r="15" spans="1:18" ht="15.75" thickBot="1" x14ac:dyDescent="0.3">
      <c r="A15" s="90"/>
      <c r="B15" s="61" t="s">
        <v>59</v>
      </c>
      <c r="C15" s="70">
        <v>2.73</v>
      </c>
      <c r="D15" s="102">
        <v>1</v>
      </c>
      <c r="E15" s="103">
        <v>1</v>
      </c>
      <c r="F15" s="103">
        <v>1</v>
      </c>
      <c r="G15" s="103">
        <v>1</v>
      </c>
      <c r="H15" s="103">
        <v>1</v>
      </c>
      <c r="I15" s="103">
        <v>1</v>
      </c>
      <c r="J15" s="103">
        <v>1</v>
      </c>
      <c r="K15" s="104">
        <v>1</v>
      </c>
      <c r="L15" s="104"/>
      <c r="M15" s="104"/>
      <c r="N15" s="117"/>
      <c r="O15" s="150">
        <f t="shared" ref="O15" si="1">(SUM(D15:J15)*K15*21)+(SUM(D15:J15)*L15*10)+(SUM(D15:J15)*M15*5)+(SUM(D15:J15)*N15*1)</f>
        <v>147</v>
      </c>
      <c r="P15" s="96"/>
      <c r="Q15" s="157">
        <f>P15*O15*C15</f>
        <v>0</v>
      </c>
      <c r="R15" s="92"/>
    </row>
    <row r="16" spans="1:18" ht="15.75" thickBot="1" x14ac:dyDescent="0.3">
      <c r="A16" s="90"/>
      <c r="B16" s="404" t="s">
        <v>104</v>
      </c>
      <c r="C16" s="397"/>
      <c r="D16" s="113" t="s">
        <v>211</v>
      </c>
      <c r="E16" s="114" t="s">
        <v>212</v>
      </c>
      <c r="F16" s="114" t="s">
        <v>213</v>
      </c>
      <c r="G16" s="114" t="s">
        <v>214</v>
      </c>
      <c r="H16" s="114" t="s">
        <v>215</v>
      </c>
      <c r="I16" s="114" t="s">
        <v>216</v>
      </c>
      <c r="J16" s="114" t="s">
        <v>217</v>
      </c>
      <c r="K16" s="114" t="s">
        <v>218</v>
      </c>
      <c r="L16" s="114" t="s">
        <v>219</v>
      </c>
      <c r="M16" s="114" t="s">
        <v>220</v>
      </c>
      <c r="N16" s="115" t="s">
        <v>221</v>
      </c>
      <c r="O16" s="99"/>
      <c r="P16" s="100"/>
      <c r="Q16" s="101"/>
      <c r="R16" s="92"/>
    </row>
    <row r="17" spans="1:18" x14ac:dyDescent="0.25">
      <c r="A17" s="90"/>
      <c r="B17" s="59" t="s">
        <v>105</v>
      </c>
      <c r="C17" s="62">
        <v>29.59</v>
      </c>
      <c r="D17" s="102">
        <v>1</v>
      </c>
      <c r="E17" s="103">
        <v>1</v>
      </c>
      <c r="F17" s="103">
        <v>1</v>
      </c>
      <c r="G17" s="103">
        <v>1</v>
      </c>
      <c r="H17" s="103">
        <v>1</v>
      </c>
      <c r="I17" s="103"/>
      <c r="J17" s="103"/>
      <c r="K17" s="104">
        <v>1</v>
      </c>
      <c r="L17" s="104"/>
      <c r="M17" s="104"/>
      <c r="N17" s="117"/>
      <c r="O17" s="150">
        <f t="shared" ref="O17:O25" si="2">(SUM(D17:J17)*K17*21)+(SUM(D17:J17)*L17*10)+(SUM(D17:J17)*M17*5)+(SUM(D17:J17)*N17*1)</f>
        <v>105</v>
      </c>
      <c r="P17" s="159"/>
      <c r="Q17" s="157">
        <f t="shared" ref="Q17:Q25" si="3">P17*O17*C17</f>
        <v>0</v>
      </c>
      <c r="R17" s="92"/>
    </row>
    <row r="18" spans="1:18" x14ac:dyDescent="0.25">
      <c r="A18" s="90"/>
      <c r="B18" s="12" t="s">
        <v>106</v>
      </c>
      <c r="C18" s="63">
        <v>8.74</v>
      </c>
      <c r="D18" s="102">
        <v>1</v>
      </c>
      <c r="E18" s="103"/>
      <c r="F18" s="103">
        <v>1</v>
      </c>
      <c r="G18" s="103"/>
      <c r="H18" s="103">
        <v>1</v>
      </c>
      <c r="I18" s="103"/>
      <c r="J18" s="103"/>
      <c r="K18" s="104">
        <v>1</v>
      </c>
      <c r="L18" s="104"/>
      <c r="M18" s="104"/>
      <c r="N18" s="117"/>
      <c r="O18" s="150">
        <f t="shared" si="2"/>
        <v>63</v>
      </c>
      <c r="P18" s="159"/>
      <c r="Q18" s="157">
        <f t="shared" si="3"/>
        <v>0</v>
      </c>
      <c r="R18" s="92"/>
    </row>
    <row r="19" spans="1:18" x14ac:dyDescent="0.25">
      <c r="A19" s="90"/>
      <c r="B19" s="12" t="s">
        <v>52</v>
      </c>
      <c r="C19" s="63">
        <v>38.25</v>
      </c>
      <c r="D19" s="102"/>
      <c r="E19" s="103"/>
      <c r="F19" s="103">
        <v>1</v>
      </c>
      <c r="G19" s="103"/>
      <c r="H19" s="103"/>
      <c r="I19" s="103"/>
      <c r="J19" s="103"/>
      <c r="K19" s="104"/>
      <c r="L19" s="104"/>
      <c r="M19" s="104">
        <v>1</v>
      </c>
      <c r="N19" s="117"/>
      <c r="O19" s="150">
        <f t="shared" si="2"/>
        <v>5</v>
      </c>
      <c r="P19" s="96"/>
      <c r="Q19" s="157">
        <f t="shared" si="3"/>
        <v>0</v>
      </c>
      <c r="R19" s="92"/>
    </row>
    <row r="20" spans="1:18" x14ac:dyDescent="0.25">
      <c r="A20" s="90"/>
      <c r="B20" s="12" t="s">
        <v>55</v>
      </c>
      <c r="C20" s="63">
        <v>19.13</v>
      </c>
      <c r="D20" s="102">
        <v>1</v>
      </c>
      <c r="E20" s="103"/>
      <c r="F20" s="103">
        <v>1</v>
      </c>
      <c r="G20" s="103"/>
      <c r="H20" s="103">
        <v>1</v>
      </c>
      <c r="I20" s="103"/>
      <c r="J20" s="103"/>
      <c r="K20" s="104">
        <v>1</v>
      </c>
      <c r="L20" s="104"/>
      <c r="M20" s="104"/>
      <c r="N20" s="117"/>
      <c r="O20" s="150">
        <f t="shared" si="2"/>
        <v>63</v>
      </c>
      <c r="P20" s="159"/>
      <c r="Q20" s="157">
        <f t="shared" si="3"/>
        <v>0</v>
      </c>
      <c r="R20" s="92"/>
    </row>
    <row r="21" spans="1:18" x14ac:dyDescent="0.25">
      <c r="A21" s="90"/>
      <c r="B21" s="12" t="s">
        <v>58</v>
      </c>
      <c r="C21" s="63">
        <v>7.23</v>
      </c>
      <c r="D21" s="102">
        <v>1</v>
      </c>
      <c r="E21" s="103">
        <v>1</v>
      </c>
      <c r="F21" s="103">
        <v>1</v>
      </c>
      <c r="G21" s="103">
        <v>1</v>
      </c>
      <c r="H21" s="103">
        <v>1</v>
      </c>
      <c r="I21" s="103"/>
      <c r="J21" s="103"/>
      <c r="K21" s="104">
        <v>1</v>
      </c>
      <c r="L21" s="104"/>
      <c r="M21" s="104"/>
      <c r="N21" s="117"/>
      <c r="O21" s="150">
        <f t="shared" si="2"/>
        <v>105</v>
      </c>
      <c r="P21" s="96"/>
      <c r="Q21" s="157">
        <f t="shared" si="3"/>
        <v>0</v>
      </c>
      <c r="R21" s="92"/>
    </row>
    <row r="22" spans="1:18" x14ac:dyDescent="0.25">
      <c r="A22" s="90"/>
      <c r="B22" s="12" t="s">
        <v>57</v>
      </c>
      <c r="C22" s="63">
        <v>5.04</v>
      </c>
      <c r="D22" s="102">
        <v>1</v>
      </c>
      <c r="E22" s="103">
        <v>1</v>
      </c>
      <c r="F22" s="103">
        <v>1</v>
      </c>
      <c r="G22" s="103">
        <v>1</v>
      </c>
      <c r="H22" s="103">
        <v>1</v>
      </c>
      <c r="I22" s="103"/>
      <c r="J22" s="103"/>
      <c r="K22" s="104">
        <v>1</v>
      </c>
      <c r="L22" s="104"/>
      <c r="M22" s="104"/>
      <c r="N22" s="117"/>
      <c r="O22" s="150">
        <f t="shared" si="2"/>
        <v>105</v>
      </c>
      <c r="P22" s="159"/>
      <c r="Q22" s="157">
        <f t="shared" si="3"/>
        <v>0</v>
      </c>
      <c r="R22" s="92"/>
    </row>
    <row r="23" spans="1:18" x14ac:dyDescent="0.25">
      <c r="A23" s="90"/>
      <c r="B23" s="12" t="s">
        <v>59</v>
      </c>
      <c r="C23" s="63">
        <v>3.05</v>
      </c>
      <c r="D23" s="102">
        <v>1</v>
      </c>
      <c r="E23" s="103">
        <v>1</v>
      </c>
      <c r="F23" s="103">
        <v>1</v>
      </c>
      <c r="G23" s="103">
        <v>1</v>
      </c>
      <c r="H23" s="103">
        <v>1</v>
      </c>
      <c r="I23" s="103"/>
      <c r="J23" s="103"/>
      <c r="K23" s="104">
        <v>1</v>
      </c>
      <c r="L23" s="104"/>
      <c r="M23" s="104"/>
      <c r="N23" s="117"/>
      <c r="O23" s="150">
        <f t="shared" si="2"/>
        <v>105</v>
      </c>
      <c r="P23" s="96"/>
      <c r="Q23" s="157">
        <f t="shared" si="3"/>
        <v>0</v>
      </c>
      <c r="R23" s="92"/>
    </row>
    <row r="24" spans="1:18" x14ac:dyDescent="0.25">
      <c r="A24" s="90"/>
      <c r="B24" s="12" t="s">
        <v>199</v>
      </c>
      <c r="C24" s="63">
        <v>15.6</v>
      </c>
      <c r="D24" s="102"/>
      <c r="E24" s="103"/>
      <c r="F24" s="103">
        <v>1</v>
      </c>
      <c r="G24" s="103"/>
      <c r="H24" s="103"/>
      <c r="I24" s="103"/>
      <c r="J24" s="103"/>
      <c r="K24" s="104">
        <v>1</v>
      </c>
      <c r="L24" s="104"/>
      <c r="M24" s="104"/>
      <c r="N24" s="117"/>
      <c r="O24" s="150">
        <f t="shared" si="2"/>
        <v>21</v>
      </c>
      <c r="P24" s="96"/>
      <c r="Q24" s="157">
        <f t="shared" si="3"/>
        <v>0</v>
      </c>
      <c r="R24" s="92"/>
    </row>
    <row r="25" spans="1:18" ht="15.75" thickBot="1" x14ac:dyDescent="0.3">
      <c r="A25" s="90"/>
      <c r="B25" s="15" t="s">
        <v>200</v>
      </c>
      <c r="C25" s="64">
        <v>10.35</v>
      </c>
      <c r="D25" s="102"/>
      <c r="E25" s="103"/>
      <c r="F25" s="103">
        <v>1</v>
      </c>
      <c r="G25" s="103"/>
      <c r="H25" s="103"/>
      <c r="I25" s="103"/>
      <c r="J25" s="103"/>
      <c r="K25" s="104">
        <v>1</v>
      </c>
      <c r="L25" s="104"/>
      <c r="M25" s="104"/>
      <c r="N25" s="117"/>
      <c r="O25" s="150">
        <f t="shared" si="2"/>
        <v>21</v>
      </c>
      <c r="P25" s="96"/>
      <c r="Q25" s="157">
        <f t="shared" si="3"/>
        <v>0</v>
      </c>
      <c r="R25" s="92"/>
    </row>
    <row r="26" spans="1:18" ht="15.75" thickBot="1" x14ac:dyDescent="0.3">
      <c r="A26" s="90"/>
      <c r="B26" s="301"/>
      <c r="C26" s="258"/>
      <c r="D26" s="301" t="s">
        <v>124</v>
      </c>
      <c r="E26" s="258"/>
      <c r="F26" s="258"/>
      <c r="G26" s="258"/>
      <c r="H26" s="258"/>
      <c r="I26" s="258"/>
      <c r="J26" s="258"/>
      <c r="K26" s="258"/>
      <c r="L26" s="258"/>
      <c r="M26" s="258"/>
      <c r="N26" s="302"/>
      <c r="O26" s="301"/>
      <c r="P26" s="258"/>
      <c r="Q26" s="302"/>
      <c r="R26" s="92"/>
    </row>
    <row r="27" spans="1:18" ht="15.75" thickBot="1" x14ac:dyDescent="0.3">
      <c r="A27" s="90"/>
      <c r="B27" s="396" t="s">
        <v>73</v>
      </c>
      <c r="C27" s="397"/>
      <c r="D27" s="113" t="s">
        <v>211</v>
      </c>
      <c r="E27" s="114" t="s">
        <v>212</v>
      </c>
      <c r="F27" s="114" t="s">
        <v>213</v>
      </c>
      <c r="G27" s="114" t="s">
        <v>214</v>
      </c>
      <c r="H27" s="114" t="s">
        <v>215</v>
      </c>
      <c r="I27" s="114" t="s">
        <v>216</v>
      </c>
      <c r="J27" s="114" t="s">
        <v>217</v>
      </c>
      <c r="K27" s="114" t="s">
        <v>218</v>
      </c>
      <c r="L27" s="114" t="s">
        <v>219</v>
      </c>
      <c r="M27" s="114" t="s">
        <v>220</v>
      </c>
      <c r="N27" s="115" t="s">
        <v>221</v>
      </c>
      <c r="O27" s="371"/>
      <c r="P27" s="372"/>
      <c r="Q27" s="373"/>
      <c r="R27" s="92"/>
    </row>
    <row r="28" spans="1:18" x14ac:dyDescent="0.25">
      <c r="A28" s="90"/>
      <c r="B28" s="12" t="s">
        <v>57</v>
      </c>
      <c r="C28" s="63">
        <v>26.22</v>
      </c>
      <c r="D28" s="102">
        <v>1</v>
      </c>
      <c r="E28" s="103">
        <v>1</v>
      </c>
      <c r="F28" s="103">
        <v>1</v>
      </c>
      <c r="G28" s="103">
        <v>1</v>
      </c>
      <c r="H28" s="103">
        <v>1</v>
      </c>
      <c r="I28" s="103"/>
      <c r="J28" s="103"/>
      <c r="K28" s="104">
        <v>1</v>
      </c>
      <c r="L28" s="104"/>
      <c r="M28" s="104"/>
      <c r="N28" s="117"/>
      <c r="O28" s="150">
        <f t="shared" ref="O28:O32" si="4">(SUM(D28:J28)*K28*31)+(SUM(D28:J28)*L28*16)+(SUM(D28:J28)*M28*7)+(SUM(D28:J28)*N28*1)</f>
        <v>155</v>
      </c>
      <c r="P28" s="159"/>
      <c r="Q28" s="157">
        <f>P28*O28*C28</f>
        <v>0</v>
      </c>
      <c r="R28" s="92"/>
    </row>
    <row r="29" spans="1:18" x14ac:dyDescent="0.25">
      <c r="A29" s="90"/>
      <c r="B29" s="12" t="s">
        <v>102</v>
      </c>
      <c r="C29" s="63">
        <v>12</v>
      </c>
      <c r="D29" s="102">
        <v>1</v>
      </c>
      <c r="E29" s="103">
        <v>1</v>
      </c>
      <c r="F29" s="103">
        <v>1</v>
      </c>
      <c r="G29" s="103">
        <v>1</v>
      </c>
      <c r="H29" s="103">
        <v>1</v>
      </c>
      <c r="I29" s="103"/>
      <c r="J29" s="103"/>
      <c r="K29" s="104">
        <v>1</v>
      </c>
      <c r="L29" s="104"/>
      <c r="M29" s="104"/>
      <c r="N29" s="117"/>
      <c r="O29" s="150">
        <f t="shared" si="4"/>
        <v>155</v>
      </c>
      <c r="P29" s="159"/>
      <c r="Q29" s="157">
        <f>P29*O29*C29</f>
        <v>0</v>
      </c>
      <c r="R29" s="92"/>
    </row>
    <row r="30" spans="1:18" x14ac:dyDescent="0.25">
      <c r="A30" s="90"/>
      <c r="B30" s="12" t="s">
        <v>56</v>
      </c>
      <c r="C30" s="63">
        <v>54.67</v>
      </c>
      <c r="D30" s="102">
        <v>1</v>
      </c>
      <c r="E30" s="103">
        <v>1</v>
      </c>
      <c r="F30" s="103">
        <v>1</v>
      </c>
      <c r="G30" s="103">
        <v>1</v>
      </c>
      <c r="H30" s="103">
        <v>1</v>
      </c>
      <c r="I30" s="103"/>
      <c r="J30" s="103"/>
      <c r="K30" s="104">
        <v>1</v>
      </c>
      <c r="L30" s="104"/>
      <c r="M30" s="104"/>
      <c r="N30" s="117"/>
      <c r="O30" s="150">
        <f t="shared" si="4"/>
        <v>155</v>
      </c>
      <c r="P30" s="96"/>
      <c r="Q30" s="157">
        <f>P30*O30*C30</f>
        <v>0</v>
      </c>
      <c r="R30" s="92"/>
    </row>
    <row r="31" spans="1:18" x14ac:dyDescent="0.25">
      <c r="A31" s="90"/>
      <c r="B31" s="12" t="s">
        <v>53</v>
      </c>
      <c r="C31" s="63">
        <v>22.3</v>
      </c>
      <c r="D31" s="102">
        <v>1</v>
      </c>
      <c r="E31" s="103">
        <v>1</v>
      </c>
      <c r="F31" s="103">
        <v>1</v>
      </c>
      <c r="G31" s="103">
        <v>1</v>
      </c>
      <c r="H31" s="103">
        <v>1</v>
      </c>
      <c r="I31" s="103"/>
      <c r="J31" s="103"/>
      <c r="K31" s="104">
        <v>1</v>
      </c>
      <c r="L31" s="104"/>
      <c r="M31" s="104"/>
      <c r="N31" s="117"/>
      <c r="O31" s="150">
        <f t="shared" si="4"/>
        <v>155</v>
      </c>
      <c r="P31" s="96"/>
      <c r="Q31" s="157">
        <f>P31*O31*C31</f>
        <v>0</v>
      </c>
      <c r="R31" s="92"/>
    </row>
    <row r="32" spans="1:18" x14ac:dyDescent="0.25">
      <c r="A32" s="90"/>
      <c r="B32" s="12" t="s">
        <v>58</v>
      </c>
      <c r="C32" s="63">
        <v>6.68</v>
      </c>
      <c r="D32" s="102">
        <v>1</v>
      </c>
      <c r="E32" s="103">
        <v>1</v>
      </c>
      <c r="F32" s="103">
        <v>1</v>
      </c>
      <c r="G32" s="103">
        <v>1</v>
      </c>
      <c r="H32" s="103">
        <v>1</v>
      </c>
      <c r="I32" s="103"/>
      <c r="J32" s="103"/>
      <c r="K32" s="104">
        <v>1</v>
      </c>
      <c r="L32" s="104"/>
      <c r="M32" s="104"/>
      <c r="N32" s="117"/>
      <c r="O32" s="150">
        <f t="shared" si="4"/>
        <v>155</v>
      </c>
      <c r="P32" s="96"/>
      <c r="Q32" s="157">
        <f>P32*O32*C32</f>
        <v>0</v>
      </c>
      <c r="R32" s="92"/>
    </row>
    <row r="33" spans="1:18" x14ac:dyDescent="0.25">
      <c r="A33" s="90"/>
      <c r="B33" s="12" t="s">
        <v>103</v>
      </c>
      <c r="C33" s="63">
        <v>11.88</v>
      </c>
      <c r="D33" s="102">
        <v>1</v>
      </c>
      <c r="E33" s="103">
        <v>1</v>
      </c>
      <c r="F33" s="103">
        <v>1</v>
      </c>
      <c r="G33" s="103">
        <v>1</v>
      </c>
      <c r="H33" s="103">
        <v>1</v>
      </c>
      <c r="I33" s="103"/>
      <c r="J33" s="103"/>
      <c r="K33" s="104"/>
      <c r="L33" s="104"/>
      <c r="M33" s="104"/>
      <c r="N33" s="117"/>
      <c r="O33" s="13" t="s">
        <v>6</v>
      </c>
      <c r="P33" s="13" t="s">
        <v>6</v>
      </c>
      <c r="Q33" s="60" t="s">
        <v>6</v>
      </c>
      <c r="R33" s="92"/>
    </row>
    <row r="34" spans="1:18" ht="15.75" thickBot="1" x14ac:dyDescent="0.3">
      <c r="A34" s="90"/>
      <c r="B34" s="61" t="s">
        <v>59</v>
      </c>
      <c r="C34" s="70">
        <v>2.73</v>
      </c>
      <c r="D34" s="102">
        <v>1</v>
      </c>
      <c r="E34" s="103">
        <v>1</v>
      </c>
      <c r="F34" s="103">
        <v>1</v>
      </c>
      <c r="G34" s="103">
        <v>1</v>
      </c>
      <c r="H34" s="103">
        <v>1</v>
      </c>
      <c r="I34" s="103"/>
      <c r="J34" s="103"/>
      <c r="K34" s="104">
        <v>1</v>
      </c>
      <c r="L34" s="104"/>
      <c r="M34" s="104"/>
      <c r="N34" s="117"/>
      <c r="O34" s="150">
        <f t="shared" ref="O34" si="5">(SUM(D34:J34)*K34*31)+(SUM(D34:J34)*L34*16)+(SUM(D34:J34)*M34*7)+(SUM(D34:J34)*N34*1)</f>
        <v>155</v>
      </c>
      <c r="P34" s="96"/>
      <c r="Q34" s="157">
        <f>P34*O34*C34</f>
        <v>0</v>
      </c>
      <c r="R34" s="92"/>
    </row>
    <row r="35" spans="1:18" ht="15.75" thickBot="1" x14ac:dyDescent="0.3">
      <c r="A35" s="90"/>
      <c r="B35" s="404" t="s">
        <v>104</v>
      </c>
      <c r="C35" s="397"/>
      <c r="D35" s="113" t="s">
        <v>211</v>
      </c>
      <c r="E35" s="114" t="s">
        <v>212</v>
      </c>
      <c r="F35" s="114" t="s">
        <v>213</v>
      </c>
      <c r="G35" s="114" t="s">
        <v>214</v>
      </c>
      <c r="H35" s="114" t="s">
        <v>215</v>
      </c>
      <c r="I35" s="114" t="s">
        <v>216</v>
      </c>
      <c r="J35" s="114" t="s">
        <v>217</v>
      </c>
      <c r="K35" s="114" t="s">
        <v>218</v>
      </c>
      <c r="L35" s="114" t="s">
        <v>219</v>
      </c>
      <c r="M35" s="114" t="s">
        <v>220</v>
      </c>
      <c r="N35" s="115" t="s">
        <v>221</v>
      </c>
      <c r="O35" s="99"/>
      <c r="P35" s="100"/>
      <c r="Q35" s="101"/>
      <c r="R35" s="92"/>
    </row>
    <row r="36" spans="1:18" x14ac:dyDescent="0.25">
      <c r="A36" s="90"/>
      <c r="B36" s="59" t="s">
        <v>105</v>
      </c>
      <c r="C36" s="62">
        <v>29.59</v>
      </c>
      <c r="D36" s="102">
        <v>1</v>
      </c>
      <c r="E36" s="103">
        <v>1</v>
      </c>
      <c r="F36" s="103">
        <v>1</v>
      </c>
      <c r="G36" s="103">
        <v>1</v>
      </c>
      <c r="H36" s="103">
        <v>1</v>
      </c>
      <c r="I36" s="103"/>
      <c r="J36" s="103"/>
      <c r="K36" s="104">
        <v>1</v>
      </c>
      <c r="L36" s="104"/>
      <c r="M36" s="104"/>
      <c r="N36" s="117"/>
      <c r="O36" s="150">
        <f t="shared" ref="O36:O44" si="6">(SUM(D36:J36)*K36*31)+(SUM(D36:J36)*L36*16)+(SUM(D36:J36)*M36*7)+(SUM(D36:J36)*N36*1)</f>
        <v>155</v>
      </c>
      <c r="P36" s="159"/>
      <c r="Q36" s="157">
        <f t="shared" ref="Q36:Q44" si="7">P36*O36*C36</f>
        <v>0</v>
      </c>
      <c r="R36" s="92"/>
    </row>
    <row r="37" spans="1:18" x14ac:dyDescent="0.25">
      <c r="A37" s="90"/>
      <c r="B37" s="12" t="s">
        <v>106</v>
      </c>
      <c r="C37" s="63">
        <v>8.74</v>
      </c>
      <c r="D37" s="102">
        <v>1</v>
      </c>
      <c r="E37" s="103"/>
      <c r="F37" s="103">
        <v>1</v>
      </c>
      <c r="G37" s="103"/>
      <c r="H37" s="103">
        <v>1</v>
      </c>
      <c r="I37" s="103"/>
      <c r="J37" s="103"/>
      <c r="K37" s="104">
        <v>1</v>
      </c>
      <c r="L37" s="104"/>
      <c r="M37" s="104"/>
      <c r="N37" s="117"/>
      <c r="O37" s="150">
        <f t="shared" si="6"/>
        <v>93</v>
      </c>
      <c r="P37" s="159"/>
      <c r="Q37" s="157">
        <f t="shared" si="7"/>
        <v>0</v>
      </c>
      <c r="R37" s="92"/>
    </row>
    <row r="38" spans="1:18" x14ac:dyDescent="0.25">
      <c r="A38" s="90"/>
      <c r="B38" s="12" t="s">
        <v>52</v>
      </c>
      <c r="C38" s="63">
        <v>38.25</v>
      </c>
      <c r="D38" s="102"/>
      <c r="E38" s="103"/>
      <c r="F38" s="103">
        <v>1</v>
      </c>
      <c r="G38" s="103"/>
      <c r="H38" s="103"/>
      <c r="I38" s="103"/>
      <c r="J38" s="103"/>
      <c r="K38" s="104"/>
      <c r="L38" s="104"/>
      <c r="M38" s="104">
        <v>1</v>
      </c>
      <c r="N38" s="117"/>
      <c r="O38" s="150">
        <f t="shared" si="6"/>
        <v>7</v>
      </c>
      <c r="P38" s="96"/>
      <c r="Q38" s="157">
        <f t="shared" si="7"/>
        <v>0</v>
      </c>
      <c r="R38" s="92"/>
    </row>
    <row r="39" spans="1:18" x14ac:dyDescent="0.25">
      <c r="A39" s="90"/>
      <c r="B39" s="12" t="s">
        <v>55</v>
      </c>
      <c r="C39" s="63">
        <v>19.13</v>
      </c>
      <c r="D39" s="102"/>
      <c r="E39" s="103"/>
      <c r="F39" s="103">
        <v>2</v>
      </c>
      <c r="G39" s="103"/>
      <c r="H39" s="103"/>
      <c r="I39" s="103"/>
      <c r="J39" s="103"/>
      <c r="K39" s="104"/>
      <c r="L39" s="104"/>
      <c r="M39" s="104">
        <v>1</v>
      </c>
      <c r="N39" s="117"/>
      <c r="O39" s="150">
        <f t="shared" si="6"/>
        <v>14</v>
      </c>
      <c r="P39" s="159"/>
      <c r="Q39" s="157">
        <f t="shared" si="7"/>
        <v>0</v>
      </c>
      <c r="R39" s="92"/>
    </row>
    <row r="40" spans="1:18" x14ac:dyDescent="0.25">
      <c r="A40" s="90"/>
      <c r="B40" s="12" t="s">
        <v>58</v>
      </c>
      <c r="C40" s="63">
        <v>7.23</v>
      </c>
      <c r="D40" s="102"/>
      <c r="E40" s="103"/>
      <c r="F40" s="103">
        <v>2</v>
      </c>
      <c r="G40" s="103"/>
      <c r="H40" s="103"/>
      <c r="I40" s="103"/>
      <c r="J40" s="103"/>
      <c r="K40" s="104"/>
      <c r="L40" s="104"/>
      <c r="M40" s="104">
        <v>1</v>
      </c>
      <c r="N40" s="117"/>
      <c r="O40" s="150">
        <f t="shared" si="6"/>
        <v>14</v>
      </c>
      <c r="P40" s="96"/>
      <c r="Q40" s="157">
        <f t="shared" si="7"/>
        <v>0</v>
      </c>
      <c r="R40" s="92"/>
    </row>
    <row r="41" spans="1:18" x14ac:dyDescent="0.25">
      <c r="A41" s="90"/>
      <c r="B41" s="12" t="s">
        <v>57</v>
      </c>
      <c r="C41" s="63">
        <v>5.04</v>
      </c>
      <c r="D41" s="102"/>
      <c r="E41" s="103"/>
      <c r="F41" s="103">
        <v>2</v>
      </c>
      <c r="G41" s="103"/>
      <c r="H41" s="103"/>
      <c r="I41" s="103"/>
      <c r="J41" s="103"/>
      <c r="K41" s="104"/>
      <c r="L41" s="104"/>
      <c r="M41" s="104">
        <v>1</v>
      </c>
      <c r="N41" s="117"/>
      <c r="O41" s="150">
        <f t="shared" si="6"/>
        <v>14</v>
      </c>
      <c r="P41" s="159"/>
      <c r="Q41" s="157">
        <f t="shared" si="7"/>
        <v>0</v>
      </c>
      <c r="R41" s="92"/>
    </row>
    <row r="42" spans="1:18" x14ac:dyDescent="0.25">
      <c r="A42" s="90"/>
      <c r="B42" s="12" t="s">
        <v>59</v>
      </c>
      <c r="C42" s="63">
        <v>3.05</v>
      </c>
      <c r="D42" s="102"/>
      <c r="E42" s="103"/>
      <c r="F42" s="103">
        <v>2</v>
      </c>
      <c r="G42" s="103"/>
      <c r="H42" s="103"/>
      <c r="I42" s="103"/>
      <c r="J42" s="103"/>
      <c r="K42" s="104"/>
      <c r="L42" s="104"/>
      <c r="M42" s="104">
        <v>1</v>
      </c>
      <c r="N42" s="117"/>
      <c r="O42" s="150">
        <f t="shared" si="6"/>
        <v>14</v>
      </c>
      <c r="P42" s="96"/>
      <c r="Q42" s="157">
        <f t="shared" si="7"/>
        <v>0</v>
      </c>
      <c r="R42" s="92"/>
    </row>
    <row r="43" spans="1:18" x14ac:dyDescent="0.25">
      <c r="A43" s="90"/>
      <c r="B43" s="12" t="s">
        <v>199</v>
      </c>
      <c r="C43" s="63">
        <v>15.6</v>
      </c>
      <c r="D43" s="102"/>
      <c r="E43" s="103"/>
      <c r="F43" s="103">
        <v>1</v>
      </c>
      <c r="G43" s="103"/>
      <c r="H43" s="103"/>
      <c r="I43" s="103"/>
      <c r="J43" s="103"/>
      <c r="K43" s="104"/>
      <c r="L43" s="104"/>
      <c r="M43" s="104">
        <v>1</v>
      </c>
      <c r="N43" s="117"/>
      <c r="O43" s="150">
        <f t="shared" si="6"/>
        <v>7</v>
      </c>
      <c r="P43" s="96"/>
      <c r="Q43" s="157">
        <f t="shared" si="7"/>
        <v>0</v>
      </c>
      <c r="R43" s="92"/>
    </row>
    <row r="44" spans="1:18" ht="15.75" thickBot="1" x14ac:dyDescent="0.3">
      <c r="A44" s="90"/>
      <c r="B44" s="15" t="s">
        <v>200</v>
      </c>
      <c r="C44" s="64">
        <v>10.35</v>
      </c>
      <c r="D44" s="109"/>
      <c r="E44" s="110"/>
      <c r="F44" s="110">
        <v>1</v>
      </c>
      <c r="G44" s="110"/>
      <c r="H44" s="110"/>
      <c r="I44" s="110"/>
      <c r="J44" s="110"/>
      <c r="K44" s="111"/>
      <c r="L44" s="111"/>
      <c r="M44" s="111">
        <v>1</v>
      </c>
      <c r="N44" s="116"/>
      <c r="O44" s="150">
        <f t="shared" si="6"/>
        <v>7</v>
      </c>
      <c r="P44" s="96"/>
      <c r="Q44" s="157">
        <f t="shared" si="7"/>
        <v>0</v>
      </c>
      <c r="R44" s="92"/>
    </row>
    <row r="45" spans="1:18" ht="15.75" thickBot="1" x14ac:dyDescent="0.3">
      <c r="A45" s="90"/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8"/>
      <c r="P45" s="38"/>
      <c r="Q45" s="38"/>
      <c r="R45" s="92"/>
    </row>
    <row r="46" spans="1:18" x14ac:dyDescent="0.25">
      <c r="A46" s="90"/>
      <c r="B46" s="367" t="s">
        <v>142</v>
      </c>
      <c r="C46" s="368"/>
      <c r="D46" s="368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  <c r="Q46" s="369"/>
      <c r="R46" s="92"/>
    </row>
    <row r="47" spans="1:18" ht="15.75" x14ac:dyDescent="0.25">
      <c r="A47" s="90"/>
      <c r="B47" s="375" t="s">
        <v>24</v>
      </c>
      <c r="C47" s="355"/>
      <c r="D47" s="355"/>
      <c r="E47" s="355"/>
      <c r="F47" s="355"/>
      <c r="G47" s="355"/>
      <c r="H47" s="355"/>
      <c r="I47" s="355"/>
      <c r="J47" s="355"/>
      <c r="K47" s="355"/>
      <c r="L47" s="355"/>
      <c r="M47" s="355"/>
      <c r="N47" s="355"/>
      <c r="O47" s="356"/>
      <c r="P47" s="398">
        <f>SUM(Q9:Q44)</f>
        <v>0</v>
      </c>
      <c r="Q47" s="399"/>
      <c r="R47" s="92"/>
    </row>
    <row r="48" spans="1:18" ht="15.75" x14ac:dyDescent="0.25">
      <c r="A48" s="90"/>
      <c r="B48" s="378" t="s">
        <v>122</v>
      </c>
      <c r="C48" s="358"/>
      <c r="D48" s="358"/>
      <c r="E48" s="358"/>
      <c r="F48" s="358"/>
      <c r="G48" s="358"/>
      <c r="H48" s="358"/>
      <c r="I48" s="358"/>
      <c r="J48" s="358"/>
      <c r="K48" s="358"/>
      <c r="L48" s="358"/>
      <c r="M48" s="358"/>
      <c r="N48" s="358"/>
      <c r="O48" s="359"/>
      <c r="P48" s="400">
        <f>P49-P47</f>
        <v>0</v>
      </c>
      <c r="Q48" s="401"/>
      <c r="R48" s="92"/>
    </row>
    <row r="49" spans="1:18" ht="16.5" thickBot="1" x14ac:dyDescent="0.3">
      <c r="A49" s="90"/>
      <c r="B49" s="381" t="s">
        <v>25</v>
      </c>
      <c r="C49" s="382"/>
      <c r="D49" s="382"/>
      <c r="E49" s="382"/>
      <c r="F49" s="382"/>
      <c r="G49" s="382"/>
      <c r="H49" s="382"/>
      <c r="I49" s="382"/>
      <c r="J49" s="382"/>
      <c r="K49" s="382"/>
      <c r="L49" s="382"/>
      <c r="M49" s="382"/>
      <c r="N49" s="382"/>
      <c r="O49" s="383"/>
      <c r="P49" s="402">
        <f>P47*1.21</f>
        <v>0</v>
      </c>
      <c r="Q49" s="403"/>
      <c r="R49" s="92"/>
    </row>
    <row r="50" spans="1:18" ht="18" thickBot="1" x14ac:dyDescent="0.3">
      <c r="A50" s="90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92"/>
    </row>
    <row r="51" spans="1:18" ht="15.75" thickBot="1" x14ac:dyDescent="0.3">
      <c r="A51" s="90"/>
      <c r="B51" s="352" t="s">
        <v>143</v>
      </c>
      <c r="C51" s="353"/>
      <c r="D51" s="353"/>
      <c r="E51" s="353"/>
      <c r="F51" s="353"/>
      <c r="G51" s="353"/>
      <c r="H51" s="353"/>
      <c r="I51" s="353"/>
      <c r="J51" s="353"/>
      <c r="K51" s="353"/>
      <c r="L51" s="353"/>
      <c r="M51" s="353"/>
      <c r="N51" s="353"/>
      <c r="O51" s="353"/>
      <c r="P51" s="353"/>
      <c r="Q51" s="405"/>
      <c r="R51" s="92"/>
    </row>
    <row r="52" spans="1:18" ht="26.25" thickBot="1" x14ac:dyDescent="0.3">
      <c r="A52" s="90"/>
      <c r="B52" s="48" t="s">
        <v>0</v>
      </c>
      <c r="C52" s="46" t="s">
        <v>1</v>
      </c>
      <c r="D52" s="363" t="s">
        <v>222</v>
      </c>
      <c r="E52" s="364"/>
      <c r="F52" s="364"/>
      <c r="G52" s="364"/>
      <c r="H52" s="364"/>
      <c r="I52" s="364"/>
      <c r="J52" s="364"/>
      <c r="K52" s="364"/>
      <c r="L52" s="364"/>
      <c r="M52" s="364"/>
      <c r="N52" s="365"/>
      <c r="O52" s="47" t="s">
        <v>26</v>
      </c>
      <c r="P52" s="47" t="s">
        <v>2</v>
      </c>
      <c r="Q52" s="49" t="s">
        <v>27</v>
      </c>
      <c r="R52" s="92"/>
    </row>
    <row r="53" spans="1:18" x14ac:dyDescent="0.25">
      <c r="A53" s="90"/>
      <c r="B53" s="164" t="s">
        <v>28</v>
      </c>
      <c r="C53" s="165"/>
      <c r="D53" s="113" t="s">
        <v>211</v>
      </c>
      <c r="E53" s="114" t="s">
        <v>212</v>
      </c>
      <c r="F53" s="114" t="s">
        <v>213</v>
      </c>
      <c r="G53" s="114" t="s">
        <v>214</v>
      </c>
      <c r="H53" s="114" t="s">
        <v>215</v>
      </c>
      <c r="I53" s="114" t="s">
        <v>216</v>
      </c>
      <c r="J53" s="114" t="s">
        <v>217</v>
      </c>
      <c r="K53" s="114" t="s">
        <v>218</v>
      </c>
      <c r="L53" s="114" t="s">
        <v>219</v>
      </c>
      <c r="M53" s="114" t="s">
        <v>220</v>
      </c>
      <c r="N53" s="115" t="s">
        <v>221</v>
      </c>
      <c r="O53" s="165"/>
      <c r="P53" s="165"/>
      <c r="Q53" s="201"/>
      <c r="R53" s="92"/>
    </row>
    <row r="54" spans="1:18" x14ac:dyDescent="0.2">
      <c r="A54" s="90"/>
      <c r="B54" s="218" t="s">
        <v>29</v>
      </c>
      <c r="C54" s="219">
        <v>43.21</v>
      </c>
      <c r="D54" s="102"/>
      <c r="E54" s="103"/>
      <c r="F54" s="103">
        <v>2</v>
      </c>
      <c r="G54" s="103"/>
      <c r="H54" s="103"/>
      <c r="I54" s="103"/>
      <c r="J54" s="103"/>
      <c r="K54" s="104"/>
      <c r="L54" s="104"/>
      <c r="M54" s="104"/>
      <c r="N54" s="117">
        <v>1</v>
      </c>
      <c r="O54" s="134">
        <f t="shared" ref="O54:O59" si="8">(SUM(D54:J54)*K54*52)+(SUM(D54:J54)*L54*26)+(SUM(D54:J54)*M54*12)+(SUM(D54:J54)*N54*1)</f>
        <v>2</v>
      </c>
      <c r="P54" s="96"/>
      <c r="Q54" s="220">
        <f t="shared" ref="Q54:Q59" si="9">P54*O54*C54</f>
        <v>0</v>
      </c>
      <c r="R54" s="92"/>
    </row>
    <row r="55" spans="1:18" x14ac:dyDescent="0.2">
      <c r="A55" s="90"/>
      <c r="B55" s="218" t="s">
        <v>107</v>
      </c>
      <c r="C55" s="219">
        <v>3.26</v>
      </c>
      <c r="D55" s="102"/>
      <c r="E55" s="103"/>
      <c r="F55" s="103">
        <v>2</v>
      </c>
      <c r="G55" s="103"/>
      <c r="H55" s="103"/>
      <c r="I55" s="103"/>
      <c r="J55" s="103"/>
      <c r="K55" s="104"/>
      <c r="L55" s="104"/>
      <c r="M55" s="104"/>
      <c r="N55" s="117">
        <v>1</v>
      </c>
      <c r="O55" s="134">
        <f t="shared" si="8"/>
        <v>2</v>
      </c>
      <c r="P55" s="96"/>
      <c r="Q55" s="220">
        <f t="shared" si="9"/>
        <v>0</v>
      </c>
      <c r="R55" s="92"/>
    </row>
    <row r="56" spans="1:18" x14ac:dyDescent="0.2">
      <c r="A56" s="90"/>
      <c r="B56" s="218" t="s">
        <v>63</v>
      </c>
      <c r="C56" s="219">
        <v>2.36</v>
      </c>
      <c r="D56" s="102"/>
      <c r="E56" s="103"/>
      <c r="F56" s="103">
        <v>2</v>
      </c>
      <c r="G56" s="103"/>
      <c r="H56" s="103"/>
      <c r="I56" s="103"/>
      <c r="J56" s="103"/>
      <c r="K56" s="104"/>
      <c r="L56" s="104"/>
      <c r="M56" s="104"/>
      <c r="N56" s="117">
        <v>1</v>
      </c>
      <c r="O56" s="134">
        <f t="shared" si="8"/>
        <v>2</v>
      </c>
      <c r="P56" s="96"/>
      <c r="Q56" s="220">
        <f t="shared" si="9"/>
        <v>0</v>
      </c>
      <c r="R56" s="92"/>
    </row>
    <row r="57" spans="1:18" x14ac:dyDescent="0.2">
      <c r="A57" s="90"/>
      <c r="B57" s="218" t="s">
        <v>64</v>
      </c>
      <c r="C57" s="219">
        <v>2.76</v>
      </c>
      <c r="D57" s="102"/>
      <c r="E57" s="103"/>
      <c r="F57" s="103">
        <v>2</v>
      </c>
      <c r="G57" s="103"/>
      <c r="H57" s="103"/>
      <c r="I57" s="103"/>
      <c r="J57" s="103"/>
      <c r="K57" s="104"/>
      <c r="L57" s="104"/>
      <c r="M57" s="104"/>
      <c r="N57" s="117">
        <v>1</v>
      </c>
      <c r="O57" s="134">
        <f t="shared" si="8"/>
        <v>2</v>
      </c>
      <c r="P57" s="96"/>
      <c r="Q57" s="220">
        <f t="shared" si="9"/>
        <v>0</v>
      </c>
      <c r="R57" s="92"/>
    </row>
    <row r="58" spans="1:18" x14ac:dyDescent="0.2">
      <c r="A58" s="90"/>
      <c r="B58" s="218" t="s">
        <v>65</v>
      </c>
      <c r="C58" s="219">
        <v>3.15</v>
      </c>
      <c r="D58" s="102"/>
      <c r="E58" s="103"/>
      <c r="F58" s="103">
        <v>2</v>
      </c>
      <c r="G58" s="103"/>
      <c r="H58" s="103"/>
      <c r="I58" s="103"/>
      <c r="J58" s="103"/>
      <c r="K58" s="104"/>
      <c r="L58" s="104"/>
      <c r="M58" s="104"/>
      <c r="N58" s="117">
        <v>1</v>
      </c>
      <c r="O58" s="134">
        <f t="shared" si="8"/>
        <v>2</v>
      </c>
      <c r="P58" s="96"/>
      <c r="Q58" s="220">
        <f t="shared" si="9"/>
        <v>0</v>
      </c>
      <c r="R58" s="92"/>
    </row>
    <row r="59" spans="1:18" ht="15.75" thickBot="1" x14ac:dyDescent="0.25">
      <c r="A59" s="90"/>
      <c r="B59" s="221" t="s">
        <v>66</v>
      </c>
      <c r="C59" s="222">
        <v>17.73</v>
      </c>
      <c r="D59" s="160"/>
      <c r="E59" s="161"/>
      <c r="F59" s="161">
        <v>2</v>
      </c>
      <c r="G59" s="161"/>
      <c r="H59" s="161"/>
      <c r="I59" s="161"/>
      <c r="J59" s="161"/>
      <c r="K59" s="162"/>
      <c r="L59" s="162"/>
      <c r="M59" s="162"/>
      <c r="N59" s="163">
        <v>1</v>
      </c>
      <c r="O59" s="134">
        <f t="shared" si="8"/>
        <v>2</v>
      </c>
      <c r="P59" s="97"/>
      <c r="Q59" s="223">
        <f t="shared" si="9"/>
        <v>0</v>
      </c>
      <c r="R59" s="92"/>
    </row>
    <row r="60" spans="1:18" ht="15.75" thickBot="1" x14ac:dyDescent="0.3">
      <c r="A60" s="90"/>
      <c r="B60" s="35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3"/>
      <c r="P60" s="33"/>
      <c r="Q60" s="34"/>
      <c r="R60" s="92"/>
    </row>
    <row r="61" spans="1:18" ht="15.75" thickBot="1" x14ac:dyDescent="0.3">
      <c r="A61" s="90"/>
      <c r="B61" s="367" t="s">
        <v>154</v>
      </c>
      <c r="C61" s="368"/>
      <c r="D61" s="368"/>
      <c r="E61" s="368"/>
      <c r="F61" s="368"/>
      <c r="G61" s="368"/>
      <c r="H61" s="368"/>
      <c r="I61" s="368"/>
      <c r="J61" s="368"/>
      <c r="K61" s="368"/>
      <c r="L61" s="368"/>
      <c r="M61" s="368"/>
      <c r="N61" s="368"/>
      <c r="O61" s="368"/>
      <c r="P61" s="368"/>
      <c r="Q61" s="369"/>
      <c r="R61" s="92"/>
    </row>
    <row r="62" spans="1:18" ht="15.75" x14ac:dyDescent="0.25">
      <c r="A62" s="90"/>
      <c r="B62" s="389" t="s">
        <v>24</v>
      </c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390">
        <f>SUM(Q54:Q59)</f>
        <v>0</v>
      </c>
      <c r="Q62" s="284"/>
      <c r="R62" s="92"/>
    </row>
    <row r="63" spans="1:18" ht="15.75" x14ac:dyDescent="0.25">
      <c r="A63" s="90"/>
      <c r="B63" s="374" t="s">
        <v>122</v>
      </c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85">
        <f>P64-P62</f>
        <v>0</v>
      </c>
      <c r="Q63" s="286"/>
      <c r="R63" s="92"/>
    </row>
    <row r="64" spans="1:18" ht="16.5" thickBot="1" x14ac:dyDescent="0.3">
      <c r="A64" s="90"/>
      <c r="B64" s="391" t="s">
        <v>25</v>
      </c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09">
        <f>P62*1.21</f>
        <v>0</v>
      </c>
      <c r="Q64" s="310"/>
      <c r="R64" s="92"/>
    </row>
    <row r="65" spans="1:18" ht="18" thickBot="1" x14ac:dyDescent="0.3">
      <c r="A65" s="90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92"/>
    </row>
    <row r="66" spans="1:18" ht="19.5" thickBot="1" x14ac:dyDescent="0.3">
      <c r="A66" s="90"/>
      <c r="B66" s="393" t="s">
        <v>129</v>
      </c>
      <c r="C66" s="394"/>
      <c r="D66" s="394"/>
      <c r="E66" s="394"/>
      <c r="F66" s="394"/>
      <c r="G66" s="394"/>
      <c r="H66" s="394"/>
      <c r="I66" s="394"/>
      <c r="J66" s="394"/>
      <c r="K66" s="394"/>
      <c r="L66" s="394"/>
      <c r="M66" s="394"/>
      <c r="N66" s="394"/>
      <c r="O66" s="394"/>
      <c r="P66" s="394"/>
      <c r="Q66" s="395"/>
      <c r="R66" s="92"/>
    </row>
    <row r="67" spans="1:18" ht="15.75" x14ac:dyDescent="0.25">
      <c r="A67" s="90"/>
      <c r="B67" s="389" t="s">
        <v>24</v>
      </c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311">
        <f>SUM(P47+P62)</f>
        <v>0</v>
      </c>
      <c r="Q67" s="312"/>
      <c r="R67" s="92"/>
    </row>
    <row r="68" spans="1:18" ht="15.75" x14ac:dyDescent="0.25">
      <c r="A68" s="90"/>
      <c r="B68" s="374" t="s">
        <v>122</v>
      </c>
      <c r="C68" s="254"/>
      <c r="D68" s="254"/>
      <c r="E68" s="254"/>
      <c r="F68" s="254"/>
      <c r="G68" s="254"/>
      <c r="H68" s="254"/>
      <c r="I68" s="254"/>
      <c r="J68" s="254"/>
      <c r="K68" s="254"/>
      <c r="L68" s="254"/>
      <c r="M68" s="254"/>
      <c r="N68" s="254"/>
      <c r="O68" s="254"/>
      <c r="P68" s="313">
        <f>P69-P67</f>
        <v>0</v>
      </c>
      <c r="Q68" s="314"/>
      <c r="R68" s="92"/>
    </row>
    <row r="69" spans="1:18" ht="16.5" thickBot="1" x14ac:dyDescent="0.3">
      <c r="A69" s="90"/>
      <c r="B69" s="391" t="s">
        <v>25</v>
      </c>
      <c r="C69" s="392"/>
      <c r="D69" s="392"/>
      <c r="E69" s="392"/>
      <c r="F69" s="392"/>
      <c r="G69" s="392"/>
      <c r="H69" s="392"/>
      <c r="I69" s="392"/>
      <c r="J69" s="392"/>
      <c r="K69" s="392"/>
      <c r="L69" s="392"/>
      <c r="M69" s="392"/>
      <c r="N69" s="392"/>
      <c r="O69" s="392"/>
      <c r="P69" s="307">
        <f>P67*1.21</f>
        <v>0</v>
      </c>
      <c r="Q69" s="308"/>
      <c r="R69" s="92"/>
    </row>
    <row r="70" spans="1:18" ht="17.25" x14ac:dyDescent="0.25">
      <c r="A70" s="90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92"/>
    </row>
    <row r="71" spans="1:18" ht="15.75" x14ac:dyDescent="0.25">
      <c r="A71" s="90"/>
      <c r="B71" s="95" t="s">
        <v>155</v>
      </c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91"/>
      <c r="P71" s="91"/>
      <c r="Q71" s="91"/>
      <c r="R71" s="92"/>
    </row>
    <row r="72" spans="1:18" ht="15.75" x14ac:dyDescent="0.25">
      <c r="A72" s="90"/>
      <c r="B72" s="262" t="s">
        <v>130</v>
      </c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91"/>
      <c r="Q72" s="91"/>
      <c r="R72" s="92"/>
    </row>
    <row r="73" spans="1:18" x14ac:dyDescent="0.25">
      <c r="A73" s="90"/>
      <c r="B73" s="217" t="s">
        <v>241</v>
      </c>
      <c r="C73" s="217"/>
      <c r="D73" s="217"/>
      <c r="E73" s="217"/>
      <c r="F73" s="217"/>
      <c r="G73" s="217"/>
      <c r="H73" s="217"/>
      <c r="I73" s="217"/>
      <c r="J73" s="217"/>
      <c r="K73" s="217"/>
      <c r="L73" s="217"/>
      <c r="M73" s="217"/>
      <c r="N73" s="217"/>
      <c r="O73" s="91"/>
      <c r="P73" s="91"/>
      <c r="Q73" s="91"/>
      <c r="R73" s="92"/>
    </row>
    <row r="74" spans="1:18" x14ac:dyDescent="0.25">
      <c r="A74" s="29"/>
      <c r="B74" s="54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4"/>
      <c r="P74" s="54"/>
      <c r="Q74" s="54"/>
      <c r="R74" s="28"/>
    </row>
    <row r="75" spans="1:18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8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8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8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8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8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3:14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3:14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3:14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3:14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3:14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3:14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3:14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3:14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3:14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</sheetData>
  <mergeCells count="41">
    <mergeCell ref="B69:O69"/>
    <mergeCell ref="P69:Q69"/>
    <mergeCell ref="B72:O72"/>
    <mergeCell ref="B8:C8"/>
    <mergeCell ref="B16:C16"/>
    <mergeCell ref="B64:O64"/>
    <mergeCell ref="P64:Q64"/>
    <mergeCell ref="B66:Q66"/>
    <mergeCell ref="B67:O67"/>
    <mergeCell ref="P67:Q67"/>
    <mergeCell ref="B68:O68"/>
    <mergeCell ref="P68:Q68"/>
    <mergeCell ref="B51:Q51"/>
    <mergeCell ref="B61:Q61"/>
    <mergeCell ref="B62:O62"/>
    <mergeCell ref="D6:N6"/>
    <mergeCell ref="O7:Q7"/>
    <mergeCell ref="P62:Q62"/>
    <mergeCell ref="B63:O63"/>
    <mergeCell ref="P63:Q63"/>
    <mergeCell ref="B46:Q46"/>
    <mergeCell ref="B47:O47"/>
    <mergeCell ref="P47:Q47"/>
    <mergeCell ref="B48:O48"/>
    <mergeCell ref="P48:Q48"/>
    <mergeCell ref="B49:O49"/>
    <mergeCell ref="P49:Q49"/>
    <mergeCell ref="O26:Q26"/>
    <mergeCell ref="O27:Q27"/>
    <mergeCell ref="B35:C35"/>
    <mergeCell ref="D52:N52"/>
    <mergeCell ref="B1:Q1"/>
    <mergeCell ref="B2:Q2"/>
    <mergeCell ref="B3:Q3"/>
    <mergeCell ref="B4:Q4"/>
    <mergeCell ref="B5:Q5"/>
    <mergeCell ref="D7:N7"/>
    <mergeCell ref="D26:N26"/>
    <mergeCell ref="B26:C26"/>
    <mergeCell ref="B27:C27"/>
    <mergeCell ref="B7:C7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50"/>
  </sheetPr>
  <dimension ref="A1:R79"/>
  <sheetViews>
    <sheetView zoomScale="90" zoomScaleNormal="90" workbookViewId="0">
      <selection sqref="A1:R1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710937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49" width="9.140625" style="1"/>
    <col min="250" max="250" width="34" style="1" customWidth="1"/>
    <col min="251" max="251" width="10" style="1" customWidth="1"/>
    <col min="252" max="252" width="11.42578125" style="1" customWidth="1"/>
    <col min="253" max="253" width="11.85546875" style="1" customWidth="1"/>
    <col min="254" max="254" width="21.5703125" style="1" customWidth="1"/>
    <col min="255" max="255" width="13.42578125" style="1" customWidth="1"/>
    <col min="256" max="256" width="15" style="1" customWidth="1"/>
    <col min="257" max="505" width="9.140625" style="1"/>
    <col min="506" max="506" width="34" style="1" customWidth="1"/>
    <col min="507" max="507" width="10" style="1" customWidth="1"/>
    <col min="508" max="508" width="11.42578125" style="1" customWidth="1"/>
    <col min="509" max="509" width="11.85546875" style="1" customWidth="1"/>
    <col min="510" max="510" width="21.5703125" style="1" customWidth="1"/>
    <col min="511" max="511" width="13.42578125" style="1" customWidth="1"/>
    <col min="512" max="512" width="15" style="1" customWidth="1"/>
    <col min="513" max="761" width="9.140625" style="1"/>
    <col min="762" max="762" width="34" style="1" customWidth="1"/>
    <col min="763" max="763" width="10" style="1" customWidth="1"/>
    <col min="764" max="764" width="11.42578125" style="1" customWidth="1"/>
    <col min="765" max="765" width="11.85546875" style="1" customWidth="1"/>
    <col min="766" max="766" width="21.5703125" style="1" customWidth="1"/>
    <col min="767" max="767" width="13.42578125" style="1" customWidth="1"/>
    <col min="768" max="768" width="15" style="1" customWidth="1"/>
    <col min="769" max="1017" width="9.140625" style="1"/>
    <col min="1018" max="1018" width="34" style="1" customWidth="1"/>
    <col min="1019" max="1019" width="10" style="1" customWidth="1"/>
    <col min="1020" max="1020" width="11.42578125" style="1" customWidth="1"/>
    <col min="1021" max="1021" width="11.85546875" style="1" customWidth="1"/>
    <col min="1022" max="1022" width="21.5703125" style="1" customWidth="1"/>
    <col min="1023" max="1023" width="13.42578125" style="1" customWidth="1"/>
    <col min="1024" max="1024" width="15" style="1" customWidth="1"/>
    <col min="1025" max="1273" width="9.140625" style="1"/>
    <col min="1274" max="1274" width="34" style="1" customWidth="1"/>
    <col min="1275" max="1275" width="10" style="1" customWidth="1"/>
    <col min="1276" max="1276" width="11.42578125" style="1" customWidth="1"/>
    <col min="1277" max="1277" width="11.85546875" style="1" customWidth="1"/>
    <col min="1278" max="1278" width="21.5703125" style="1" customWidth="1"/>
    <col min="1279" max="1279" width="13.42578125" style="1" customWidth="1"/>
    <col min="1280" max="1280" width="15" style="1" customWidth="1"/>
    <col min="1281" max="1529" width="9.140625" style="1"/>
    <col min="1530" max="1530" width="34" style="1" customWidth="1"/>
    <col min="1531" max="1531" width="10" style="1" customWidth="1"/>
    <col min="1532" max="1532" width="11.42578125" style="1" customWidth="1"/>
    <col min="1533" max="1533" width="11.85546875" style="1" customWidth="1"/>
    <col min="1534" max="1534" width="21.5703125" style="1" customWidth="1"/>
    <col min="1535" max="1535" width="13.42578125" style="1" customWidth="1"/>
    <col min="1536" max="1536" width="15" style="1" customWidth="1"/>
    <col min="1537" max="1785" width="9.140625" style="1"/>
    <col min="1786" max="1786" width="34" style="1" customWidth="1"/>
    <col min="1787" max="1787" width="10" style="1" customWidth="1"/>
    <col min="1788" max="1788" width="11.42578125" style="1" customWidth="1"/>
    <col min="1789" max="1789" width="11.85546875" style="1" customWidth="1"/>
    <col min="1790" max="1790" width="21.5703125" style="1" customWidth="1"/>
    <col min="1791" max="1791" width="13.42578125" style="1" customWidth="1"/>
    <col min="1792" max="1792" width="15" style="1" customWidth="1"/>
    <col min="1793" max="2041" width="9.140625" style="1"/>
    <col min="2042" max="2042" width="34" style="1" customWidth="1"/>
    <col min="2043" max="2043" width="10" style="1" customWidth="1"/>
    <col min="2044" max="2044" width="11.42578125" style="1" customWidth="1"/>
    <col min="2045" max="2045" width="11.85546875" style="1" customWidth="1"/>
    <col min="2046" max="2046" width="21.5703125" style="1" customWidth="1"/>
    <col min="2047" max="2047" width="13.42578125" style="1" customWidth="1"/>
    <col min="2048" max="2048" width="15" style="1" customWidth="1"/>
    <col min="2049" max="2297" width="9.140625" style="1"/>
    <col min="2298" max="2298" width="34" style="1" customWidth="1"/>
    <col min="2299" max="2299" width="10" style="1" customWidth="1"/>
    <col min="2300" max="2300" width="11.42578125" style="1" customWidth="1"/>
    <col min="2301" max="2301" width="11.85546875" style="1" customWidth="1"/>
    <col min="2302" max="2302" width="21.5703125" style="1" customWidth="1"/>
    <col min="2303" max="2303" width="13.42578125" style="1" customWidth="1"/>
    <col min="2304" max="2304" width="15" style="1" customWidth="1"/>
    <col min="2305" max="2553" width="9.140625" style="1"/>
    <col min="2554" max="2554" width="34" style="1" customWidth="1"/>
    <col min="2555" max="2555" width="10" style="1" customWidth="1"/>
    <col min="2556" max="2556" width="11.42578125" style="1" customWidth="1"/>
    <col min="2557" max="2557" width="11.85546875" style="1" customWidth="1"/>
    <col min="2558" max="2558" width="21.5703125" style="1" customWidth="1"/>
    <col min="2559" max="2559" width="13.42578125" style="1" customWidth="1"/>
    <col min="2560" max="2560" width="15" style="1" customWidth="1"/>
    <col min="2561" max="2809" width="9.140625" style="1"/>
    <col min="2810" max="2810" width="34" style="1" customWidth="1"/>
    <col min="2811" max="2811" width="10" style="1" customWidth="1"/>
    <col min="2812" max="2812" width="11.42578125" style="1" customWidth="1"/>
    <col min="2813" max="2813" width="11.85546875" style="1" customWidth="1"/>
    <col min="2814" max="2814" width="21.5703125" style="1" customWidth="1"/>
    <col min="2815" max="2815" width="13.42578125" style="1" customWidth="1"/>
    <col min="2816" max="2816" width="15" style="1" customWidth="1"/>
    <col min="2817" max="3065" width="9.140625" style="1"/>
    <col min="3066" max="3066" width="34" style="1" customWidth="1"/>
    <col min="3067" max="3067" width="10" style="1" customWidth="1"/>
    <col min="3068" max="3068" width="11.42578125" style="1" customWidth="1"/>
    <col min="3069" max="3069" width="11.85546875" style="1" customWidth="1"/>
    <col min="3070" max="3070" width="21.5703125" style="1" customWidth="1"/>
    <col min="3071" max="3071" width="13.42578125" style="1" customWidth="1"/>
    <col min="3072" max="3072" width="15" style="1" customWidth="1"/>
    <col min="3073" max="3321" width="9.140625" style="1"/>
    <col min="3322" max="3322" width="34" style="1" customWidth="1"/>
    <col min="3323" max="3323" width="10" style="1" customWidth="1"/>
    <col min="3324" max="3324" width="11.42578125" style="1" customWidth="1"/>
    <col min="3325" max="3325" width="11.85546875" style="1" customWidth="1"/>
    <col min="3326" max="3326" width="21.5703125" style="1" customWidth="1"/>
    <col min="3327" max="3327" width="13.42578125" style="1" customWidth="1"/>
    <col min="3328" max="3328" width="15" style="1" customWidth="1"/>
    <col min="3329" max="3577" width="9.140625" style="1"/>
    <col min="3578" max="3578" width="34" style="1" customWidth="1"/>
    <col min="3579" max="3579" width="10" style="1" customWidth="1"/>
    <col min="3580" max="3580" width="11.42578125" style="1" customWidth="1"/>
    <col min="3581" max="3581" width="11.85546875" style="1" customWidth="1"/>
    <col min="3582" max="3582" width="21.5703125" style="1" customWidth="1"/>
    <col min="3583" max="3583" width="13.42578125" style="1" customWidth="1"/>
    <col min="3584" max="3584" width="15" style="1" customWidth="1"/>
    <col min="3585" max="3833" width="9.140625" style="1"/>
    <col min="3834" max="3834" width="34" style="1" customWidth="1"/>
    <col min="3835" max="3835" width="10" style="1" customWidth="1"/>
    <col min="3836" max="3836" width="11.42578125" style="1" customWidth="1"/>
    <col min="3837" max="3837" width="11.85546875" style="1" customWidth="1"/>
    <col min="3838" max="3838" width="21.5703125" style="1" customWidth="1"/>
    <col min="3839" max="3839" width="13.42578125" style="1" customWidth="1"/>
    <col min="3840" max="3840" width="15" style="1" customWidth="1"/>
    <col min="3841" max="4089" width="9.140625" style="1"/>
    <col min="4090" max="4090" width="34" style="1" customWidth="1"/>
    <col min="4091" max="4091" width="10" style="1" customWidth="1"/>
    <col min="4092" max="4092" width="11.42578125" style="1" customWidth="1"/>
    <col min="4093" max="4093" width="11.85546875" style="1" customWidth="1"/>
    <col min="4094" max="4094" width="21.5703125" style="1" customWidth="1"/>
    <col min="4095" max="4095" width="13.42578125" style="1" customWidth="1"/>
    <col min="4096" max="4096" width="15" style="1" customWidth="1"/>
    <col min="4097" max="4345" width="9.140625" style="1"/>
    <col min="4346" max="4346" width="34" style="1" customWidth="1"/>
    <col min="4347" max="4347" width="10" style="1" customWidth="1"/>
    <col min="4348" max="4348" width="11.42578125" style="1" customWidth="1"/>
    <col min="4349" max="4349" width="11.85546875" style="1" customWidth="1"/>
    <col min="4350" max="4350" width="21.5703125" style="1" customWidth="1"/>
    <col min="4351" max="4351" width="13.42578125" style="1" customWidth="1"/>
    <col min="4352" max="4352" width="15" style="1" customWidth="1"/>
    <col min="4353" max="4601" width="9.140625" style="1"/>
    <col min="4602" max="4602" width="34" style="1" customWidth="1"/>
    <col min="4603" max="4603" width="10" style="1" customWidth="1"/>
    <col min="4604" max="4604" width="11.42578125" style="1" customWidth="1"/>
    <col min="4605" max="4605" width="11.85546875" style="1" customWidth="1"/>
    <col min="4606" max="4606" width="21.5703125" style="1" customWidth="1"/>
    <col min="4607" max="4607" width="13.42578125" style="1" customWidth="1"/>
    <col min="4608" max="4608" width="15" style="1" customWidth="1"/>
    <col min="4609" max="4857" width="9.140625" style="1"/>
    <col min="4858" max="4858" width="34" style="1" customWidth="1"/>
    <col min="4859" max="4859" width="10" style="1" customWidth="1"/>
    <col min="4860" max="4860" width="11.42578125" style="1" customWidth="1"/>
    <col min="4861" max="4861" width="11.85546875" style="1" customWidth="1"/>
    <col min="4862" max="4862" width="21.5703125" style="1" customWidth="1"/>
    <col min="4863" max="4863" width="13.42578125" style="1" customWidth="1"/>
    <col min="4864" max="4864" width="15" style="1" customWidth="1"/>
    <col min="4865" max="5113" width="9.140625" style="1"/>
    <col min="5114" max="5114" width="34" style="1" customWidth="1"/>
    <col min="5115" max="5115" width="10" style="1" customWidth="1"/>
    <col min="5116" max="5116" width="11.42578125" style="1" customWidth="1"/>
    <col min="5117" max="5117" width="11.85546875" style="1" customWidth="1"/>
    <col min="5118" max="5118" width="21.5703125" style="1" customWidth="1"/>
    <col min="5119" max="5119" width="13.42578125" style="1" customWidth="1"/>
    <col min="5120" max="5120" width="15" style="1" customWidth="1"/>
    <col min="5121" max="5369" width="9.140625" style="1"/>
    <col min="5370" max="5370" width="34" style="1" customWidth="1"/>
    <col min="5371" max="5371" width="10" style="1" customWidth="1"/>
    <col min="5372" max="5372" width="11.42578125" style="1" customWidth="1"/>
    <col min="5373" max="5373" width="11.85546875" style="1" customWidth="1"/>
    <col min="5374" max="5374" width="21.5703125" style="1" customWidth="1"/>
    <col min="5375" max="5375" width="13.42578125" style="1" customWidth="1"/>
    <col min="5376" max="5376" width="15" style="1" customWidth="1"/>
    <col min="5377" max="5625" width="9.140625" style="1"/>
    <col min="5626" max="5626" width="34" style="1" customWidth="1"/>
    <col min="5627" max="5627" width="10" style="1" customWidth="1"/>
    <col min="5628" max="5628" width="11.42578125" style="1" customWidth="1"/>
    <col min="5629" max="5629" width="11.85546875" style="1" customWidth="1"/>
    <col min="5630" max="5630" width="21.5703125" style="1" customWidth="1"/>
    <col min="5631" max="5631" width="13.42578125" style="1" customWidth="1"/>
    <col min="5632" max="5632" width="15" style="1" customWidth="1"/>
    <col min="5633" max="5881" width="9.140625" style="1"/>
    <col min="5882" max="5882" width="34" style="1" customWidth="1"/>
    <col min="5883" max="5883" width="10" style="1" customWidth="1"/>
    <col min="5884" max="5884" width="11.42578125" style="1" customWidth="1"/>
    <col min="5885" max="5885" width="11.85546875" style="1" customWidth="1"/>
    <col min="5886" max="5886" width="21.5703125" style="1" customWidth="1"/>
    <col min="5887" max="5887" width="13.42578125" style="1" customWidth="1"/>
    <col min="5888" max="5888" width="15" style="1" customWidth="1"/>
    <col min="5889" max="6137" width="9.140625" style="1"/>
    <col min="6138" max="6138" width="34" style="1" customWidth="1"/>
    <col min="6139" max="6139" width="10" style="1" customWidth="1"/>
    <col min="6140" max="6140" width="11.42578125" style="1" customWidth="1"/>
    <col min="6141" max="6141" width="11.85546875" style="1" customWidth="1"/>
    <col min="6142" max="6142" width="21.5703125" style="1" customWidth="1"/>
    <col min="6143" max="6143" width="13.42578125" style="1" customWidth="1"/>
    <col min="6144" max="6144" width="15" style="1" customWidth="1"/>
    <col min="6145" max="6393" width="9.140625" style="1"/>
    <col min="6394" max="6394" width="34" style="1" customWidth="1"/>
    <col min="6395" max="6395" width="10" style="1" customWidth="1"/>
    <col min="6396" max="6396" width="11.42578125" style="1" customWidth="1"/>
    <col min="6397" max="6397" width="11.85546875" style="1" customWidth="1"/>
    <col min="6398" max="6398" width="21.5703125" style="1" customWidth="1"/>
    <col min="6399" max="6399" width="13.42578125" style="1" customWidth="1"/>
    <col min="6400" max="6400" width="15" style="1" customWidth="1"/>
    <col min="6401" max="6649" width="9.140625" style="1"/>
    <col min="6650" max="6650" width="34" style="1" customWidth="1"/>
    <col min="6651" max="6651" width="10" style="1" customWidth="1"/>
    <col min="6652" max="6652" width="11.42578125" style="1" customWidth="1"/>
    <col min="6653" max="6653" width="11.85546875" style="1" customWidth="1"/>
    <col min="6654" max="6654" width="21.5703125" style="1" customWidth="1"/>
    <col min="6655" max="6655" width="13.42578125" style="1" customWidth="1"/>
    <col min="6656" max="6656" width="15" style="1" customWidth="1"/>
    <col min="6657" max="6905" width="9.140625" style="1"/>
    <col min="6906" max="6906" width="34" style="1" customWidth="1"/>
    <col min="6907" max="6907" width="10" style="1" customWidth="1"/>
    <col min="6908" max="6908" width="11.42578125" style="1" customWidth="1"/>
    <col min="6909" max="6909" width="11.85546875" style="1" customWidth="1"/>
    <col min="6910" max="6910" width="21.5703125" style="1" customWidth="1"/>
    <col min="6911" max="6911" width="13.42578125" style="1" customWidth="1"/>
    <col min="6912" max="6912" width="15" style="1" customWidth="1"/>
    <col min="6913" max="7161" width="9.140625" style="1"/>
    <col min="7162" max="7162" width="34" style="1" customWidth="1"/>
    <col min="7163" max="7163" width="10" style="1" customWidth="1"/>
    <col min="7164" max="7164" width="11.42578125" style="1" customWidth="1"/>
    <col min="7165" max="7165" width="11.85546875" style="1" customWidth="1"/>
    <col min="7166" max="7166" width="21.5703125" style="1" customWidth="1"/>
    <col min="7167" max="7167" width="13.42578125" style="1" customWidth="1"/>
    <col min="7168" max="7168" width="15" style="1" customWidth="1"/>
    <col min="7169" max="7417" width="9.140625" style="1"/>
    <col min="7418" max="7418" width="34" style="1" customWidth="1"/>
    <col min="7419" max="7419" width="10" style="1" customWidth="1"/>
    <col min="7420" max="7420" width="11.42578125" style="1" customWidth="1"/>
    <col min="7421" max="7421" width="11.85546875" style="1" customWidth="1"/>
    <col min="7422" max="7422" width="21.5703125" style="1" customWidth="1"/>
    <col min="7423" max="7423" width="13.42578125" style="1" customWidth="1"/>
    <col min="7424" max="7424" width="15" style="1" customWidth="1"/>
    <col min="7425" max="7673" width="9.140625" style="1"/>
    <col min="7674" max="7674" width="34" style="1" customWidth="1"/>
    <col min="7675" max="7675" width="10" style="1" customWidth="1"/>
    <col min="7676" max="7676" width="11.42578125" style="1" customWidth="1"/>
    <col min="7677" max="7677" width="11.85546875" style="1" customWidth="1"/>
    <col min="7678" max="7678" width="21.5703125" style="1" customWidth="1"/>
    <col min="7679" max="7679" width="13.42578125" style="1" customWidth="1"/>
    <col min="7680" max="7680" width="15" style="1" customWidth="1"/>
    <col min="7681" max="7929" width="9.140625" style="1"/>
    <col min="7930" max="7930" width="34" style="1" customWidth="1"/>
    <col min="7931" max="7931" width="10" style="1" customWidth="1"/>
    <col min="7932" max="7932" width="11.42578125" style="1" customWidth="1"/>
    <col min="7933" max="7933" width="11.85546875" style="1" customWidth="1"/>
    <col min="7934" max="7934" width="21.5703125" style="1" customWidth="1"/>
    <col min="7935" max="7935" width="13.42578125" style="1" customWidth="1"/>
    <col min="7936" max="7936" width="15" style="1" customWidth="1"/>
    <col min="7937" max="8185" width="9.140625" style="1"/>
    <col min="8186" max="8186" width="34" style="1" customWidth="1"/>
    <col min="8187" max="8187" width="10" style="1" customWidth="1"/>
    <col min="8188" max="8188" width="11.42578125" style="1" customWidth="1"/>
    <col min="8189" max="8189" width="11.85546875" style="1" customWidth="1"/>
    <col min="8190" max="8190" width="21.5703125" style="1" customWidth="1"/>
    <col min="8191" max="8191" width="13.42578125" style="1" customWidth="1"/>
    <col min="8192" max="8192" width="15" style="1" customWidth="1"/>
    <col min="8193" max="8441" width="9.140625" style="1"/>
    <col min="8442" max="8442" width="34" style="1" customWidth="1"/>
    <col min="8443" max="8443" width="10" style="1" customWidth="1"/>
    <col min="8444" max="8444" width="11.42578125" style="1" customWidth="1"/>
    <col min="8445" max="8445" width="11.85546875" style="1" customWidth="1"/>
    <col min="8446" max="8446" width="21.5703125" style="1" customWidth="1"/>
    <col min="8447" max="8447" width="13.42578125" style="1" customWidth="1"/>
    <col min="8448" max="8448" width="15" style="1" customWidth="1"/>
    <col min="8449" max="8697" width="9.140625" style="1"/>
    <col min="8698" max="8698" width="34" style="1" customWidth="1"/>
    <col min="8699" max="8699" width="10" style="1" customWidth="1"/>
    <col min="8700" max="8700" width="11.42578125" style="1" customWidth="1"/>
    <col min="8701" max="8701" width="11.85546875" style="1" customWidth="1"/>
    <col min="8702" max="8702" width="21.5703125" style="1" customWidth="1"/>
    <col min="8703" max="8703" width="13.42578125" style="1" customWidth="1"/>
    <col min="8704" max="8704" width="15" style="1" customWidth="1"/>
    <col min="8705" max="8953" width="9.140625" style="1"/>
    <col min="8954" max="8954" width="34" style="1" customWidth="1"/>
    <col min="8955" max="8955" width="10" style="1" customWidth="1"/>
    <col min="8956" max="8956" width="11.42578125" style="1" customWidth="1"/>
    <col min="8957" max="8957" width="11.85546875" style="1" customWidth="1"/>
    <col min="8958" max="8958" width="21.5703125" style="1" customWidth="1"/>
    <col min="8959" max="8959" width="13.42578125" style="1" customWidth="1"/>
    <col min="8960" max="8960" width="15" style="1" customWidth="1"/>
    <col min="8961" max="9209" width="9.140625" style="1"/>
    <col min="9210" max="9210" width="34" style="1" customWidth="1"/>
    <col min="9211" max="9211" width="10" style="1" customWidth="1"/>
    <col min="9212" max="9212" width="11.42578125" style="1" customWidth="1"/>
    <col min="9213" max="9213" width="11.85546875" style="1" customWidth="1"/>
    <col min="9214" max="9214" width="21.5703125" style="1" customWidth="1"/>
    <col min="9215" max="9215" width="13.42578125" style="1" customWidth="1"/>
    <col min="9216" max="9216" width="15" style="1" customWidth="1"/>
    <col min="9217" max="9465" width="9.140625" style="1"/>
    <col min="9466" max="9466" width="34" style="1" customWidth="1"/>
    <col min="9467" max="9467" width="10" style="1" customWidth="1"/>
    <col min="9468" max="9468" width="11.42578125" style="1" customWidth="1"/>
    <col min="9469" max="9469" width="11.85546875" style="1" customWidth="1"/>
    <col min="9470" max="9470" width="21.5703125" style="1" customWidth="1"/>
    <col min="9471" max="9471" width="13.42578125" style="1" customWidth="1"/>
    <col min="9472" max="9472" width="15" style="1" customWidth="1"/>
    <col min="9473" max="9721" width="9.140625" style="1"/>
    <col min="9722" max="9722" width="34" style="1" customWidth="1"/>
    <col min="9723" max="9723" width="10" style="1" customWidth="1"/>
    <col min="9724" max="9724" width="11.42578125" style="1" customWidth="1"/>
    <col min="9725" max="9725" width="11.85546875" style="1" customWidth="1"/>
    <col min="9726" max="9726" width="21.5703125" style="1" customWidth="1"/>
    <col min="9727" max="9727" width="13.42578125" style="1" customWidth="1"/>
    <col min="9728" max="9728" width="15" style="1" customWidth="1"/>
    <col min="9729" max="9977" width="9.140625" style="1"/>
    <col min="9978" max="9978" width="34" style="1" customWidth="1"/>
    <col min="9979" max="9979" width="10" style="1" customWidth="1"/>
    <col min="9980" max="9980" width="11.42578125" style="1" customWidth="1"/>
    <col min="9981" max="9981" width="11.85546875" style="1" customWidth="1"/>
    <col min="9982" max="9982" width="21.5703125" style="1" customWidth="1"/>
    <col min="9983" max="9983" width="13.42578125" style="1" customWidth="1"/>
    <col min="9984" max="9984" width="15" style="1" customWidth="1"/>
    <col min="9985" max="10233" width="9.140625" style="1"/>
    <col min="10234" max="10234" width="34" style="1" customWidth="1"/>
    <col min="10235" max="10235" width="10" style="1" customWidth="1"/>
    <col min="10236" max="10236" width="11.42578125" style="1" customWidth="1"/>
    <col min="10237" max="10237" width="11.85546875" style="1" customWidth="1"/>
    <col min="10238" max="10238" width="21.5703125" style="1" customWidth="1"/>
    <col min="10239" max="10239" width="13.42578125" style="1" customWidth="1"/>
    <col min="10240" max="10240" width="15" style="1" customWidth="1"/>
    <col min="10241" max="10489" width="9.140625" style="1"/>
    <col min="10490" max="10490" width="34" style="1" customWidth="1"/>
    <col min="10491" max="10491" width="10" style="1" customWidth="1"/>
    <col min="10492" max="10492" width="11.42578125" style="1" customWidth="1"/>
    <col min="10493" max="10493" width="11.85546875" style="1" customWidth="1"/>
    <col min="10494" max="10494" width="21.5703125" style="1" customWidth="1"/>
    <col min="10495" max="10495" width="13.42578125" style="1" customWidth="1"/>
    <col min="10496" max="10496" width="15" style="1" customWidth="1"/>
    <col min="10497" max="10745" width="9.140625" style="1"/>
    <col min="10746" max="10746" width="34" style="1" customWidth="1"/>
    <col min="10747" max="10747" width="10" style="1" customWidth="1"/>
    <col min="10748" max="10748" width="11.42578125" style="1" customWidth="1"/>
    <col min="10749" max="10749" width="11.85546875" style="1" customWidth="1"/>
    <col min="10750" max="10750" width="21.5703125" style="1" customWidth="1"/>
    <col min="10751" max="10751" width="13.42578125" style="1" customWidth="1"/>
    <col min="10752" max="10752" width="15" style="1" customWidth="1"/>
    <col min="10753" max="11001" width="9.140625" style="1"/>
    <col min="11002" max="11002" width="34" style="1" customWidth="1"/>
    <col min="11003" max="11003" width="10" style="1" customWidth="1"/>
    <col min="11004" max="11004" width="11.42578125" style="1" customWidth="1"/>
    <col min="11005" max="11005" width="11.85546875" style="1" customWidth="1"/>
    <col min="11006" max="11006" width="21.5703125" style="1" customWidth="1"/>
    <col min="11007" max="11007" width="13.42578125" style="1" customWidth="1"/>
    <col min="11008" max="11008" width="15" style="1" customWidth="1"/>
    <col min="11009" max="11257" width="9.140625" style="1"/>
    <col min="11258" max="11258" width="34" style="1" customWidth="1"/>
    <col min="11259" max="11259" width="10" style="1" customWidth="1"/>
    <col min="11260" max="11260" width="11.42578125" style="1" customWidth="1"/>
    <col min="11261" max="11261" width="11.85546875" style="1" customWidth="1"/>
    <col min="11262" max="11262" width="21.5703125" style="1" customWidth="1"/>
    <col min="11263" max="11263" width="13.42578125" style="1" customWidth="1"/>
    <col min="11264" max="11264" width="15" style="1" customWidth="1"/>
    <col min="11265" max="11513" width="9.140625" style="1"/>
    <col min="11514" max="11514" width="34" style="1" customWidth="1"/>
    <col min="11515" max="11515" width="10" style="1" customWidth="1"/>
    <col min="11516" max="11516" width="11.42578125" style="1" customWidth="1"/>
    <col min="11517" max="11517" width="11.85546875" style="1" customWidth="1"/>
    <col min="11518" max="11518" width="21.5703125" style="1" customWidth="1"/>
    <col min="11519" max="11519" width="13.42578125" style="1" customWidth="1"/>
    <col min="11520" max="11520" width="15" style="1" customWidth="1"/>
    <col min="11521" max="11769" width="9.140625" style="1"/>
    <col min="11770" max="11770" width="34" style="1" customWidth="1"/>
    <col min="11771" max="11771" width="10" style="1" customWidth="1"/>
    <col min="11772" max="11772" width="11.42578125" style="1" customWidth="1"/>
    <col min="11773" max="11773" width="11.85546875" style="1" customWidth="1"/>
    <col min="11774" max="11774" width="21.5703125" style="1" customWidth="1"/>
    <col min="11775" max="11775" width="13.42578125" style="1" customWidth="1"/>
    <col min="11776" max="11776" width="15" style="1" customWidth="1"/>
    <col min="11777" max="12025" width="9.140625" style="1"/>
    <col min="12026" max="12026" width="34" style="1" customWidth="1"/>
    <col min="12027" max="12027" width="10" style="1" customWidth="1"/>
    <col min="12028" max="12028" width="11.42578125" style="1" customWidth="1"/>
    <col min="12029" max="12029" width="11.85546875" style="1" customWidth="1"/>
    <col min="12030" max="12030" width="21.5703125" style="1" customWidth="1"/>
    <col min="12031" max="12031" width="13.42578125" style="1" customWidth="1"/>
    <col min="12032" max="12032" width="15" style="1" customWidth="1"/>
    <col min="12033" max="12281" width="9.140625" style="1"/>
    <col min="12282" max="12282" width="34" style="1" customWidth="1"/>
    <col min="12283" max="12283" width="10" style="1" customWidth="1"/>
    <col min="12284" max="12284" width="11.42578125" style="1" customWidth="1"/>
    <col min="12285" max="12285" width="11.85546875" style="1" customWidth="1"/>
    <col min="12286" max="12286" width="21.5703125" style="1" customWidth="1"/>
    <col min="12287" max="12287" width="13.42578125" style="1" customWidth="1"/>
    <col min="12288" max="12288" width="15" style="1" customWidth="1"/>
    <col min="12289" max="12537" width="9.140625" style="1"/>
    <col min="12538" max="12538" width="34" style="1" customWidth="1"/>
    <col min="12539" max="12539" width="10" style="1" customWidth="1"/>
    <col min="12540" max="12540" width="11.42578125" style="1" customWidth="1"/>
    <col min="12541" max="12541" width="11.85546875" style="1" customWidth="1"/>
    <col min="12542" max="12542" width="21.5703125" style="1" customWidth="1"/>
    <col min="12543" max="12543" width="13.42578125" style="1" customWidth="1"/>
    <col min="12544" max="12544" width="15" style="1" customWidth="1"/>
    <col min="12545" max="12793" width="9.140625" style="1"/>
    <col min="12794" max="12794" width="34" style="1" customWidth="1"/>
    <col min="12795" max="12795" width="10" style="1" customWidth="1"/>
    <col min="12796" max="12796" width="11.42578125" style="1" customWidth="1"/>
    <col min="12797" max="12797" width="11.85546875" style="1" customWidth="1"/>
    <col min="12798" max="12798" width="21.5703125" style="1" customWidth="1"/>
    <col min="12799" max="12799" width="13.42578125" style="1" customWidth="1"/>
    <col min="12800" max="12800" width="15" style="1" customWidth="1"/>
    <col min="12801" max="13049" width="9.140625" style="1"/>
    <col min="13050" max="13050" width="34" style="1" customWidth="1"/>
    <col min="13051" max="13051" width="10" style="1" customWidth="1"/>
    <col min="13052" max="13052" width="11.42578125" style="1" customWidth="1"/>
    <col min="13053" max="13053" width="11.85546875" style="1" customWidth="1"/>
    <col min="13054" max="13054" width="21.5703125" style="1" customWidth="1"/>
    <col min="13055" max="13055" width="13.42578125" style="1" customWidth="1"/>
    <col min="13056" max="13056" width="15" style="1" customWidth="1"/>
    <col min="13057" max="13305" width="9.140625" style="1"/>
    <col min="13306" max="13306" width="34" style="1" customWidth="1"/>
    <col min="13307" max="13307" width="10" style="1" customWidth="1"/>
    <col min="13308" max="13308" width="11.42578125" style="1" customWidth="1"/>
    <col min="13309" max="13309" width="11.85546875" style="1" customWidth="1"/>
    <col min="13310" max="13310" width="21.5703125" style="1" customWidth="1"/>
    <col min="13311" max="13311" width="13.42578125" style="1" customWidth="1"/>
    <col min="13312" max="13312" width="15" style="1" customWidth="1"/>
    <col min="13313" max="13561" width="9.140625" style="1"/>
    <col min="13562" max="13562" width="34" style="1" customWidth="1"/>
    <col min="13563" max="13563" width="10" style="1" customWidth="1"/>
    <col min="13564" max="13564" width="11.42578125" style="1" customWidth="1"/>
    <col min="13565" max="13565" width="11.85546875" style="1" customWidth="1"/>
    <col min="13566" max="13566" width="21.5703125" style="1" customWidth="1"/>
    <col min="13567" max="13567" width="13.42578125" style="1" customWidth="1"/>
    <col min="13568" max="13568" width="15" style="1" customWidth="1"/>
    <col min="13569" max="13817" width="9.140625" style="1"/>
    <col min="13818" max="13818" width="34" style="1" customWidth="1"/>
    <col min="13819" max="13819" width="10" style="1" customWidth="1"/>
    <col min="13820" max="13820" width="11.42578125" style="1" customWidth="1"/>
    <col min="13821" max="13821" width="11.85546875" style="1" customWidth="1"/>
    <col min="13822" max="13822" width="21.5703125" style="1" customWidth="1"/>
    <col min="13823" max="13823" width="13.42578125" style="1" customWidth="1"/>
    <col min="13824" max="13824" width="15" style="1" customWidth="1"/>
    <col min="13825" max="14073" width="9.140625" style="1"/>
    <col min="14074" max="14074" width="34" style="1" customWidth="1"/>
    <col min="14075" max="14075" width="10" style="1" customWidth="1"/>
    <col min="14076" max="14076" width="11.42578125" style="1" customWidth="1"/>
    <col min="14077" max="14077" width="11.85546875" style="1" customWidth="1"/>
    <col min="14078" max="14078" width="21.5703125" style="1" customWidth="1"/>
    <col min="14079" max="14079" width="13.42578125" style="1" customWidth="1"/>
    <col min="14080" max="14080" width="15" style="1" customWidth="1"/>
    <col min="14081" max="14329" width="9.140625" style="1"/>
    <col min="14330" max="14330" width="34" style="1" customWidth="1"/>
    <col min="14331" max="14331" width="10" style="1" customWidth="1"/>
    <col min="14332" max="14332" width="11.42578125" style="1" customWidth="1"/>
    <col min="14333" max="14333" width="11.85546875" style="1" customWidth="1"/>
    <col min="14334" max="14334" width="21.5703125" style="1" customWidth="1"/>
    <col min="14335" max="14335" width="13.42578125" style="1" customWidth="1"/>
    <col min="14336" max="14336" width="15" style="1" customWidth="1"/>
    <col min="14337" max="14585" width="9.140625" style="1"/>
    <col min="14586" max="14586" width="34" style="1" customWidth="1"/>
    <col min="14587" max="14587" width="10" style="1" customWidth="1"/>
    <col min="14588" max="14588" width="11.42578125" style="1" customWidth="1"/>
    <col min="14589" max="14589" width="11.85546875" style="1" customWidth="1"/>
    <col min="14590" max="14590" width="21.5703125" style="1" customWidth="1"/>
    <col min="14591" max="14591" width="13.42578125" style="1" customWidth="1"/>
    <col min="14592" max="14592" width="15" style="1" customWidth="1"/>
    <col min="14593" max="14841" width="9.140625" style="1"/>
    <col min="14842" max="14842" width="34" style="1" customWidth="1"/>
    <col min="14843" max="14843" width="10" style="1" customWidth="1"/>
    <col min="14844" max="14844" width="11.42578125" style="1" customWidth="1"/>
    <col min="14845" max="14845" width="11.85546875" style="1" customWidth="1"/>
    <col min="14846" max="14846" width="21.5703125" style="1" customWidth="1"/>
    <col min="14847" max="14847" width="13.42578125" style="1" customWidth="1"/>
    <col min="14848" max="14848" width="15" style="1" customWidth="1"/>
    <col min="14849" max="15097" width="9.140625" style="1"/>
    <col min="15098" max="15098" width="34" style="1" customWidth="1"/>
    <col min="15099" max="15099" width="10" style="1" customWidth="1"/>
    <col min="15100" max="15100" width="11.42578125" style="1" customWidth="1"/>
    <col min="15101" max="15101" width="11.85546875" style="1" customWidth="1"/>
    <col min="15102" max="15102" width="21.5703125" style="1" customWidth="1"/>
    <col min="15103" max="15103" width="13.42578125" style="1" customWidth="1"/>
    <col min="15104" max="15104" width="15" style="1" customWidth="1"/>
    <col min="15105" max="15353" width="9.140625" style="1"/>
    <col min="15354" max="15354" width="34" style="1" customWidth="1"/>
    <col min="15355" max="15355" width="10" style="1" customWidth="1"/>
    <col min="15356" max="15356" width="11.42578125" style="1" customWidth="1"/>
    <col min="15357" max="15357" width="11.85546875" style="1" customWidth="1"/>
    <col min="15358" max="15358" width="21.5703125" style="1" customWidth="1"/>
    <col min="15359" max="15359" width="13.42578125" style="1" customWidth="1"/>
    <col min="15360" max="15360" width="15" style="1" customWidth="1"/>
    <col min="15361" max="15609" width="9.140625" style="1"/>
    <col min="15610" max="15610" width="34" style="1" customWidth="1"/>
    <col min="15611" max="15611" width="10" style="1" customWidth="1"/>
    <col min="15612" max="15612" width="11.42578125" style="1" customWidth="1"/>
    <col min="15613" max="15613" width="11.85546875" style="1" customWidth="1"/>
    <col min="15614" max="15614" width="21.5703125" style="1" customWidth="1"/>
    <col min="15615" max="15615" width="13.42578125" style="1" customWidth="1"/>
    <col min="15616" max="15616" width="15" style="1" customWidth="1"/>
    <col min="15617" max="15865" width="9.140625" style="1"/>
    <col min="15866" max="15866" width="34" style="1" customWidth="1"/>
    <col min="15867" max="15867" width="10" style="1" customWidth="1"/>
    <col min="15868" max="15868" width="11.42578125" style="1" customWidth="1"/>
    <col min="15869" max="15869" width="11.85546875" style="1" customWidth="1"/>
    <col min="15870" max="15870" width="21.5703125" style="1" customWidth="1"/>
    <col min="15871" max="15871" width="13.42578125" style="1" customWidth="1"/>
    <col min="15872" max="15872" width="15" style="1" customWidth="1"/>
    <col min="15873" max="16121" width="9.140625" style="1"/>
    <col min="16122" max="16122" width="34" style="1" customWidth="1"/>
    <col min="16123" max="16123" width="10" style="1" customWidth="1"/>
    <col min="16124" max="16124" width="11.42578125" style="1" customWidth="1"/>
    <col min="16125" max="16125" width="11.85546875" style="1" customWidth="1"/>
    <col min="16126" max="16126" width="21.5703125" style="1" customWidth="1"/>
    <col min="16127" max="16127" width="13.42578125" style="1" customWidth="1"/>
    <col min="16128" max="16128" width="15" style="1" customWidth="1"/>
    <col min="16129" max="16384" width="9.140625" style="1"/>
  </cols>
  <sheetData>
    <row r="1" spans="1:18" ht="52.5" customHeight="1" thickBot="1" x14ac:dyDescent="0.3">
      <c r="A1" s="240" t="s">
        <v>248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2"/>
    </row>
    <row r="2" spans="1:18" ht="15" customHeight="1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9"/>
    </row>
    <row r="3" spans="1:18" s="11" customFormat="1" ht="20.100000000000001" customHeight="1" x14ac:dyDescent="0.25">
      <c r="A3" s="243" t="s">
        <v>242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</row>
    <row r="4" spans="1:18" ht="20.45" customHeight="1" thickBot="1" x14ac:dyDescent="0.3">
      <c r="A4" s="243" t="s">
        <v>162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18" ht="15.75" thickBot="1" x14ac:dyDescent="0.3">
      <c r="A5" s="246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9"/>
      <c r="R5" s="247"/>
    </row>
    <row r="6" spans="1:18" ht="30" customHeight="1" thickBot="1" x14ac:dyDescent="0.3">
      <c r="A6" s="246"/>
      <c r="B6" s="20" t="s">
        <v>0</v>
      </c>
      <c r="C6" s="21" t="s">
        <v>1</v>
      </c>
      <c r="D6" s="257" t="s">
        <v>222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7" t="s">
        <v>2</v>
      </c>
      <c r="Q6" s="204" t="s">
        <v>126</v>
      </c>
      <c r="R6" s="247"/>
    </row>
    <row r="7" spans="1:18" x14ac:dyDescent="0.25">
      <c r="A7" s="246"/>
      <c r="B7" s="99" t="s">
        <v>39</v>
      </c>
      <c r="C7" s="100"/>
      <c r="D7" s="113" t="s">
        <v>211</v>
      </c>
      <c r="E7" s="114" t="s">
        <v>212</v>
      </c>
      <c r="F7" s="114" t="s">
        <v>213</v>
      </c>
      <c r="G7" s="114" t="s">
        <v>214</v>
      </c>
      <c r="H7" s="114" t="s">
        <v>215</v>
      </c>
      <c r="I7" s="114" t="s">
        <v>216</v>
      </c>
      <c r="J7" s="114" t="s">
        <v>217</v>
      </c>
      <c r="K7" s="114" t="s">
        <v>218</v>
      </c>
      <c r="L7" s="114" t="s">
        <v>219</v>
      </c>
      <c r="M7" s="114" t="s">
        <v>220</v>
      </c>
      <c r="N7" s="115" t="s">
        <v>221</v>
      </c>
      <c r="O7" s="100"/>
      <c r="P7" s="100"/>
      <c r="Q7" s="101"/>
      <c r="R7" s="247"/>
    </row>
    <row r="8" spans="1:18" x14ac:dyDescent="0.25">
      <c r="A8" s="246"/>
      <c r="B8" s="12" t="s">
        <v>22</v>
      </c>
      <c r="C8" s="13">
        <v>12.04</v>
      </c>
      <c r="D8" s="102"/>
      <c r="E8" s="106"/>
      <c r="F8" s="106">
        <v>1</v>
      </c>
      <c r="G8" s="106"/>
      <c r="H8" s="106"/>
      <c r="I8" s="172"/>
      <c r="J8" s="172"/>
      <c r="K8" s="104"/>
      <c r="L8" s="104"/>
      <c r="M8" s="104">
        <v>1</v>
      </c>
      <c r="N8" s="117"/>
      <c r="O8" s="134">
        <f>(SUM(D8:J8)*K8*52)+(SUM(D8:J8)*L8*26)+(SUM(D8:J8)*M8*12)+(SUM(D8:J8)*N8*1)</f>
        <v>12</v>
      </c>
      <c r="P8" s="96"/>
      <c r="Q8" s="181">
        <f>P8*O8*C8</f>
        <v>0</v>
      </c>
      <c r="R8" s="247"/>
    </row>
    <row r="9" spans="1:18" x14ac:dyDescent="0.25">
      <c r="A9" s="246"/>
      <c r="B9" s="12" t="s">
        <v>5</v>
      </c>
      <c r="C9" s="13">
        <v>10.24</v>
      </c>
      <c r="D9" s="102"/>
      <c r="E9" s="106"/>
      <c r="F9" s="106">
        <v>1</v>
      </c>
      <c r="G9" s="106"/>
      <c r="H9" s="106"/>
      <c r="I9" s="172"/>
      <c r="J9" s="172"/>
      <c r="K9" s="104"/>
      <c r="L9" s="104"/>
      <c r="M9" s="104">
        <v>1</v>
      </c>
      <c r="N9" s="117"/>
      <c r="O9" s="134">
        <f>(SUM(D9:J9)*K9*52)+(SUM(D9:J9)*L9*26)+(SUM(D9:J9)*M9*12)+(SUM(D9:J9)*N9*1)</f>
        <v>12</v>
      </c>
      <c r="P9" s="96"/>
      <c r="Q9" s="51">
        <f>P9*O9*C9</f>
        <v>0</v>
      </c>
      <c r="R9" s="247"/>
    </row>
    <row r="10" spans="1:18" x14ac:dyDescent="0.25">
      <c r="A10" s="246"/>
      <c r="B10" s="12" t="s">
        <v>7</v>
      </c>
      <c r="C10" s="13">
        <v>21.03</v>
      </c>
      <c r="D10" s="102">
        <v>1</v>
      </c>
      <c r="E10" s="106"/>
      <c r="F10" s="106">
        <v>1</v>
      </c>
      <c r="G10" s="106"/>
      <c r="H10" s="106">
        <v>1</v>
      </c>
      <c r="I10" s="172"/>
      <c r="J10" s="172"/>
      <c r="K10" s="104">
        <v>1</v>
      </c>
      <c r="L10" s="104"/>
      <c r="M10" s="104"/>
      <c r="N10" s="117"/>
      <c r="O10" s="134">
        <f>(SUM(D10:J10)*K10*52)+(SUM(D10:J10)*L10*26)+(SUM(D10:J10)*M10*12)+(SUM(D10:J10)*N10*1)</f>
        <v>156</v>
      </c>
      <c r="P10" s="96"/>
      <c r="Q10" s="51">
        <f>P10*O10*C10</f>
        <v>0</v>
      </c>
      <c r="R10" s="247"/>
    </row>
    <row r="11" spans="1:18" x14ac:dyDescent="0.25">
      <c r="A11" s="246"/>
      <c r="B11" s="12" t="s">
        <v>108</v>
      </c>
      <c r="C11" s="13">
        <v>27.11</v>
      </c>
      <c r="D11" s="102">
        <v>1</v>
      </c>
      <c r="E11" s="106"/>
      <c r="F11" s="106">
        <v>1</v>
      </c>
      <c r="G11" s="106"/>
      <c r="H11" s="106">
        <v>1</v>
      </c>
      <c r="I11" s="172"/>
      <c r="J11" s="172"/>
      <c r="K11" s="104">
        <v>1</v>
      </c>
      <c r="L11" s="104"/>
      <c r="M11" s="104"/>
      <c r="N11" s="117"/>
      <c r="O11" s="134">
        <f>(SUM(D11:J11)*K11*52)+(SUM(D11:J11)*L11*26)+(SUM(D11:J11)*M11*12)+(SUM(D11:J11)*N11*1)</f>
        <v>156</v>
      </c>
      <c r="P11" s="96"/>
      <c r="Q11" s="51">
        <f>P11*O11*C11</f>
        <v>0</v>
      </c>
      <c r="R11" s="247"/>
    </row>
    <row r="12" spans="1:18" ht="15.75" thickBot="1" x14ac:dyDescent="0.3">
      <c r="A12" s="246"/>
      <c r="B12" s="12" t="s">
        <v>8</v>
      </c>
      <c r="C12" s="13">
        <v>1.94</v>
      </c>
      <c r="D12" s="102">
        <v>1</v>
      </c>
      <c r="E12" s="106"/>
      <c r="F12" s="106">
        <v>1</v>
      </c>
      <c r="G12" s="106"/>
      <c r="H12" s="106">
        <v>1</v>
      </c>
      <c r="I12" s="172"/>
      <c r="J12" s="172"/>
      <c r="K12" s="104">
        <v>1</v>
      </c>
      <c r="L12" s="104"/>
      <c r="M12" s="104"/>
      <c r="N12" s="117"/>
      <c r="O12" s="134">
        <f>(SUM(D12:J12)*K12*52)+(SUM(D12:J12)*L12*26)+(SUM(D12:J12)*M12*12)+(SUM(D12:J12)*N12*1)</f>
        <v>156</v>
      </c>
      <c r="P12" s="96"/>
      <c r="Q12" s="51">
        <f>P12*O12*C12</f>
        <v>0</v>
      </c>
      <c r="R12" s="247"/>
    </row>
    <row r="13" spans="1:18" x14ac:dyDescent="0.25">
      <c r="A13" s="246"/>
      <c r="B13" s="99" t="s">
        <v>40</v>
      </c>
      <c r="C13" s="100"/>
      <c r="D13" s="113" t="s">
        <v>211</v>
      </c>
      <c r="E13" s="114" t="s">
        <v>212</v>
      </c>
      <c r="F13" s="114" t="s">
        <v>213</v>
      </c>
      <c r="G13" s="114" t="s">
        <v>214</v>
      </c>
      <c r="H13" s="114" t="s">
        <v>215</v>
      </c>
      <c r="I13" s="114" t="s">
        <v>216</v>
      </c>
      <c r="J13" s="114" t="s">
        <v>217</v>
      </c>
      <c r="K13" s="114" t="s">
        <v>218</v>
      </c>
      <c r="L13" s="114" t="s">
        <v>219</v>
      </c>
      <c r="M13" s="114" t="s">
        <v>220</v>
      </c>
      <c r="N13" s="115" t="s">
        <v>221</v>
      </c>
      <c r="O13" s="100"/>
      <c r="P13" s="100"/>
      <c r="Q13" s="101"/>
      <c r="R13" s="247"/>
    </row>
    <row r="14" spans="1:18" x14ac:dyDescent="0.25">
      <c r="A14" s="246"/>
      <c r="B14" s="12" t="s">
        <v>109</v>
      </c>
      <c r="C14" s="13">
        <v>32.42</v>
      </c>
      <c r="D14" s="102">
        <v>1</v>
      </c>
      <c r="E14" s="106"/>
      <c r="F14" s="106">
        <v>1</v>
      </c>
      <c r="G14" s="106"/>
      <c r="H14" s="106">
        <v>1</v>
      </c>
      <c r="I14" s="172"/>
      <c r="J14" s="172"/>
      <c r="K14" s="104">
        <v>1</v>
      </c>
      <c r="L14" s="104"/>
      <c r="M14" s="104"/>
      <c r="N14" s="117"/>
      <c r="O14" s="134">
        <f t="shared" ref="O14:O20" si="0">(SUM(D14:J14)*K14*52)+(SUM(D14:J14)*L14*26)+(SUM(D14:J14)*M14*12)+(SUM(D14:J14)*N14*1)</f>
        <v>156</v>
      </c>
      <c r="P14" s="96"/>
      <c r="Q14" s="51">
        <f t="shared" ref="Q14:Q20" si="1">P14*O14*C14</f>
        <v>0</v>
      </c>
      <c r="R14" s="247"/>
    </row>
    <row r="15" spans="1:18" x14ac:dyDescent="0.25">
      <c r="A15" s="246"/>
      <c r="B15" s="12" t="s">
        <v>12</v>
      </c>
      <c r="C15" s="13">
        <v>62.98</v>
      </c>
      <c r="D15" s="102">
        <v>1</v>
      </c>
      <c r="E15" s="106"/>
      <c r="F15" s="106">
        <v>1</v>
      </c>
      <c r="G15" s="106"/>
      <c r="H15" s="106">
        <v>1</v>
      </c>
      <c r="I15" s="172"/>
      <c r="J15" s="172"/>
      <c r="K15" s="104">
        <v>1</v>
      </c>
      <c r="L15" s="104"/>
      <c r="M15" s="104"/>
      <c r="N15" s="117"/>
      <c r="O15" s="134">
        <f t="shared" si="0"/>
        <v>156</v>
      </c>
      <c r="P15" s="96"/>
      <c r="Q15" s="51">
        <f t="shared" si="1"/>
        <v>0</v>
      </c>
      <c r="R15" s="247"/>
    </row>
    <row r="16" spans="1:18" x14ac:dyDescent="0.25">
      <c r="A16" s="246"/>
      <c r="B16" s="12" t="s">
        <v>94</v>
      </c>
      <c r="C16" s="13">
        <v>8.6999999999999993</v>
      </c>
      <c r="D16" s="102">
        <v>1</v>
      </c>
      <c r="E16" s="106"/>
      <c r="F16" s="106">
        <v>1</v>
      </c>
      <c r="G16" s="106"/>
      <c r="H16" s="106">
        <v>1</v>
      </c>
      <c r="I16" s="172"/>
      <c r="J16" s="172"/>
      <c r="K16" s="104">
        <v>1</v>
      </c>
      <c r="L16" s="104"/>
      <c r="M16" s="104"/>
      <c r="N16" s="117"/>
      <c r="O16" s="134">
        <f t="shared" si="0"/>
        <v>156</v>
      </c>
      <c r="P16" s="96"/>
      <c r="Q16" s="51">
        <f t="shared" si="1"/>
        <v>0</v>
      </c>
      <c r="R16" s="247"/>
    </row>
    <row r="17" spans="1:18" x14ac:dyDescent="0.25">
      <c r="A17" s="246"/>
      <c r="B17" s="12" t="s">
        <v>5</v>
      </c>
      <c r="C17" s="13">
        <v>6.94</v>
      </c>
      <c r="D17" s="102"/>
      <c r="E17" s="106"/>
      <c r="F17" s="106">
        <v>6</v>
      </c>
      <c r="G17" s="106"/>
      <c r="H17" s="106"/>
      <c r="I17" s="172"/>
      <c r="J17" s="172"/>
      <c r="K17" s="104"/>
      <c r="L17" s="104"/>
      <c r="M17" s="104"/>
      <c r="N17" s="117">
        <v>1</v>
      </c>
      <c r="O17" s="134">
        <f t="shared" si="0"/>
        <v>6</v>
      </c>
      <c r="P17" s="96"/>
      <c r="Q17" s="51">
        <f t="shared" si="1"/>
        <v>0</v>
      </c>
      <c r="R17" s="247"/>
    </row>
    <row r="18" spans="1:18" x14ac:dyDescent="0.25">
      <c r="A18" s="246"/>
      <c r="B18" s="12" t="s">
        <v>7</v>
      </c>
      <c r="C18" s="13">
        <v>34.18</v>
      </c>
      <c r="D18" s="102">
        <v>1</v>
      </c>
      <c r="E18" s="106"/>
      <c r="F18" s="106">
        <v>1</v>
      </c>
      <c r="G18" s="106">
        <v>1</v>
      </c>
      <c r="H18" s="106"/>
      <c r="I18" s="172"/>
      <c r="J18" s="172"/>
      <c r="K18" s="104">
        <v>1</v>
      </c>
      <c r="L18" s="104"/>
      <c r="M18" s="104"/>
      <c r="N18" s="117"/>
      <c r="O18" s="134">
        <f t="shared" si="0"/>
        <v>156</v>
      </c>
      <c r="P18" s="96"/>
      <c r="Q18" s="51">
        <f t="shared" si="1"/>
        <v>0</v>
      </c>
      <c r="R18" s="247"/>
    </row>
    <row r="19" spans="1:18" x14ac:dyDescent="0.25">
      <c r="A19" s="246"/>
      <c r="B19" s="12" t="s">
        <v>67</v>
      </c>
      <c r="C19" s="13">
        <v>17.760000000000002</v>
      </c>
      <c r="D19" s="102">
        <v>1</v>
      </c>
      <c r="E19" s="106"/>
      <c r="F19" s="106">
        <v>1</v>
      </c>
      <c r="G19" s="106">
        <v>1</v>
      </c>
      <c r="H19" s="106"/>
      <c r="I19" s="172"/>
      <c r="J19" s="172"/>
      <c r="K19" s="104">
        <v>1</v>
      </c>
      <c r="L19" s="104"/>
      <c r="M19" s="104"/>
      <c r="N19" s="117"/>
      <c r="O19" s="134">
        <f t="shared" si="0"/>
        <v>156</v>
      </c>
      <c r="P19" s="96"/>
      <c r="Q19" s="51">
        <f t="shared" si="1"/>
        <v>0</v>
      </c>
      <c r="R19" s="247"/>
    </row>
    <row r="20" spans="1:18" x14ac:dyDescent="0.25">
      <c r="A20" s="246"/>
      <c r="B20" s="12" t="s">
        <v>99</v>
      </c>
      <c r="C20" s="13">
        <v>18.79</v>
      </c>
      <c r="D20" s="102">
        <v>1</v>
      </c>
      <c r="E20" s="106"/>
      <c r="F20" s="106">
        <v>1</v>
      </c>
      <c r="G20" s="106">
        <v>1</v>
      </c>
      <c r="H20" s="106"/>
      <c r="I20" s="172"/>
      <c r="J20" s="172"/>
      <c r="K20" s="104">
        <v>1</v>
      </c>
      <c r="L20" s="104"/>
      <c r="M20" s="104"/>
      <c r="N20" s="117"/>
      <c r="O20" s="134">
        <f t="shared" si="0"/>
        <v>156</v>
      </c>
      <c r="P20" s="96"/>
      <c r="Q20" s="51">
        <f t="shared" si="1"/>
        <v>0</v>
      </c>
      <c r="R20" s="247"/>
    </row>
    <row r="21" spans="1:18" ht="15.75" thickBot="1" x14ac:dyDescent="0.3">
      <c r="A21" s="246"/>
      <c r="B21" s="15" t="s">
        <v>14</v>
      </c>
      <c r="C21" s="16">
        <v>3.63</v>
      </c>
      <c r="D21" s="160"/>
      <c r="E21" s="110"/>
      <c r="F21" s="110"/>
      <c r="G21" s="110"/>
      <c r="H21" s="110"/>
      <c r="I21" s="174"/>
      <c r="J21" s="174"/>
      <c r="K21" s="162"/>
      <c r="L21" s="162"/>
      <c r="M21" s="162"/>
      <c r="N21" s="163"/>
      <c r="O21" s="19" t="s">
        <v>88</v>
      </c>
      <c r="P21" s="19" t="s">
        <v>88</v>
      </c>
      <c r="Q21" s="24" t="s">
        <v>88</v>
      </c>
      <c r="R21" s="247"/>
    </row>
    <row r="22" spans="1:18" ht="15.75" thickBot="1" x14ac:dyDescent="0.3">
      <c r="A22" s="237"/>
      <c r="B22" s="238"/>
      <c r="C22" s="238"/>
      <c r="D22" s="238"/>
      <c r="E22" s="238"/>
      <c r="F22" s="238"/>
      <c r="G22" s="238"/>
      <c r="H22" s="238"/>
      <c r="I22" s="238"/>
      <c r="J22" s="238"/>
      <c r="K22" s="238"/>
      <c r="L22" s="238"/>
      <c r="M22" s="238"/>
      <c r="N22" s="238"/>
      <c r="O22" s="238"/>
      <c r="P22" s="238"/>
      <c r="Q22" s="238"/>
      <c r="R22" s="239"/>
    </row>
    <row r="23" spans="1:18" ht="15.75" thickBot="1" x14ac:dyDescent="0.3">
      <c r="A23" s="246"/>
      <c r="B23" s="268" t="s">
        <v>142</v>
      </c>
      <c r="C23" s="269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70"/>
      <c r="R23" s="247"/>
    </row>
    <row r="24" spans="1:18" ht="15.75" x14ac:dyDescent="0.25">
      <c r="A24" s="246"/>
      <c r="B24" s="251" t="s">
        <v>24</v>
      </c>
      <c r="C24" s="252"/>
      <c r="D24" s="252"/>
      <c r="E24" s="252"/>
      <c r="F24" s="252"/>
      <c r="G24" s="252"/>
      <c r="H24" s="252"/>
      <c r="I24" s="252"/>
      <c r="J24" s="252"/>
      <c r="K24" s="252"/>
      <c r="L24" s="252"/>
      <c r="M24" s="252"/>
      <c r="N24" s="252"/>
      <c r="O24" s="252"/>
      <c r="P24" s="282">
        <f>SUM(Q8:Q21)</f>
        <v>0</v>
      </c>
      <c r="Q24" s="272"/>
      <c r="R24" s="247"/>
    </row>
    <row r="25" spans="1:18" ht="15.75" x14ac:dyDescent="0.25">
      <c r="A25" s="246"/>
      <c r="B25" s="253" t="s">
        <v>122</v>
      </c>
      <c r="C25" s="254"/>
      <c r="D25" s="254"/>
      <c r="E25" s="254"/>
      <c r="F25" s="254"/>
      <c r="G25" s="254"/>
      <c r="H25" s="254"/>
      <c r="I25" s="254"/>
      <c r="J25" s="254"/>
      <c r="K25" s="254"/>
      <c r="L25" s="254"/>
      <c r="M25" s="254"/>
      <c r="N25" s="254"/>
      <c r="O25" s="254"/>
      <c r="P25" s="275">
        <f>P26-P24</f>
        <v>0</v>
      </c>
      <c r="Q25" s="274"/>
      <c r="R25" s="247"/>
    </row>
    <row r="26" spans="1:18" ht="16.5" thickBot="1" x14ac:dyDescent="0.3">
      <c r="A26" s="246"/>
      <c r="B26" s="255" t="s">
        <v>25</v>
      </c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81">
        <f>P24*1.21</f>
        <v>0</v>
      </c>
      <c r="Q26" s="261"/>
      <c r="R26" s="247"/>
    </row>
    <row r="27" spans="1:18" ht="15.75" thickBot="1" x14ac:dyDescent="0.3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9"/>
    </row>
    <row r="28" spans="1:18" ht="15.75" thickBot="1" x14ac:dyDescent="0.3">
      <c r="A28" s="246"/>
      <c r="B28" s="265" t="s">
        <v>143</v>
      </c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7"/>
      <c r="R28" s="247"/>
    </row>
    <row r="29" spans="1:18" ht="26.25" thickBot="1" x14ac:dyDescent="0.3">
      <c r="A29" s="246"/>
      <c r="B29" s="25" t="s">
        <v>0</v>
      </c>
      <c r="C29" s="26" t="s">
        <v>1</v>
      </c>
      <c r="D29" s="257" t="s">
        <v>222</v>
      </c>
      <c r="E29" s="258"/>
      <c r="F29" s="258"/>
      <c r="G29" s="258"/>
      <c r="H29" s="258"/>
      <c r="I29" s="258"/>
      <c r="J29" s="258"/>
      <c r="K29" s="258"/>
      <c r="L29" s="258"/>
      <c r="M29" s="258"/>
      <c r="N29" s="259"/>
      <c r="O29" s="27" t="s">
        <v>26</v>
      </c>
      <c r="P29" s="27" t="s">
        <v>2</v>
      </c>
      <c r="Q29" s="204" t="s">
        <v>126</v>
      </c>
      <c r="R29" s="247"/>
    </row>
    <row r="30" spans="1:18" x14ac:dyDescent="0.25">
      <c r="A30" s="237"/>
      <c r="B30" s="99" t="s">
        <v>28</v>
      </c>
      <c r="C30" s="100"/>
      <c r="D30" s="113" t="s">
        <v>211</v>
      </c>
      <c r="E30" s="114" t="s">
        <v>212</v>
      </c>
      <c r="F30" s="114" t="s">
        <v>213</v>
      </c>
      <c r="G30" s="114" t="s">
        <v>214</v>
      </c>
      <c r="H30" s="114" t="s">
        <v>215</v>
      </c>
      <c r="I30" s="114" t="s">
        <v>216</v>
      </c>
      <c r="J30" s="114" t="s">
        <v>217</v>
      </c>
      <c r="K30" s="114" t="s">
        <v>218</v>
      </c>
      <c r="L30" s="114" t="s">
        <v>219</v>
      </c>
      <c r="M30" s="114" t="s">
        <v>220</v>
      </c>
      <c r="N30" s="115" t="s">
        <v>221</v>
      </c>
      <c r="O30" s="100"/>
      <c r="P30" s="100"/>
      <c r="Q30" s="101"/>
      <c r="R30" s="239"/>
    </row>
    <row r="31" spans="1:18" x14ac:dyDescent="0.25">
      <c r="A31" s="237"/>
      <c r="B31" s="12" t="s">
        <v>47</v>
      </c>
      <c r="C31" s="13">
        <v>51.68</v>
      </c>
      <c r="D31" s="102"/>
      <c r="E31" s="106"/>
      <c r="F31" s="106">
        <v>2</v>
      </c>
      <c r="G31" s="106"/>
      <c r="H31" s="106"/>
      <c r="I31" s="172"/>
      <c r="J31" s="172"/>
      <c r="K31" s="104"/>
      <c r="L31" s="104"/>
      <c r="M31" s="104"/>
      <c r="N31" s="117">
        <v>1</v>
      </c>
      <c r="O31" s="134">
        <f>(SUM(D31:J31)*K31*52)+(SUM(D31:J31)*L31*26)+(SUM(D31:J31)*M31*12)+(SUM(D31:J31)*N31*1)</f>
        <v>2</v>
      </c>
      <c r="P31" s="96"/>
      <c r="Q31" s="51">
        <f>P31*O31*C31</f>
        <v>0</v>
      </c>
      <c r="R31" s="239"/>
    </row>
    <row r="32" spans="1:18" x14ac:dyDescent="0.25">
      <c r="A32" s="237"/>
      <c r="B32" s="12" t="s">
        <v>100</v>
      </c>
      <c r="C32" s="13">
        <v>9.4</v>
      </c>
      <c r="D32" s="102"/>
      <c r="E32" s="106"/>
      <c r="F32" s="106">
        <v>2</v>
      </c>
      <c r="G32" s="106"/>
      <c r="H32" s="106"/>
      <c r="I32" s="172"/>
      <c r="J32" s="172"/>
      <c r="K32" s="104"/>
      <c r="L32" s="104"/>
      <c r="M32" s="104"/>
      <c r="N32" s="117">
        <v>1</v>
      </c>
      <c r="O32" s="134">
        <f>(SUM(D32:J32)*K32*52)+(SUM(D32:J32)*L32*26)+(SUM(D32:J32)*M32*12)+(SUM(D32:J32)*N32*1)</f>
        <v>2</v>
      </c>
      <c r="P32" s="96"/>
      <c r="Q32" s="51">
        <f>P32*O32*C32</f>
        <v>0</v>
      </c>
      <c r="R32" s="239"/>
    </row>
    <row r="33" spans="1:18" x14ac:dyDescent="0.25">
      <c r="A33" s="237"/>
      <c r="B33" s="12" t="s">
        <v>29</v>
      </c>
      <c r="C33" s="13">
        <v>159.6</v>
      </c>
      <c r="D33" s="102"/>
      <c r="E33" s="106"/>
      <c r="F33" s="106">
        <v>2</v>
      </c>
      <c r="G33" s="106"/>
      <c r="H33" s="106"/>
      <c r="I33" s="172"/>
      <c r="J33" s="172"/>
      <c r="K33" s="104"/>
      <c r="L33" s="104"/>
      <c r="M33" s="104"/>
      <c r="N33" s="117">
        <v>1</v>
      </c>
      <c r="O33" s="134">
        <f>(SUM(D33:J33)*K33*52)+(SUM(D33:J33)*L33*26)+(SUM(D33:J33)*M33*12)+(SUM(D33:J33)*N33*1)</f>
        <v>2</v>
      </c>
      <c r="P33" s="96"/>
      <c r="Q33" s="51">
        <f>P33*O33*C33</f>
        <v>0</v>
      </c>
      <c r="R33" s="239"/>
    </row>
    <row r="34" spans="1:18" ht="15.75" thickBot="1" x14ac:dyDescent="0.3">
      <c r="A34" s="90"/>
      <c r="B34" s="15" t="s">
        <v>198</v>
      </c>
      <c r="C34" s="16">
        <v>40.299999999999997</v>
      </c>
      <c r="D34" s="109"/>
      <c r="E34" s="110"/>
      <c r="F34" s="110">
        <v>2</v>
      </c>
      <c r="G34" s="110"/>
      <c r="H34" s="110"/>
      <c r="I34" s="174"/>
      <c r="J34" s="174"/>
      <c r="K34" s="111"/>
      <c r="L34" s="111"/>
      <c r="M34" s="111"/>
      <c r="N34" s="116">
        <v>1</v>
      </c>
      <c r="O34" s="138">
        <f>(SUM(D34:J34)*K34*52)+(SUM(D34:J34)*L34*26)+(SUM(D34:J34)*M34*12)+(SUM(D34:J34)*N34*1)</f>
        <v>2</v>
      </c>
      <c r="P34" s="97"/>
      <c r="Q34" s="52">
        <f>P34*O34*C34</f>
        <v>0</v>
      </c>
      <c r="R34" s="92"/>
    </row>
    <row r="35" spans="1:18" ht="15.75" thickBot="1" x14ac:dyDescent="0.3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8"/>
      <c r="Q35" s="238"/>
      <c r="R35" s="239"/>
    </row>
    <row r="36" spans="1:18" ht="15.75" thickBot="1" x14ac:dyDescent="0.3">
      <c r="A36" s="246"/>
      <c r="B36" s="268" t="s">
        <v>144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70"/>
      <c r="R36" s="247"/>
    </row>
    <row r="37" spans="1:18" ht="15.75" x14ac:dyDescent="0.25">
      <c r="A37" s="246"/>
      <c r="B37" s="251" t="s">
        <v>24</v>
      </c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252"/>
      <c r="P37" s="271">
        <f>SUM(Q31:Q34)</f>
        <v>0</v>
      </c>
      <c r="Q37" s="272"/>
      <c r="R37" s="247"/>
    </row>
    <row r="38" spans="1:18" ht="15.75" x14ac:dyDescent="0.25">
      <c r="A38" s="246"/>
      <c r="B38" s="253" t="s">
        <v>122</v>
      </c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73">
        <f>P39-P37</f>
        <v>0</v>
      </c>
      <c r="Q38" s="274"/>
      <c r="R38" s="247"/>
    </row>
    <row r="39" spans="1:18" ht="16.5" thickBot="1" x14ac:dyDescent="0.3">
      <c r="A39" s="246"/>
      <c r="B39" s="255" t="s">
        <v>25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60">
        <f>P37*1.21</f>
        <v>0</v>
      </c>
      <c r="Q39" s="261"/>
      <c r="R39" s="247"/>
    </row>
    <row r="40" spans="1:18" ht="17.100000000000001" customHeight="1" thickBot="1" x14ac:dyDescent="0.3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8"/>
      <c r="Q40" s="238"/>
      <c r="R40" s="239"/>
    </row>
    <row r="41" spans="1:18" ht="19.5" thickBot="1" x14ac:dyDescent="0.3">
      <c r="A41" s="237"/>
      <c r="B41" s="248" t="s">
        <v>129</v>
      </c>
      <c r="C41" s="249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50"/>
      <c r="R41" s="239"/>
    </row>
    <row r="42" spans="1:18" ht="15.75" x14ac:dyDescent="0.25">
      <c r="A42" s="237"/>
      <c r="B42" s="251" t="s">
        <v>24</v>
      </c>
      <c r="C42" s="252"/>
      <c r="D42" s="252"/>
      <c r="E42" s="252"/>
      <c r="F42" s="252"/>
      <c r="G42" s="252"/>
      <c r="H42" s="252"/>
      <c r="I42" s="252"/>
      <c r="J42" s="252"/>
      <c r="K42" s="252"/>
      <c r="L42" s="252"/>
      <c r="M42" s="252"/>
      <c r="N42" s="252"/>
      <c r="O42" s="252"/>
      <c r="P42" s="271">
        <f>SUM(P24+P37)</f>
        <v>0</v>
      </c>
      <c r="Q42" s="272"/>
      <c r="R42" s="239"/>
    </row>
    <row r="43" spans="1:18" ht="15.75" x14ac:dyDescent="0.25">
      <c r="A43" s="237"/>
      <c r="B43" s="253" t="s">
        <v>122</v>
      </c>
      <c r="C43" s="254"/>
      <c r="D43" s="254"/>
      <c r="E43" s="254"/>
      <c r="F43" s="254"/>
      <c r="G43" s="254"/>
      <c r="H43" s="254"/>
      <c r="I43" s="254"/>
      <c r="J43" s="254"/>
      <c r="K43" s="254"/>
      <c r="L43" s="254"/>
      <c r="M43" s="254"/>
      <c r="N43" s="254"/>
      <c r="O43" s="254"/>
      <c r="P43" s="273">
        <f>P44-P42</f>
        <v>0</v>
      </c>
      <c r="Q43" s="274"/>
      <c r="R43" s="239"/>
    </row>
    <row r="44" spans="1:18" ht="16.5" thickBot="1" x14ac:dyDescent="0.3">
      <c r="A44" s="237"/>
      <c r="B44" s="255" t="s">
        <v>25</v>
      </c>
      <c r="C44" s="256"/>
      <c r="D44" s="256"/>
      <c r="E44" s="256"/>
      <c r="F44" s="256"/>
      <c r="G44" s="256"/>
      <c r="H44" s="256"/>
      <c r="I44" s="256"/>
      <c r="J44" s="256"/>
      <c r="K44" s="256"/>
      <c r="L44" s="256"/>
      <c r="M44" s="256"/>
      <c r="N44" s="256"/>
      <c r="O44" s="256"/>
      <c r="P44" s="260">
        <f>P42*1.21</f>
        <v>0</v>
      </c>
      <c r="Q44" s="261"/>
      <c r="R44" s="239"/>
    </row>
    <row r="45" spans="1:18" ht="17.25" x14ac:dyDescent="0.25">
      <c r="A45" s="237"/>
      <c r="B45" s="280"/>
      <c r="C45" s="280"/>
      <c r="D45" s="280"/>
      <c r="E45" s="280"/>
      <c r="F45" s="280"/>
      <c r="G45" s="280"/>
      <c r="H45" s="280"/>
      <c r="I45" s="280"/>
      <c r="J45" s="280"/>
      <c r="K45" s="280"/>
      <c r="L45" s="280"/>
      <c r="M45" s="280"/>
      <c r="N45" s="280"/>
      <c r="O45" s="280"/>
      <c r="P45" s="280"/>
      <c r="Q45" s="280"/>
      <c r="R45" s="239"/>
    </row>
    <row r="46" spans="1:18" ht="15.75" x14ac:dyDescent="0.25">
      <c r="A46" s="90"/>
      <c r="B46" s="95" t="s">
        <v>155</v>
      </c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91"/>
      <c r="P46" s="91"/>
      <c r="Q46" s="91"/>
      <c r="R46" s="92"/>
    </row>
    <row r="47" spans="1:18" ht="15.75" x14ac:dyDescent="0.25">
      <c r="A47" s="90"/>
      <c r="B47" s="262" t="s">
        <v>130</v>
      </c>
      <c r="C47" s="263"/>
      <c r="D47" s="263"/>
      <c r="E47" s="263"/>
      <c r="F47" s="263"/>
      <c r="G47" s="263"/>
      <c r="H47" s="263"/>
      <c r="I47" s="263"/>
      <c r="J47" s="263"/>
      <c r="K47" s="263"/>
      <c r="L47" s="263"/>
      <c r="M47" s="263"/>
      <c r="N47" s="263"/>
      <c r="O47" s="263"/>
      <c r="P47" s="264"/>
      <c r="Q47" s="91"/>
      <c r="R47" s="92"/>
    </row>
    <row r="48" spans="1:18" x14ac:dyDescent="0.25">
      <c r="A48" s="90"/>
      <c r="B48" s="217" t="s">
        <v>241</v>
      </c>
      <c r="C48" s="217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91"/>
      <c r="P48" s="91"/>
      <c r="Q48" s="91"/>
      <c r="R48" s="92"/>
    </row>
    <row r="49" spans="1:18" x14ac:dyDescent="0.25">
      <c r="A49" s="29"/>
      <c r="B49" s="54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4"/>
      <c r="P49" s="54"/>
      <c r="Q49" s="54"/>
      <c r="R49" s="28"/>
    </row>
    <row r="50" spans="1:18" x14ac:dyDescent="0.25"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8" x14ac:dyDescent="0.25"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8" x14ac:dyDescent="0.2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8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8" x14ac:dyDescent="0.2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8" x14ac:dyDescent="0.2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8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8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8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8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8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8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8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</sheetData>
  <mergeCells count="45">
    <mergeCell ref="B43:O43"/>
    <mergeCell ref="P43:Q43"/>
    <mergeCell ref="B44:O44"/>
    <mergeCell ref="P44:Q44"/>
    <mergeCell ref="P37:Q37"/>
    <mergeCell ref="B45:Q45"/>
    <mergeCell ref="B47:P47"/>
    <mergeCell ref="B38:O38"/>
    <mergeCell ref="P38:Q38"/>
    <mergeCell ref="B39:O39"/>
    <mergeCell ref="P39:Q39"/>
    <mergeCell ref="A40:R40"/>
    <mergeCell ref="A41:A45"/>
    <mergeCell ref="B41:Q41"/>
    <mergeCell ref="R41:R45"/>
    <mergeCell ref="B42:O42"/>
    <mergeCell ref="P42:Q42"/>
    <mergeCell ref="A36:A39"/>
    <mergeCell ref="B36:Q36"/>
    <mergeCell ref="R36:R39"/>
    <mergeCell ref="B37:O37"/>
    <mergeCell ref="A27:R27"/>
    <mergeCell ref="A28:A33"/>
    <mergeCell ref="B28:Q28"/>
    <mergeCell ref="R28:R33"/>
    <mergeCell ref="A35:R35"/>
    <mergeCell ref="D29:N29"/>
    <mergeCell ref="A22:R22"/>
    <mergeCell ref="A23:A26"/>
    <mergeCell ref="B23:Q23"/>
    <mergeCell ref="R23:R26"/>
    <mergeCell ref="B24:O24"/>
    <mergeCell ref="P24:Q24"/>
    <mergeCell ref="B25:O25"/>
    <mergeCell ref="P25:Q25"/>
    <mergeCell ref="B26:O26"/>
    <mergeCell ref="P26:Q26"/>
    <mergeCell ref="A1:R1"/>
    <mergeCell ref="A2:R2"/>
    <mergeCell ref="A3:R3"/>
    <mergeCell ref="A4:R4"/>
    <mergeCell ref="A5:A21"/>
    <mergeCell ref="B5:Q5"/>
    <mergeCell ref="R5:R21"/>
    <mergeCell ref="D6:N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R113"/>
  <sheetViews>
    <sheetView zoomScale="90" zoomScaleNormal="90" workbookViewId="0">
      <selection activeCell="B1" sqref="B1:Q1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7109375" style="1" customWidth="1"/>
    <col min="15" max="15" width="17.7109375" style="1" customWidth="1"/>
    <col min="16" max="16" width="17.5703125" style="1" customWidth="1"/>
    <col min="17" max="17" width="15" style="1" customWidth="1"/>
    <col min="18" max="18" width="2.5703125" style="1" customWidth="1"/>
    <col min="19" max="247" width="9.140625" style="1"/>
    <col min="248" max="248" width="34" style="1" customWidth="1"/>
    <col min="249" max="249" width="10" style="1" customWidth="1"/>
    <col min="250" max="250" width="11.42578125" style="1" customWidth="1"/>
    <col min="251" max="251" width="11.85546875" style="1" customWidth="1"/>
    <col min="252" max="252" width="21.5703125" style="1" customWidth="1"/>
    <col min="253" max="253" width="13.42578125" style="1" customWidth="1"/>
    <col min="254" max="254" width="15" style="1" customWidth="1"/>
    <col min="255" max="503" width="9.140625" style="1"/>
    <col min="504" max="504" width="34" style="1" customWidth="1"/>
    <col min="505" max="505" width="10" style="1" customWidth="1"/>
    <col min="506" max="506" width="11.42578125" style="1" customWidth="1"/>
    <col min="507" max="507" width="11.85546875" style="1" customWidth="1"/>
    <col min="508" max="508" width="21.5703125" style="1" customWidth="1"/>
    <col min="509" max="509" width="13.42578125" style="1" customWidth="1"/>
    <col min="510" max="510" width="15" style="1" customWidth="1"/>
    <col min="511" max="759" width="9.140625" style="1"/>
    <col min="760" max="760" width="34" style="1" customWidth="1"/>
    <col min="761" max="761" width="10" style="1" customWidth="1"/>
    <col min="762" max="762" width="11.42578125" style="1" customWidth="1"/>
    <col min="763" max="763" width="11.85546875" style="1" customWidth="1"/>
    <col min="764" max="764" width="21.5703125" style="1" customWidth="1"/>
    <col min="765" max="765" width="13.42578125" style="1" customWidth="1"/>
    <col min="766" max="766" width="15" style="1" customWidth="1"/>
    <col min="767" max="1015" width="9.140625" style="1"/>
    <col min="1016" max="1016" width="34" style="1" customWidth="1"/>
    <col min="1017" max="1017" width="10" style="1" customWidth="1"/>
    <col min="1018" max="1018" width="11.42578125" style="1" customWidth="1"/>
    <col min="1019" max="1019" width="11.85546875" style="1" customWidth="1"/>
    <col min="1020" max="1020" width="21.5703125" style="1" customWidth="1"/>
    <col min="1021" max="1021" width="13.42578125" style="1" customWidth="1"/>
    <col min="1022" max="1022" width="15" style="1" customWidth="1"/>
    <col min="1023" max="1271" width="9.140625" style="1"/>
    <col min="1272" max="1272" width="34" style="1" customWidth="1"/>
    <col min="1273" max="1273" width="10" style="1" customWidth="1"/>
    <col min="1274" max="1274" width="11.42578125" style="1" customWidth="1"/>
    <col min="1275" max="1275" width="11.85546875" style="1" customWidth="1"/>
    <col min="1276" max="1276" width="21.5703125" style="1" customWidth="1"/>
    <col min="1277" max="1277" width="13.42578125" style="1" customWidth="1"/>
    <col min="1278" max="1278" width="15" style="1" customWidth="1"/>
    <col min="1279" max="1527" width="9.140625" style="1"/>
    <col min="1528" max="1528" width="34" style="1" customWidth="1"/>
    <col min="1529" max="1529" width="10" style="1" customWidth="1"/>
    <col min="1530" max="1530" width="11.42578125" style="1" customWidth="1"/>
    <col min="1531" max="1531" width="11.85546875" style="1" customWidth="1"/>
    <col min="1532" max="1532" width="21.5703125" style="1" customWidth="1"/>
    <col min="1533" max="1533" width="13.42578125" style="1" customWidth="1"/>
    <col min="1534" max="1534" width="15" style="1" customWidth="1"/>
    <col min="1535" max="1783" width="9.140625" style="1"/>
    <col min="1784" max="1784" width="34" style="1" customWidth="1"/>
    <col min="1785" max="1785" width="10" style="1" customWidth="1"/>
    <col min="1786" max="1786" width="11.42578125" style="1" customWidth="1"/>
    <col min="1787" max="1787" width="11.85546875" style="1" customWidth="1"/>
    <col min="1788" max="1788" width="21.5703125" style="1" customWidth="1"/>
    <col min="1789" max="1789" width="13.42578125" style="1" customWidth="1"/>
    <col min="1790" max="1790" width="15" style="1" customWidth="1"/>
    <col min="1791" max="2039" width="9.140625" style="1"/>
    <col min="2040" max="2040" width="34" style="1" customWidth="1"/>
    <col min="2041" max="2041" width="10" style="1" customWidth="1"/>
    <col min="2042" max="2042" width="11.42578125" style="1" customWidth="1"/>
    <col min="2043" max="2043" width="11.85546875" style="1" customWidth="1"/>
    <col min="2044" max="2044" width="21.5703125" style="1" customWidth="1"/>
    <col min="2045" max="2045" width="13.42578125" style="1" customWidth="1"/>
    <col min="2046" max="2046" width="15" style="1" customWidth="1"/>
    <col min="2047" max="2295" width="9.140625" style="1"/>
    <col min="2296" max="2296" width="34" style="1" customWidth="1"/>
    <col min="2297" max="2297" width="10" style="1" customWidth="1"/>
    <col min="2298" max="2298" width="11.42578125" style="1" customWidth="1"/>
    <col min="2299" max="2299" width="11.85546875" style="1" customWidth="1"/>
    <col min="2300" max="2300" width="21.5703125" style="1" customWidth="1"/>
    <col min="2301" max="2301" width="13.42578125" style="1" customWidth="1"/>
    <col min="2302" max="2302" width="15" style="1" customWidth="1"/>
    <col min="2303" max="2551" width="9.140625" style="1"/>
    <col min="2552" max="2552" width="34" style="1" customWidth="1"/>
    <col min="2553" max="2553" width="10" style="1" customWidth="1"/>
    <col min="2554" max="2554" width="11.42578125" style="1" customWidth="1"/>
    <col min="2555" max="2555" width="11.85546875" style="1" customWidth="1"/>
    <col min="2556" max="2556" width="21.5703125" style="1" customWidth="1"/>
    <col min="2557" max="2557" width="13.42578125" style="1" customWidth="1"/>
    <col min="2558" max="2558" width="15" style="1" customWidth="1"/>
    <col min="2559" max="2807" width="9.140625" style="1"/>
    <col min="2808" max="2808" width="34" style="1" customWidth="1"/>
    <col min="2809" max="2809" width="10" style="1" customWidth="1"/>
    <col min="2810" max="2810" width="11.42578125" style="1" customWidth="1"/>
    <col min="2811" max="2811" width="11.85546875" style="1" customWidth="1"/>
    <col min="2812" max="2812" width="21.5703125" style="1" customWidth="1"/>
    <col min="2813" max="2813" width="13.42578125" style="1" customWidth="1"/>
    <col min="2814" max="2814" width="15" style="1" customWidth="1"/>
    <col min="2815" max="3063" width="9.140625" style="1"/>
    <col min="3064" max="3064" width="34" style="1" customWidth="1"/>
    <col min="3065" max="3065" width="10" style="1" customWidth="1"/>
    <col min="3066" max="3066" width="11.42578125" style="1" customWidth="1"/>
    <col min="3067" max="3067" width="11.85546875" style="1" customWidth="1"/>
    <col min="3068" max="3068" width="21.5703125" style="1" customWidth="1"/>
    <col min="3069" max="3069" width="13.42578125" style="1" customWidth="1"/>
    <col min="3070" max="3070" width="15" style="1" customWidth="1"/>
    <col min="3071" max="3319" width="9.140625" style="1"/>
    <col min="3320" max="3320" width="34" style="1" customWidth="1"/>
    <col min="3321" max="3321" width="10" style="1" customWidth="1"/>
    <col min="3322" max="3322" width="11.42578125" style="1" customWidth="1"/>
    <col min="3323" max="3323" width="11.85546875" style="1" customWidth="1"/>
    <col min="3324" max="3324" width="21.5703125" style="1" customWidth="1"/>
    <col min="3325" max="3325" width="13.42578125" style="1" customWidth="1"/>
    <col min="3326" max="3326" width="15" style="1" customWidth="1"/>
    <col min="3327" max="3575" width="9.140625" style="1"/>
    <col min="3576" max="3576" width="34" style="1" customWidth="1"/>
    <col min="3577" max="3577" width="10" style="1" customWidth="1"/>
    <col min="3578" max="3578" width="11.42578125" style="1" customWidth="1"/>
    <col min="3579" max="3579" width="11.85546875" style="1" customWidth="1"/>
    <col min="3580" max="3580" width="21.5703125" style="1" customWidth="1"/>
    <col min="3581" max="3581" width="13.42578125" style="1" customWidth="1"/>
    <col min="3582" max="3582" width="15" style="1" customWidth="1"/>
    <col min="3583" max="3831" width="9.140625" style="1"/>
    <col min="3832" max="3832" width="34" style="1" customWidth="1"/>
    <col min="3833" max="3833" width="10" style="1" customWidth="1"/>
    <col min="3834" max="3834" width="11.42578125" style="1" customWidth="1"/>
    <col min="3835" max="3835" width="11.85546875" style="1" customWidth="1"/>
    <col min="3836" max="3836" width="21.5703125" style="1" customWidth="1"/>
    <col min="3837" max="3837" width="13.42578125" style="1" customWidth="1"/>
    <col min="3838" max="3838" width="15" style="1" customWidth="1"/>
    <col min="3839" max="4087" width="9.140625" style="1"/>
    <col min="4088" max="4088" width="34" style="1" customWidth="1"/>
    <col min="4089" max="4089" width="10" style="1" customWidth="1"/>
    <col min="4090" max="4090" width="11.42578125" style="1" customWidth="1"/>
    <col min="4091" max="4091" width="11.85546875" style="1" customWidth="1"/>
    <col min="4092" max="4092" width="21.5703125" style="1" customWidth="1"/>
    <col min="4093" max="4093" width="13.42578125" style="1" customWidth="1"/>
    <col min="4094" max="4094" width="15" style="1" customWidth="1"/>
    <col min="4095" max="4343" width="9.140625" style="1"/>
    <col min="4344" max="4344" width="34" style="1" customWidth="1"/>
    <col min="4345" max="4345" width="10" style="1" customWidth="1"/>
    <col min="4346" max="4346" width="11.42578125" style="1" customWidth="1"/>
    <col min="4347" max="4347" width="11.85546875" style="1" customWidth="1"/>
    <col min="4348" max="4348" width="21.5703125" style="1" customWidth="1"/>
    <col min="4349" max="4349" width="13.42578125" style="1" customWidth="1"/>
    <col min="4350" max="4350" width="15" style="1" customWidth="1"/>
    <col min="4351" max="4599" width="9.140625" style="1"/>
    <col min="4600" max="4600" width="34" style="1" customWidth="1"/>
    <col min="4601" max="4601" width="10" style="1" customWidth="1"/>
    <col min="4602" max="4602" width="11.42578125" style="1" customWidth="1"/>
    <col min="4603" max="4603" width="11.85546875" style="1" customWidth="1"/>
    <col min="4604" max="4604" width="21.5703125" style="1" customWidth="1"/>
    <col min="4605" max="4605" width="13.42578125" style="1" customWidth="1"/>
    <col min="4606" max="4606" width="15" style="1" customWidth="1"/>
    <col min="4607" max="4855" width="9.140625" style="1"/>
    <col min="4856" max="4856" width="34" style="1" customWidth="1"/>
    <col min="4857" max="4857" width="10" style="1" customWidth="1"/>
    <col min="4858" max="4858" width="11.42578125" style="1" customWidth="1"/>
    <col min="4859" max="4859" width="11.85546875" style="1" customWidth="1"/>
    <col min="4860" max="4860" width="21.5703125" style="1" customWidth="1"/>
    <col min="4861" max="4861" width="13.42578125" style="1" customWidth="1"/>
    <col min="4862" max="4862" width="15" style="1" customWidth="1"/>
    <col min="4863" max="5111" width="9.140625" style="1"/>
    <col min="5112" max="5112" width="34" style="1" customWidth="1"/>
    <col min="5113" max="5113" width="10" style="1" customWidth="1"/>
    <col min="5114" max="5114" width="11.42578125" style="1" customWidth="1"/>
    <col min="5115" max="5115" width="11.85546875" style="1" customWidth="1"/>
    <col min="5116" max="5116" width="21.5703125" style="1" customWidth="1"/>
    <col min="5117" max="5117" width="13.42578125" style="1" customWidth="1"/>
    <col min="5118" max="5118" width="15" style="1" customWidth="1"/>
    <col min="5119" max="5367" width="9.140625" style="1"/>
    <col min="5368" max="5368" width="34" style="1" customWidth="1"/>
    <col min="5369" max="5369" width="10" style="1" customWidth="1"/>
    <col min="5370" max="5370" width="11.42578125" style="1" customWidth="1"/>
    <col min="5371" max="5371" width="11.85546875" style="1" customWidth="1"/>
    <col min="5372" max="5372" width="21.5703125" style="1" customWidth="1"/>
    <col min="5373" max="5373" width="13.42578125" style="1" customWidth="1"/>
    <col min="5374" max="5374" width="15" style="1" customWidth="1"/>
    <col min="5375" max="5623" width="9.140625" style="1"/>
    <col min="5624" max="5624" width="34" style="1" customWidth="1"/>
    <col min="5625" max="5625" width="10" style="1" customWidth="1"/>
    <col min="5626" max="5626" width="11.42578125" style="1" customWidth="1"/>
    <col min="5627" max="5627" width="11.85546875" style="1" customWidth="1"/>
    <col min="5628" max="5628" width="21.5703125" style="1" customWidth="1"/>
    <col min="5629" max="5629" width="13.42578125" style="1" customWidth="1"/>
    <col min="5630" max="5630" width="15" style="1" customWidth="1"/>
    <col min="5631" max="5879" width="9.140625" style="1"/>
    <col min="5880" max="5880" width="34" style="1" customWidth="1"/>
    <col min="5881" max="5881" width="10" style="1" customWidth="1"/>
    <col min="5882" max="5882" width="11.42578125" style="1" customWidth="1"/>
    <col min="5883" max="5883" width="11.85546875" style="1" customWidth="1"/>
    <col min="5884" max="5884" width="21.5703125" style="1" customWidth="1"/>
    <col min="5885" max="5885" width="13.42578125" style="1" customWidth="1"/>
    <col min="5886" max="5886" width="15" style="1" customWidth="1"/>
    <col min="5887" max="6135" width="9.140625" style="1"/>
    <col min="6136" max="6136" width="34" style="1" customWidth="1"/>
    <col min="6137" max="6137" width="10" style="1" customWidth="1"/>
    <col min="6138" max="6138" width="11.42578125" style="1" customWidth="1"/>
    <col min="6139" max="6139" width="11.85546875" style="1" customWidth="1"/>
    <col min="6140" max="6140" width="21.5703125" style="1" customWidth="1"/>
    <col min="6141" max="6141" width="13.42578125" style="1" customWidth="1"/>
    <col min="6142" max="6142" width="15" style="1" customWidth="1"/>
    <col min="6143" max="6391" width="9.140625" style="1"/>
    <col min="6392" max="6392" width="34" style="1" customWidth="1"/>
    <col min="6393" max="6393" width="10" style="1" customWidth="1"/>
    <col min="6394" max="6394" width="11.42578125" style="1" customWidth="1"/>
    <col min="6395" max="6395" width="11.85546875" style="1" customWidth="1"/>
    <col min="6396" max="6396" width="21.5703125" style="1" customWidth="1"/>
    <col min="6397" max="6397" width="13.42578125" style="1" customWidth="1"/>
    <col min="6398" max="6398" width="15" style="1" customWidth="1"/>
    <col min="6399" max="6647" width="9.140625" style="1"/>
    <col min="6648" max="6648" width="34" style="1" customWidth="1"/>
    <col min="6649" max="6649" width="10" style="1" customWidth="1"/>
    <col min="6650" max="6650" width="11.42578125" style="1" customWidth="1"/>
    <col min="6651" max="6651" width="11.85546875" style="1" customWidth="1"/>
    <col min="6652" max="6652" width="21.5703125" style="1" customWidth="1"/>
    <col min="6653" max="6653" width="13.42578125" style="1" customWidth="1"/>
    <col min="6654" max="6654" width="15" style="1" customWidth="1"/>
    <col min="6655" max="6903" width="9.140625" style="1"/>
    <col min="6904" max="6904" width="34" style="1" customWidth="1"/>
    <col min="6905" max="6905" width="10" style="1" customWidth="1"/>
    <col min="6906" max="6906" width="11.42578125" style="1" customWidth="1"/>
    <col min="6907" max="6907" width="11.85546875" style="1" customWidth="1"/>
    <col min="6908" max="6908" width="21.5703125" style="1" customWidth="1"/>
    <col min="6909" max="6909" width="13.42578125" style="1" customWidth="1"/>
    <col min="6910" max="6910" width="15" style="1" customWidth="1"/>
    <col min="6911" max="7159" width="9.140625" style="1"/>
    <col min="7160" max="7160" width="34" style="1" customWidth="1"/>
    <col min="7161" max="7161" width="10" style="1" customWidth="1"/>
    <col min="7162" max="7162" width="11.42578125" style="1" customWidth="1"/>
    <col min="7163" max="7163" width="11.85546875" style="1" customWidth="1"/>
    <col min="7164" max="7164" width="21.5703125" style="1" customWidth="1"/>
    <col min="7165" max="7165" width="13.42578125" style="1" customWidth="1"/>
    <col min="7166" max="7166" width="15" style="1" customWidth="1"/>
    <col min="7167" max="7415" width="9.140625" style="1"/>
    <col min="7416" max="7416" width="34" style="1" customWidth="1"/>
    <col min="7417" max="7417" width="10" style="1" customWidth="1"/>
    <col min="7418" max="7418" width="11.42578125" style="1" customWidth="1"/>
    <col min="7419" max="7419" width="11.85546875" style="1" customWidth="1"/>
    <col min="7420" max="7420" width="21.5703125" style="1" customWidth="1"/>
    <col min="7421" max="7421" width="13.42578125" style="1" customWidth="1"/>
    <col min="7422" max="7422" width="15" style="1" customWidth="1"/>
    <col min="7423" max="7671" width="9.140625" style="1"/>
    <col min="7672" max="7672" width="34" style="1" customWidth="1"/>
    <col min="7673" max="7673" width="10" style="1" customWidth="1"/>
    <col min="7674" max="7674" width="11.42578125" style="1" customWidth="1"/>
    <col min="7675" max="7675" width="11.85546875" style="1" customWidth="1"/>
    <col min="7676" max="7676" width="21.5703125" style="1" customWidth="1"/>
    <col min="7677" max="7677" width="13.42578125" style="1" customWidth="1"/>
    <col min="7678" max="7678" width="15" style="1" customWidth="1"/>
    <col min="7679" max="7927" width="9.140625" style="1"/>
    <col min="7928" max="7928" width="34" style="1" customWidth="1"/>
    <col min="7929" max="7929" width="10" style="1" customWidth="1"/>
    <col min="7930" max="7930" width="11.42578125" style="1" customWidth="1"/>
    <col min="7931" max="7931" width="11.85546875" style="1" customWidth="1"/>
    <col min="7932" max="7932" width="21.5703125" style="1" customWidth="1"/>
    <col min="7933" max="7933" width="13.42578125" style="1" customWidth="1"/>
    <col min="7934" max="7934" width="15" style="1" customWidth="1"/>
    <col min="7935" max="8183" width="9.140625" style="1"/>
    <col min="8184" max="8184" width="34" style="1" customWidth="1"/>
    <col min="8185" max="8185" width="10" style="1" customWidth="1"/>
    <col min="8186" max="8186" width="11.42578125" style="1" customWidth="1"/>
    <col min="8187" max="8187" width="11.85546875" style="1" customWidth="1"/>
    <col min="8188" max="8188" width="21.5703125" style="1" customWidth="1"/>
    <col min="8189" max="8189" width="13.42578125" style="1" customWidth="1"/>
    <col min="8190" max="8190" width="15" style="1" customWidth="1"/>
    <col min="8191" max="8439" width="9.140625" style="1"/>
    <col min="8440" max="8440" width="34" style="1" customWidth="1"/>
    <col min="8441" max="8441" width="10" style="1" customWidth="1"/>
    <col min="8442" max="8442" width="11.42578125" style="1" customWidth="1"/>
    <col min="8443" max="8443" width="11.85546875" style="1" customWidth="1"/>
    <col min="8444" max="8444" width="21.5703125" style="1" customWidth="1"/>
    <col min="8445" max="8445" width="13.42578125" style="1" customWidth="1"/>
    <col min="8446" max="8446" width="15" style="1" customWidth="1"/>
    <col min="8447" max="8695" width="9.140625" style="1"/>
    <col min="8696" max="8696" width="34" style="1" customWidth="1"/>
    <col min="8697" max="8697" width="10" style="1" customWidth="1"/>
    <col min="8698" max="8698" width="11.42578125" style="1" customWidth="1"/>
    <col min="8699" max="8699" width="11.85546875" style="1" customWidth="1"/>
    <col min="8700" max="8700" width="21.5703125" style="1" customWidth="1"/>
    <col min="8701" max="8701" width="13.42578125" style="1" customWidth="1"/>
    <col min="8702" max="8702" width="15" style="1" customWidth="1"/>
    <col min="8703" max="8951" width="9.140625" style="1"/>
    <col min="8952" max="8952" width="34" style="1" customWidth="1"/>
    <col min="8953" max="8953" width="10" style="1" customWidth="1"/>
    <col min="8954" max="8954" width="11.42578125" style="1" customWidth="1"/>
    <col min="8955" max="8955" width="11.85546875" style="1" customWidth="1"/>
    <col min="8956" max="8956" width="21.5703125" style="1" customWidth="1"/>
    <col min="8957" max="8957" width="13.42578125" style="1" customWidth="1"/>
    <col min="8958" max="8958" width="15" style="1" customWidth="1"/>
    <col min="8959" max="9207" width="9.140625" style="1"/>
    <col min="9208" max="9208" width="34" style="1" customWidth="1"/>
    <col min="9209" max="9209" width="10" style="1" customWidth="1"/>
    <col min="9210" max="9210" width="11.42578125" style="1" customWidth="1"/>
    <col min="9211" max="9211" width="11.85546875" style="1" customWidth="1"/>
    <col min="9212" max="9212" width="21.5703125" style="1" customWidth="1"/>
    <col min="9213" max="9213" width="13.42578125" style="1" customWidth="1"/>
    <col min="9214" max="9214" width="15" style="1" customWidth="1"/>
    <col min="9215" max="9463" width="9.140625" style="1"/>
    <col min="9464" max="9464" width="34" style="1" customWidth="1"/>
    <col min="9465" max="9465" width="10" style="1" customWidth="1"/>
    <col min="9466" max="9466" width="11.42578125" style="1" customWidth="1"/>
    <col min="9467" max="9467" width="11.85546875" style="1" customWidth="1"/>
    <col min="9468" max="9468" width="21.5703125" style="1" customWidth="1"/>
    <col min="9469" max="9469" width="13.42578125" style="1" customWidth="1"/>
    <col min="9470" max="9470" width="15" style="1" customWidth="1"/>
    <col min="9471" max="9719" width="9.140625" style="1"/>
    <col min="9720" max="9720" width="34" style="1" customWidth="1"/>
    <col min="9721" max="9721" width="10" style="1" customWidth="1"/>
    <col min="9722" max="9722" width="11.42578125" style="1" customWidth="1"/>
    <col min="9723" max="9723" width="11.85546875" style="1" customWidth="1"/>
    <col min="9724" max="9724" width="21.5703125" style="1" customWidth="1"/>
    <col min="9725" max="9725" width="13.42578125" style="1" customWidth="1"/>
    <col min="9726" max="9726" width="15" style="1" customWidth="1"/>
    <col min="9727" max="9975" width="9.140625" style="1"/>
    <col min="9976" max="9976" width="34" style="1" customWidth="1"/>
    <col min="9977" max="9977" width="10" style="1" customWidth="1"/>
    <col min="9978" max="9978" width="11.42578125" style="1" customWidth="1"/>
    <col min="9979" max="9979" width="11.85546875" style="1" customWidth="1"/>
    <col min="9980" max="9980" width="21.5703125" style="1" customWidth="1"/>
    <col min="9981" max="9981" width="13.42578125" style="1" customWidth="1"/>
    <col min="9982" max="9982" width="15" style="1" customWidth="1"/>
    <col min="9983" max="10231" width="9.140625" style="1"/>
    <col min="10232" max="10232" width="34" style="1" customWidth="1"/>
    <col min="10233" max="10233" width="10" style="1" customWidth="1"/>
    <col min="10234" max="10234" width="11.42578125" style="1" customWidth="1"/>
    <col min="10235" max="10235" width="11.85546875" style="1" customWidth="1"/>
    <col min="10236" max="10236" width="21.5703125" style="1" customWidth="1"/>
    <col min="10237" max="10237" width="13.42578125" style="1" customWidth="1"/>
    <col min="10238" max="10238" width="15" style="1" customWidth="1"/>
    <col min="10239" max="10487" width="9.140625" style="1"/>
    <col min="10488" max="10488" width="34" style="1" customWidth="1"/>
    <col min="10489" max="10489" width="10" style="1" customWidth="1"/>
    <col min="10490" max="10490" width="11.42578125" style="1" customWidth="1"/>
    <col min="10491" max="10491" width="11.85546875" style="1" customWidth="1"/>
    <col min="10492" max="10492" width="21.5703125" style="1" customWidth="1"/>
    <col min="10493" max="10493" width="13.42578125" style="1" customWidth="1"/>
    <col min="10494" max="10494" width="15" style="1" customWidth="1"/>
    <col min="10495" max="10743" width="9.140625" style="1"/>
    <col min="10744" max="10744" width="34" style="1" customWidth="1"/>
    <col min="10745" max="10745" width="10" style="1" customWidth="1"/>
    <col min="10746" max="10746" width="11.42578125" style="1" customWidth="1"/>
    <col min="10747" max="10747" width="11.85546875" style="1" customWidth="1"/>
    <col min="10748" max="10748" width="21.5703125" style="1" customWidth="1"/>
    <col min="10749" max="10749" width="13.42578125" style="1" customWidth="1"/>
    <col min="10750" max="10750" width="15" style="1" customWidth="1"/>
    <col min="10751" max="10999" width="9.140625" style="1"/>
    <col min="11000" max="11000" width="34" style="1" customWidth="1"/>
    <col min="11001" max="11001" width="10" style="1" customWidth="1"/>
    <col min="11002" max="11002" width="11.42578125" style="1" customWidth="1"/>
    <col min="11003" max="11003" width="11.85546875" style="1" customWidth="1"/>
    <col min="11004" max="11004" width="21.5703125" style="1" customWidth="1"/>
    <col min="11005" max="11005" width="13.42578125" style="1" customWidth="1"/>
    <col min="11006" max="11006" width="15" style="1" customWidth="1"/>
    <col min="11007" max="11255" width="9.140625" style="1"/>
    <col min="11256" max="11256" width="34" style="1" customWidth="1"/>
    <col min="11257" max="11257" width="10" style="1" customWidth="1"/>
    <col min="11258" max="11258" width="11.42578125" style="1" customWidth="1"/>
    <col min="11259" max="11259" width="11.85546875" style="1" customWidth="1"/>
    <col min="11260" max="11260" width="21.5703125" style="1" customWidth="1"/>
    <col min="11261" max="11261" width="13.42578125" style="1" customWidth="1"/>
    <col min="11262" max="11262" width="15" style="1" customWidth="1"/>
    <col min="11263" max="11511" width="9.140625" style="1"/>
    <col min="11512" max="11512" width="34" style="1" customWidth="1"/>
    <col min="11513" max="11513" width="10" style="1" customWidth="1"/>
    <col min="11514" max="11514" width="11.42578125" style="1" customWidth="1"/>
    <col min="11515" max="11515" width="11.85546875" style="1" customWidth="1"/>
    <col min="11516" max="11516" width="21.5703125" style="1" customWidth="1"/>
    <col min="11517" max="11517" width="13.42578125" style="1" customWidth="1"/>
    <col min="11518" max="11518" width="15" style="1" customWidth="1"/>
    <col min="11519" max="11767" width="9.140625" style="1"/>
    <col min="11768" max="11768" width="34" style="1" customWidth="1"/>
    <col min="11769" max="11769" width="10" style="1" customWidth="1"/>
    <col min="11770" max="11770" width="11.42578125" style="1" customWidth="1"/>
    <col min="11771" max="11771" width="11.85546875" style="1" customWidth="1"/>
    <col min="11772" max="11772" width="21.5703125" style="1" customWidth="1"/>
    <col min="11773" max="11773" width="13.42578125" style="1" customWidth="1"/>
    <col min="11774" max="11774" width="15" style="1" customWidth="1"/>
    <col min="11775" max="12023" width="9.140625" style="1"/>
    <col min="12024" max="12024" width="34" style="1" customWidth="1"/>
    <col min="12025" max="12025" width="10" style="1" customWidth="1"/>
    <col min="12026" max="12026" width="11.42578125" style="1" customWidth="1"/>
    <col min="12027" max="12027" width="11.85546875" style="1" customWidth="1"/>
    <col min="12028" max="12028" width="21.5703125" style="1" customWidth="1"/>
    <col min="12029" max="12029" width="13.42578125" style="1" customWidth="1"/>
    <col min="12030" max="12030" width="15" style="1" customWidth="1"/>
    <col min="12031" max="12279" width="9.140625" style="1"/>
    <col min="12280" max="12280" width="34" style="1" customWidth="1"/>
    <col min="12281" max="12281" width="10" style="1" customWidth="1"/>
    <col min="12282" max="12282" width="11.42578125" style="1" customWidth="1"/>
    <col min="12283" max="12283" width="11.85546875" style="1" customWidth="1"/>
    <col min="12284" max="12284" width="21.5703125" style="1" customWidth="1"/>
    <col min="12285" max="12285" width="13.42578125" style="1" customWidth="1"/>
    <col min="12286" max="12286" width="15" style="1" customWidth="1"/>
    <col min="12287" max="12535" width="9.140625" style="1"/>
    <col min="12536" max="12536" width="34" style="1" customWidth="1"/>
    <col min="12537" max="12537" width="10" style="1" customWidth="1"/>
    <col min="12538" max="12538" width="11.42578125" style="1" customWidth="1"/>
    <col min="12539" max="12539" width="11.85546875" style="1" customWidth="1"/>
    <col min="12540" max="12540" width="21.5703125" style="1" customWidth="1"/>
    <col min="12541" max="12541" width="13.42578125" style="1" customWidth="1"/>
    <col min="12542" max="12542" width="15" style="1" customWidth="1"/>
    <col min="12543" max="12791" width="9.140625" style="1"/>
    <col min="12792" max="12792" width="34" style="1" customWidth="1"/>
    <col min="12793" max="12793" width="10" style="1" customWidth="1"/>
    <col min="12794" max="12794" width="11.42578125" style="1" customWidth="1"/>
    <col min="12795" max="12795" width="11.85546875" style="1" customWidth="1"/>
    <col min="12796" max="12796" width="21.5703125" style="1" customWidth="1"/>
    <col min="12797" max="12797" width="13.42578125" style="1" customWidth="1"/>
    <col min="12798" max="12798" width="15" style="1" customWidth="1"/>
    <col min="12799" max="13047" width="9.140625" style="1"/>
    <col min="13048" max="13048" width="34" style="1" customWidth="1"/>
    <col min="13049" max="13049" width="10" style="1" customWidth="1"/>
    <col min="13050" max="13050" width="11.42578125" style="1" customWidth="1"/>
    <col min="13051" max="13051" width="11.85546875" style="1" customWidth="1"/>
    <col min="13052" max="13052" width="21.5703125" style="1" customWidth="1"/>
    <col min="13053" max="13053" width="13.42578125" style="1" customWidth="1"/>
    <col min="13054" max="13054" width="15" style="1" customWidth="1"/>
    <col min="13055" max="13303" width="9.140625" style="1"/>
    <col min="13304" max="13304" width="34" style="1" customWidth="1"/>
    <col min="13305" max="13305" width="10" style="1" customWidth="1"/>
    <col min="13306" max="13306" width="11.42578125" style="1" customWidth="1"/>
    <col min="13307" max="13307" width="11.85546875" style="1" customWidth="1"/>
    <col min="13308" max="13308" width="21.5703125" style="1" customWidth="1"/>
    <col min="13309" max="13309" width="13.42578125" style="1" customWidth="1"/>
    <col min="13310" max="13310" width="15" style="1" customWidth="1"/>
    <col min="13311" max="13559" width="9.140625" style="1"/>
    <col min="13560" max="13560" width="34" style="1" customWidth="1"/>
    <col min="13561" max="13561" width="10" style="1" customWidth="1"/>
    <col min="13562" max="13562" width="11.42578125" style="1" customWidth="1"/>
    <col min="13563" max="13563" width="11.85546875" style="1" customWidth="1"/>
    <col min="13564" max="13564" width="21.5703125" style="1" customWidth="1"/>
    <col min="13565" max="13565" width="13.42578125" style="1" customWidth="1"/>
    <col min="13566" max="13566" width="15" style="1" customWidth="1"/>
    <col min="13567" max="13815" width="9.140625" style="1"/>
    <col min="13816" max="13816" width="34" style="1" customWidth="1"/>
    <col min="13817" max="13817" width="10" style="1" customWidth="1"/>
    <col min="13818" max="13818" width="11.42578125" style="1" customWidth="1"/>
    <col min="13819" max="13819" width="11.85546875" style="1" customWidth="1"/>
    <col min="13820" max="13820" width="21.5703125" style="1" customWidth="1"/>
    <col min="13821" max="13821" width="13.42578125" style="1" customWidth="1"/>
    <col min="13822" max="13822" width="15" style="1" customWidth="1"/>
    <col min="13823" max="14071" width="9.140625" style="1"/>
    <col min="14072" max="14072" width="34" style="1" customWidth="1"/>
    <col min="14073" max="14073" width="10" style="1" customWidth="1"/>
    <col min="14074" max="14074" width="11.42578125" style="1" customWidth="1"/>
    <col min="14075" max="14075" width="11.85546875" style="1" customWidth="1"/>
    <col min="14076" max="14076" width="21.5703125" style="1" customWidth="1"/>
    <col min="14077" max="14077" width="13.42578125" style="1" customWidth="1"/>
    <col min="14078" max="14078" width="15" style="1" customWidth="1"/>
    <col min="14079" max="14327" width="9.140625" style="1"/>
    <col min="14328" max="14328" width="34" style="1" customWidth="1"/>
    <col min="14329" max="14329" width="10" style="1" customWidth="1"/>
    <col min="14330" max="14330" width="11.42578125" style="1" customWidth="1"/>
    <col min="14331" max="14331" width="11.85546875" style="1" customWidth="1"/>
    <col min="14332" max="14332" width="21.5703125" style="1" customWidth="1"/>
    <col min="14333" max="14333" width="13.42578125" style="1" customWidth="1"/>
    <col min="14334" max="14334" width="15" style="1" customWidth="1"/>
    <col min="14335" max="14583" width="9.140625" style="1"/>
    <col min="14584" max="14584" width="34" style="1" customWidth="1"/>
    <col min="14585" max="14585" width="10" style="1" customWidth="1"/>
    <col min="14586" max="14586" width="11.42578125" style="1" customWidth="1"/>
    <col min="14587" max="14587" width="11.85546875" style="1" customWidth="1"/>
    <col min="14588" max="14588" width="21.5703125" style="1" customWidth="1"/>
    <col min="14589" max="14589" width="13.42578125" style="1" customWidth="1"/>
    <col min="14590" max="14590" width="15" style="1" customWidth="1"/>
    <col min="14591" max="14839" width="9.140625" style="1"/>
    <col min="14840" max="14840" width="34" style="1" customWidth="1"/>
    <col min="14841" max="14841" width="10" style="1" customWidth="1"/>
    <col min="14842" max="14842" width="11.42578125" style="1" customWidth="1"/>
    <col min="14843" max="14843" width="11.85546875" style="1" customWidth="1"/>
    <col min="14844" max="14844" width="21.5703125" style="1" customWidth="1"/>
    <col min="14845" max="14845" width="13.42578125" style="1" customWidth="1"/>
    <col min="14846" max="14846" width="15" style="1" customWidth="1"/>
    <col min="14847" max="15095" width="9.140625" style="1"/>
    <col min="15096" max="15096" width="34" style="1" customWidth="1"/>
    <col min="15097" max="15097" width="10" style="1" customWidth="1"/>
    <col min="15098" max="15098" width="11.42578125" style="1" customWidth="1"/>
    <col min="15099" max="15099" width="11.85546875" style="1" customWidth="1"/>
    <col min="15100" max="15100" width="21.5703125" style="1" customWidth="1"/>
    <col min="15101" max="15101" width="13.42578125" style="1" customWidth="1"/>
    <col min="15102" max="15102" width="15" style="1" customWidth="1"/>
    <col min="15103" max="15351" width="9.140625" style="1"/>
    <col min="15352" max="15352" width="34" style="1" customWidth="1"/>
    <col min="15353" max="15353" width="10" style="1" customWidth="1"/>
    <col min="15354" max="15354" width="11.42578125" style="1" customWidth="1"/>
    <col min="15355" max="15355" width="11.85546875" style="1" customWidth="1"/>
    <col min="15356" max="15356" width="21.5703125" style="1" customWidth="1"/>
    <col min="15357" max="15357" width="13.42578125" style="1" customWidth="1"/>
    <col min="15358" max="15358" width="15" style="1" customWidth="1"/>
    <col min="15359" max="15607" width="9.140625" style="1"/>
    <col min="15608" max="15608" width="34" style="1" customWidth="1"/>
    <col min="15609" max="15609" width="10" style="1" customWidth="1"/>
    <col min="15610" max="15610" width="11.42578125" style="1" customWidth="1"/>
    <col min="15611" max="15611" width="11.85546875" style="1" customWidth="1"/>
    <col min="15612" max="15612" width="21.5703125" style="1" customWidth="1"/>
    <col min="15613" max="15613" width="13.42578125" style="1" customWidth="1"/>
    <col min="15614" max="15614" width="15" style="1" customWidth="1"/>
    <col min="15615" max="15863" width="9.140625" style="1"/>
    <col min="15864" max="15864" width="34" style="1" customWidth="1"/>
    <col min="15865" max="15865" width="10" style="1" customWidth="1"/>
    <col min="15866" max="15866" width="11.42578125" style="1" customWidth="1"/>
    <col min="15867" max="15867" width="11.85546875" style="1" customWidth="1"/>
    <col min="15868" max="15868" width="21.5703125" style="1" customWidth="1"/>
    <col min="15869" max="15869" width="13.42578125" style="1" customWidth="1"/>
    <col min="15870" max="15870" width="15" style="1" customWidth="1"/>
    <col min="15871" max="16119" width="9.140625" style="1"/>
    <col min="16120" max="16120" width="34" style="1" customWidth="1"/>
    <col min="16121" max="16121" width="10" style="1" customWidth="1"/>
    <col min="16122" max="16122" width="11.42578125" style="1" customWidth="1"/>
    <col min="16123" max="16123" width="11.85546875" style="1" customWidth="1"/>
    <col min="16124" max="16124" width="21.5703125" style="1" customWidth="1"/>
    <col min="16125" max="16125" width="13.42578125" style="1" customWidth="1"/>
    <col min="16126" max="16126" width="15" style="1" customWidth="1"/>
    <col min="16127" max="16384" width="9.140625" style="1"/>
  </cols>
  <sheetData>
    <row r="1" spans="1:18" ht="52.5" customHeight="1" thickBot="1" x14ac:dyDescent="0.3">
      <c r="A1" s="57"/>
      <c r="B1" s="293" t="s">
        <v>248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58"/>
    </row>
    <row r="2" spans="1:18" ht="15" customHeight="1" x14ac:dyDescent="0.25">
      <c r="A2" s="90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92"/>
    </row>
    <row r="3" spans="1:18" ht="20.100000000000001" customHeight="1" x14ac:dyDescent="0.25">
      <c r="A3" s="90"/>
      <c r="B3" s="244" t="s">
        <v>242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92"/>
    </row>
    <row r="4" spans="1:18" ht="20.100000000000001" customHeight="1" thickBot="1" x14ac:dyDescent="0.3">
      <c r="A4" s="90"/>
      <c r="B4" s="244" t="s">
        <v>110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92"/>
    </row>
    <row r="5" spans="1:18" ht="15.75" thickBot="1" x14ac:dyDescent="0.3">
      <c r="A5" s="90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92"/>
    </row>
    <row r="6" spans="1:18" ht="37.5" customHeight="1" thickBot="1" x14ac:dyDescent="0.3">
      <c r="A6" s="90"/>
      <c r="B6" s="20" t="s">
        <v>0</v>
      </c>
      <c r="C6" s="21" t="s">
        <v>1</v>
      </c>
      <c r="D6" s="257" t="s">
        <v>127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7" t="s">
        <v>2</v>
      </c>
      <c r="Q6" s="204" t="s">
        <v>126</v>
      </c>
      <c r="R6" s="92"/>
    </row>
    <row r="7" spans="1:18" ht="15.75" thickBot="1" x14ac:dyDescent="0.3">
      <c r="A7" s="90"/>
      <c r="B7" s="301"/>
      <c r="C7" s="302"/>
      <c r="D7" s="301" t="s">
        <v>123</v>
      </c>
      <c r="E7" s="258"/>
      <c r="F7" s="258"/>
      <c r="G7" s="258"/>
      <c r="H7" s="258"/>
      <c r="I7" s="258"/>
      <c r="J7" s="258"/>
      <c r="K7" s="258"/>
      <c r="L7" s="258"/>
      <c r="M7" s="258"/>
      <c r="N7" s="302"/>
      <c r="O7" s="182"/>
      <c r="P7" s="183"/>
      <c r="Q7" s="184"/>
      <c r="R7" s="92"/>
    </row>
    <row r="8" spans="1:18" x14ac:dyDescent="0.25">
      <c r="A8" s="90"/>
      <c r="B8" s="299" t="s">
        <v>111</v>
      </c>
      <c r="C8" s="370"/>
      <c r="D8" s="113" t="s">
        <v>211</v>
      </c>
      <c r="E8" s="114" t="s">
        <v>212</v>
      </c>
      <c r="F8" s="114" t="s">
        <v>213</v>
      </c>
      <c r="G8" s="114" t="s">
        <v>214</v>
      </c>
      <c r="H8" s="114" t="s">
        <v>215</v>
      </c>
      <c r="I8" s="114" t="s">
        <v>216</v>
      </c>
      <c r="J8" s="114" t="s">
        <v>217</v>
      </c>
      <c r="K8" s="114" t="s">
        <v>218</v>
      </c>
      <c r="L8" s="114" t="s">
        <v>219</v>
      </c>
      <c r="M8" s="114" t="s">
        <v>220</v>
      </c>
      <c r="N8" s="115" t="s">
        <v>221</v>
      </c>
      <c r="O8" s="189"/>
      <c r="P8" s="190"/>
      <c r="Q8" s="191"/>
      <c r="R8" s="92"/>
    </row>
    <row r="9" spans="1:18" x14ac:dyDescent="0.25">
      <c r="A9" s="90"/>
      <c r="B9" s="188" t="s">
        <v>231</v>
      </c>
      <c r="C9" s="67">
        <v>74.48</v>
      </c>
      <c r="D9" s="102">
        <v>1</v>
      </c>
      <c r="E9" s="106"/>
      <c r="F9" s="106">
        <v>1</v>
      </c>
      <c r="G9" s="106"/>
      <c r="H9" s="106">
        <v>1</v>
      </c>
      <c r="I9" s="172"/>
      <c r="J9" s="172"/>
      <c r="K9" s="104">
        <v>1</v>
      </c>
      <c r="L9" s="104"/>
      <c r="M9" s="104"/>
      <c r="N9" s="117"/>
      <c r="O9" s="150">
        <f t="shared" ref="O9:O30" si="0">(SUM(D9:J9)*K9*21)+(SUM(D9:J9)*L9*10)+(SUM(D9:J9)*M9*5)+(SUM(D9:J9)*N9*1)</f>
        <v>63</v>
      </c>
      <c r="P9" s="159"/>
      <c r="Q9" s="157">
        <f>P9*O9*C9</f>
        <v>0</v>
      </c>
      <c r="R9" s="92"/>
    </row>
    <row r="10" spans="1:18" x14ac:dyDescent="0.25">
      <c r="A10" s="90"/>
      <c r="B10" s="12" t="s">
        <v>232</v>
      </c>
      <c r="C10" s="63">
        <v>6.97</v>
      </c>
      <c r="D10" s="102">
        <v>1</v>
      </c>
      <c r="E10" s="106"/>
      <c r="F10" s="106">
        <v>1</v>
      </c>
      <c r="G10" s="106"/>
      <c r="H10" s="106">
        <v>1</v>
      </c>
      <c r="I10" s="172"/>
      <c r="J10" s="172"/>
      <c r="K10" s="104">
        <v>1</v>
      </c>
      <c r="L10" s="104"/>
      <c r="M10" s="104"/>
      <c r="N10" s="117"/>
      <c r="O10" s="150">
        <f t="shared" si="0"/>
        <v>63</v>
      </c>
      <c r="P10" s="159"/>
      <c r="Q10" s="51">
        <f>P10*O10*C10</f>
        <v>0</v>
      </c>
      <c r="R10" s="92"/>
    </row>
    <row r="11" spans="1:18" x14ac:dyDescent="0.25">
      <c r="A11" s="90"/>
      <c r="B11" s="12" t="s">
        <v>152</v>
      </c>
      <c r="C11" s="63">
        <v>13.29</v>
      </c>
      <c r="D11" s="102">
        <v>1</v>
      </c>
      <c r="E11" s="106">
        <v>1</v>
      </c>
      <c r="F11" s="106">
        <v>1</v>
      </c>
      <c r="G11" s="106">
        <v>1</v>
      </c>
      <c r="H11" s="106">
        <v>1</v>
      </c>
      <c r="I11" s="172"/>
      <c r="J11" s="172"/>
      <c r="K11" s="104">
        <v>1</v>
      </c>
      <c r="L11" s="104"/>
      <c r="M11" s="104"/>
      <c r="N11" s="117"/>
      <c r="O11" s="150">
        <f t="shared" si="0"/>
        <v>105</v>
      </c>
      <c r="P11" s="159"/>
      <c r="Q11" s="51">
        <f>P11*O11*C11</f>
        <v>0</v>
      </c>
      <c r="R11" s="92"/>
    </row>
    <row r="12" spans="1:18" ht="15.75" thickBot="1" x14ac:dyDescent="0.3">
      <c r="A12" s="90"/>
      <c r="B12" s="12" t="s">
        <v>238</v>
      </c>
      <c r="C12" s="63">
        <v>1.98</v>
      </c>
      <c r="D12" s="102">
        <v>1</v>
      </c>
      <c r="E12" s="106">
        <v>1</v>
      </c>
      <c r="F12" s="106">
        <v>1</v>
      </c>
      <c r="G12" s="106">
        <v>1</v>
      </c>
      <c r="H12" s="106">
        <v>1</v>
      </c>
      <c r="I12" s="172"/>
      <c r="J12" s="172"/>
      <c r="K12" s="104">
        <v>1</v>
      </c>
      <c r="L12" s="104"/>
      <c r="M12" s="104"/>
      <c r="N12" s="117"/>
      <c r="O12" s="150">
        <f t="shared" si="0"/>
        <v>105</v>
      </c>
      <c r="P12" s="96"/>
      <c r="Q12" s="51">
        <f>P12*O12*C12</f>
        <v>0</v>
      </c>
      <c r="R12" s="92"/>
    </row>
    <row r="13" spans="1:18" x14ac:dyDescent="0.25">
      <c r="A13" s="90"/>
      <c r="B13" s="299" t="s">
        <v>112</v>
      </c>
      <c r="C13" s="300"/>
      <c r="D13" s="113" t="s">
        <v>211</v>
      </c>
      <c r="E13" s="114" t="s">
        <v>212</v>
      </c>
      <c r="F13" s="114" t="s">
        <v>213</v>
      </c>
      <c r="G13" s="114" t="s">
        <v>214</v>
      </c>
      <c r="H13" s="114" t="s">
        <v>215</v>
      </c>
      <c r="I13" s="114" t="s">
        <v>216</v>
      </c>
      <c r="J13" s="114" t="s">
        <v>217</v>
      </c>
      <c r="K13" s="114" t="s">
        <v>218</v>
      </c>
      <c r="L13" s="114" t="s">
        <v>219</v>
      </c>
      <c r="M13" s="114" t="s">
        <v>220</v>
      </c>
      <c r="N13" s="115" t="s">
        <v>221</v>
      </c>
      <c r="O13" s="190"/>
      <c r="P13" s="190"/>
      <c r="Q13" s="193"/>
      <c r="R13" s="92"/>
    </row>
    <row r="14" spans="1:18" x14ac:dyDescent="0.25">
      <c r="A14" s="90"/>
      <c r="B14" s="188" t="s">
        <v>233</v>
      </c>
      <c r="C14" s="67">
        <v>31.11</v>
      </c>
      <c r="D14" s="102">
        <v>1</v>
      </c>
      <c r="E14" s="103"/>
      <c r="F14" s="103">
        <v>1</v>
      </c>
      <c r="G14" s="103"/>
      <c r="H14" s="103">
        <v>1</v>
      </c>
      <c r="I14" s="192"/>
      <c r="J14" s="192"/>
      <c r="K14" s="104">
        <v>1</v>
      </c>
      <c r="L14" s="104"/>
      <c r="M14" s="104"/>
      <c r="N14" s="117"/>
      <c r="O14" s="150">
        <f t="shared" si="0"/>
        <v>63</v>
      </c>
      <c r="P14" s="159"/>
      <c r="Q14" s="157">
        <f>P14*O14*C14</f>
        <v>0</v>
      </c>
      <c r="R14" s="92"/>
    </row>
    <row r="15" spans="1:18" x14ac:dyDescent="0.25">
      <c r="A15" s="90"/>
      <c r="B15" s="12" t="s">
        <v>152</v>
      </c>
      <c r="C15" s="63">
        <v>13.29</v>
      </c>
      <c r="D15" s="102">
        <v>1</v>
      </c>
      <c r="E15" s="106">
        <v>1</v>
      </c>
      <c r="F15" s="106">
        <v>1</v>
      </c>
      <c r="G15" s="106">
        <v>1</v>
      </c>
      <c r="H15" s="106">
        <v>1</v>
      </c>
      <c r="I15" s="172"/>
      <c r="J15" s="172"/>
      <c r="K15" s="104">
        <v>1</v>
      </c>
      <c r="L15" s="104"/>
      <c r="M15" s="104"/>
      <c r="N15" s="117"/>
      <c r="O15" s="150">
        <f t="shared" si="0"/>
        <v>105</v>
      </c>
      <c r="P15" s="159"/>
      <c r="Q15" s="51">
        <f>P15*O15*C15</f>
        <v>0</v>
      </c>
      <c r="R15" s="92"/>
    </row>
    <row r="16" spans="1:18" x14ac:dyDescent="0.25">
      <c r="A16" s="90"/>
      <c r="B16" s="12" t="s">
        <v>153</v>
      </c>
      <c r="C16" s="63">
        <v>7.04</v>
      </c>
      <c r="D16" s="102">
        <v>1</v>
      </c>
      <c r="E16" s="106">
        <v>1</v>
      </c>
      <c r="F16" s="106">
        <v>1</v>
      </c>
      <c r="G16" s="106">
        <v>1</v>
      </c>
      <c r="H16" s="106">
        <v>1</v>
      </c>
      <c r="I16" s="172"/>
      <c r="J16" s="172"/>
      <c r="K16" s="104">
        <v>1</v>
      </c>
      <c r="L16" s="104"/>
      <c r="M16" s="104"/>
      <c r="N16" s="117"/>
      <c r="O16" s="150">
        <f t="shared" si="0"/>
        <v>105</v>
      </c>
      <c r="P16" s="159"/>
      <c r="Q16" s="51">
        <f t="shared" ref="Q16:Q18" si="1">P16*O16*C16</f>
        <v>0</v>
      </c>
      <c r="R16" s="92"/>
    </row>
    <row r="17" spans="1:18" x14ac:dyDescent="0.25">
      <c r="A17" s="90"/>
      <c r="B17" s="12" t="s">
        <v>238</v>
      </c>
      <c r="C17" s="63">
        <v>2.42</v>
      </c>
      <c r="D17" s="102">
        <v>1</v>
      </c>
      <c r="E17" s="106">
        <v>1</v>
      </c>
      <c r="F17" s="106">
        <v>1</v>
      </c>
      <c r="G17" s="106">
        <v>1</v>
      </c>
      <c r="H17" s="106">
        <v>1</v>
      </c>
      <c r="I17" s="172"/>
      <c r="J17" s="172"/>
      <c r="K17" s="104">
        <v>1</v>
      </c>
      <c r="L17" s="104"/>
      <c r="M17" s="104"/>
      <c r="N17" s="117"/>
      <c r="O17" s="150">
        <f t="shared" si="0"/>
        <v>105</v>
      </c>
      <c r="P17" s="96"/>
      <c r="Q17" s="51">
        <f t="shared" si="1"/>
        <v>0</v>
      </c>
      <c r="R17" s="92"/>
    </row>
    <row r="18" spans="1:18" ht="15.75" thickBot="1" x14ac:dyDescent="0.3">
      <c r="A18" s="90"/>
      <c r="B18" s="12" t="s">
        <v>234</v>
      </c>
      <c r="C18" s="63">
        <v>3.75</v>
      </c>
      <c r="D18" s="102"/>
      <c r="E18" s="106"/>
      <c r="F18" s="106">
        <v>1</v>
      </c>
      <c r="G18" s="106"/>
      <c r="H18" s="106"/>
      <c r="I18" s="172"/>
      <c r="J18" s="172"/>
      <c r="K18" s="104"/>
      <c r="L18" s="104"/>
      <c r="M18" s="104">
        <v>1</v>
      </c>
      <c r="N18" s="117"/>
      <c r="O18" s="150">
        <f t="shared" si="0"/>
        <v>5</v>
      </c>
      <c r="P18" s="159"/>
      <c r="Q18" s="51">
        <f t="shared" si="1"/>
        <v>0</v>
      </c>
      <c r="R18" s="92"/>
    </row>
    <row r="19" spans="1:18" x14ac:dyDescent="0.25">
      <c r="A19" s="90"/>
      <c r="B19" s="299" t="s">
        <v>113</v>
      </c>
      <c r="C19" s="300"/>
      <c r="D19" s="113" t="s">
        <v>211</v>
      </c>
      <c r="E19" s="114" t="s">
        <v>212</v>
      </c>
      <c r="F19" s="114" t="s">
        <v>213</v>
      </c>
      <c r="G19" s="114" t="s">
        <v>214</v>
      </c>
      <c r="H19" s="114" t="s">
        <v>215</v>
      </c>
      <c r="I19" s="114" t="s">
        <v>216</v>
      </c>
      <c r="J19" s="114" t="s">
        <v>217</v>
      </c>
      <c r="K19" s="114" t="s">
        <v>218</v>
      </c>
      <c r="L19" s="114" t="s">
        <v>219</v>
      </c>
      <c r="M19" s="114" t="s">
        <v>220</v>
      </c>
      <c r="N19" s="115" t="s">
        <v>221</v>
      </c>
      <c r="O19" s="190"/>
      <c r="P19" s="190"/>
      <c r="Q19" s="193"/>
      <c r="R19" s="92"/>
    </row>
    <row r="20" spans="1:18" x14ac:dyDescent="0.25">
      <c r="A20" s="90"/>
      <c r="B20" s="188" t="s">
        <v>233</v>
      </c>
      <c r="C20" s="67">
        <v>34.799999999999997</v>
      </c>
      <c r="D20" s="102">
        <v>1</v>
      </c>
      <c r="E20" s="103"/>
      <c r="F20" s="103">
        <v>1</v>
      </c>
      <c r="G20" s="103"/>
      <c r="H20" s="103">
        <v>1</v>
      </c>
      <c r="I20" s="192"/>
      <c r="J20" s="192"/>
      <c r="K20" s="104">
        <v>1</v>
      </c>
      <c r="L20" s="104"/>
      <c r="M20" s="104"/>
      <c r="N20" s="117"/>
      <c r="O20" s="150">
        <f t="shared" si="0"/>
        <v>63</v>
      </c>
      <c r="P20" s="159"/>
      <c r="Q20" s="157">
        <f t="shared" ref="Q20:Q26" si="2">P20*O20*C20</f>
        <v>0</v>
      </c>
      <c r="R20" s="92"/>
    </row>
    <row r="21" spans="1:18" x14ac:dyDescent="0.25">
      <c r="A21" s="90"/>
      <c r="B21" s="12" t="s">
        <v>231</v>
      </c>
      <c r="C21" s="63">
        <v>42.16</v>
      </c>
      <c r="D21" s="102">
        <v>1</v>
      </c>
      <c r="E21" s="106"/>
      <c r="F21" s="106">
        <v>1</v>
      </c>
      <c r="G21" s="106"/>
      <c r="H21" s="106">
        <v>1</v>
      </c>
      <c r="I21" s="172"/>
      <c r="J21" s="172"/>
      <c r="K21" s="104">
        <v>1</v>
      </c>
      <c r="L21" s="104"/>
      <c r="M21" s="104"/>
      <c r="N21" s="117"/>
      <c r="O21" s="150">
        <f t="shared" si="0"/>
        <v>63</v>
      </c>
      <c r="P21" s="159"/>
      <c r="Q21" s="51">
        <f t="shared" si="2"/>
        <v>0</v>
      </c>
      <c r="R21" s="92"/>
    </row>
    <row r="22" spans="1:18" x14ac:dyDescent="0.25">
      <c r="A22" s="90"/>
      <c r="B22" s="12" t="s">
        <v>231</v>
      </c>
      <c r="C22" s="63">
        <v>26.86</v>
      </c>
      <c r="D22" s="102"/>
      <c r="E22" s="106"/>
      <c r="F22" s="106">
        <v>1</v>
      </c>
      <c r="G22" s="106"/>
      <c r="H22" s="106"/>
      <c r="I22" s="172"/>
      <c r="J22" s="172"/>
      <c r="K22" s="104"/>
      <c r="L22" s="104"/>
      <c r="M22" s="104">
        <v>1</v>
      </c>
      <c r="N22" s="117"/>
      <c r="O22" s="150">
        <f t="shared" si="0"/>
        <v>5</v>
      </c>
      <c r="P22" s="159"/>
      <c r="Q22" s="51">
        <f t="shared" si="2"/>
        <v>0</v>
      </c>
      <c r="R22" s="92"/>
    </row>
    <row r="23" spans="1:18" x14ac:dyDescent="0.25">
      <c r="A23" s="90"/>
      <c r="B23" s="12" t="s">
        <v>236</v>
      </c>
      <c r="C23" s="63">
        <v>29.23</v>
      </c>
      <c r="D23" s="102">
        <v>1</v>
      </c>
      <c r="E23" s="106">
        <v>1</v>
      </c>
      <c r="F23" s="106">
        <v>1</v>
      </c>
      <c r="G23" s="106">
        <v>1</v>
      </c>
      <c r="H23" s="106">
        <v>1</v>
      </c>
      <c r="I23" s="172"/>
      <c r="J23" s="172"/>
      <c r="K23" s="104">
        <v>1</v>
      </c>
      <c r="L23" s="104"/>
      <c r="M23" s="104"/>
      <c r="N23" s="117"/>
      <c r="O23" s="150">
        <f t="shared" si="0"/>
        <v>105</v>
      </c>
      <c r="P23" s="159"/>
      <c r="Q23" s="51">
        <f t="shared" si="2"/>
        <v>0</v>
      </c>
      <c r="R23" s="92"/>
    </row>
    <row r="24" spans="1:18" x14ac:dyDescent="0.25">
      <c r="A24" s="90"/>
      <c r="B24" s="12" t="s">
        <v>237</v>
      </c>
      <c r="C24" s="63">
        <v>29.14</v>
      </c>
      <c r="D24" s="102">
        <v>1</v>
      </c>
      <c r="E24" s="106"/>
      <c r="F24" s="106">
        <v>1</v>
      </c>
      <c r="G24" s="106"/>
      <c r="H24" s="106">
        <v>1</v>
      </c>
      <c r="I24" s="172"/>
      <c r="J24" s="172"/>
      <c r="K24" s="104">
        <v>1</v>
      </c>
      <c r="L24" s="104"/>
      <c r="M24" s="104"/>
      <c r="N24" s="117"/>
      <c r="O24" s="150">
        <f t="shared" si="0"/>
        <v>63</v>
      </c>
      <c r="P24" s="96"/>
      <c r="Q24" s="51">
        <f t="shared" si="2"/>
        <v>0</v>
      </c>
      <c r="R24" s="92"/>
    </row>
    <row r="25" spans="1:18" x14ac:dyDescent="0.25">
      <c r="A25" s="90"/>
      <c r="B25" s="12" t="s">
        <v>238</v>
      </c>
      <c r="C25" s="63">
        <v>8.01</v>
      </c>
      <c r="D25" s="102">
        <v>1</v>
      </c>
      <c r="E25" s="106">
        <v>1</v>
      </c>
      <c r="F25" s="106">
        <v>1</v>
      </c>
      <c r="G25" s="106">
        <v>1</v>
      </c>
      <c r="H25" s="106">
        <v>1</v>
      </c>
      <c r="I25" s="172"/>
      <c r="J25" s="172"/>
      <c r="K25" s="104">
        <v>1</v>
      </c>
      <c r="L25" s="104"/>
      <c r="M25" s="104"/>
      <c r="N25" s="117"/>
      <c r="O25" s="150">
        <f t="shared" si="0"/>
        <v>105</v>
      </c>
      <c r="P25" s="96"/>
      <c r="Q25" s="51">
        <f t="shared" si="2"/>
        <v>0</v>
      </c>
      <c r="R25" s="92"/>
    </row>
    <row r="26" spans="1:18" ht="15.75" thickBot="1" x14ac:dyDescent="0.3">
      <c r="A26" s="90"/>
      <c r="B26" s="61" t="s">
        <v>239</v>
      </c>
      <c r="C26" s="70">
        <v>5.74</v>
      </c>
      <c r="D26" s="102"/>
      <c r="E26" s="106"/>
      <c r="F26" s="106">
        <v>1</v>
      </c>
      <c r="G26" s="106"/>
      <c r="H26" s="106"/>
      <c r="I26" s="172"/>
      <c r="J26" s="172"/>
      <c r="K26" s="104"/>
      <c r="L26" s="104"/>
      <c r="M26" s="104">
        <v>1</v>
      </c>
      <c r="N26" s="117"/>
      <c r="O26" s="150">
        <f t="shared" si="0"/>
        <v>5</v>
      </c>
      <c r="P26" s="159"/>
      <c r="Q26" s="51">
        <f t="shared" si="2"/>
        <v>0</v>
      </c>
      <c r="R26" s="92"/>
    </row>
    <row r="27" spans="1:18" x14ac:dyDescent="0.25">
      <c r="A27" s="90"/>
      <c r="B27" s="408" t="s">
        <v>114</v>
      </c>
      <c r="C27" s="300"/>
      <c r="D27" s="113" t="s">
        <v>211</v>
      </c>
      <c r="E27" s="114" t="s">
        <v>212</v>
      </c>
      <c r="F27" s="114" t="s">
        <v>213</v>
      </c>
      <c r="G27" s="114" t="s">
        <v>214</v>
      </c>
      <c r="H27" s="114" t="s">
        <v>215</v>
      </c>
      <c r="I27" s="114" t="s">
        <v>216</v>
      </c>
      <c r="J27" s="114" t="s">
        <v>217</v>
      </c>
      <c r="K27" s="114" t="s">
        <v>218</v>
      </c>
      <c r="L27" s="114" t="s">
        <v>219</v>
      </c>
      <c r="M27" s="114" t="s">
        <v>220</v>
      </c>
      <c r="N27" s="115" t="s">
        <v>221</v>
      </c>
      <c r="O27" s="100"/>
      <c r="P27" s="100"/>
      <c r="Q27" s="194"/>
      <c r="R27" s="92"/>
    </row>
    <row r="28" spans="1:18" x14ac:dyDescent="0.25">
      <c r="A28" s="90"/>
      <c r="B28" s="188" t="s">
        <v>235</v>
      </c>
      <c r="C28" s="67">
        <v>74.14</v>
      </c>
      <c r="D28" s="102">
        <v>1</v>
      </c>
      <c r="E28" s="103">
        <v>1</v>
      </c>
      <c r="F28" s="103">
        <v>1</v>
      </c>
      <c r="G28" s="103">
        <v>1</v>
      </c>
      <c r="H28" s="103">
        <v>1</v>
      </c>
      <c r="I28" s="192"/>
      <c r="J28" s="192"/>
      <c r="K28" s="104">
        <v>1</v>
      </c>
      <c r="L28" s="104"/>
      <c r="M28" s="104"/>
      <c r="N28" s="117"/>
      <c r="O28" s="150">
        <f t="shared" si="0"/>
        <v>105</v>
      </c>
      <c r="P28" s="96"/>
      <c r="Q28" s="157">
        <f t="shared" ref="Q28:Q30" si="3">P28*O28*C28</f>
        <v>0</v>
      </c>
      <c r="R28" s="92"/>
    </row>
    <row r="29" spans="1:18" x14ac:dyDescent="0.25">
      <c r="A29" s="90"/>
      <c r="B29" s="12" t="s">
        <v>240</v>
      </c>
      <c r="C29" s="63">
        <v>13.33</v>
      </c>
      <c r="D29" s="102">
        <v>1</v>
      </c>
      <c r="E29" s="106">
        <v>1</v>
      </c>
      <c r="F29" s="106">
        <v>1</v>
      </c>
      <c r="G29" s="106">
        <v>1</v>
      </c>
      <c r="H29" s="106">
        <v>1</v>
      </c>
      <c r="I29" s="172"/>
      <c r="J29" s="172"/>
      <c r="K29" s="104">
        <v>1</v>
      </c>
      <c r="L29" s="104"/>
      <c r="M29" s="104"/>
      <c r="N29" s="117"/>
      <c r="O29" s="150">
        <f t="shared" si="0"/>
        <v>105</v>
      </c>
      <c r="P29" s="159"/>
      <c r="Q29" s="51">
        <f t="shared" si="3"/>
        <v>0</v>
      </c>
      <c r="R29" s="92"/>
    </row>
    <row r="30" spans="1:18" ht="15.75" thickBot="1" x14ac:dyDescent="0.3">
      <c r="A30" s="90"/>
      <c r="B30" s="15" t="s">
        <v>238</v>
      </c>
      <c r="C30" s="64">
        <v>5.42</v>
      </c>
      <c r="D30" s="160">
        <v>1</v>
      </c>
      <c r="E30" s="110">
        <v>1</v>
      </c>
      <c r="F30" s="110">
        <v>1</v>
      </c>
      <c r="G30" s="110">
        <v>1</v>
      </c>
      <c r="H30" s="110">
        <v>1</v>
      </c>
      <c r="I30" s="174"/>
      <c r="J30" s="174"/>
      <c r="K30" s="162">
        <v>1</v>
      </c>
      <c r="L30" s="162"/>
      <c r="M30" s="162"/>
      <c r="N30" s="163"/>
      <c r="O30" s="150">
        <f t="shared" si="0"/>
        <v>105</v>
      </c>
      <c r="P30" s="96"/>
      <c r="Q30" s="51">
        <f t="shared" si="3"/>
        <v>0</v>
      </c>
      <c r="R30" s="92"/>
    </row>
    <row r="31" spans="1:18" ht="15.75" thickBot="1" x14ac:dyDescent="0.3">
      <c r="A31" s="90"/>
      <c r="B31" s="301"/>
      <c r="C31" s="302"/>
      <c r="D31" s="301" t="s">
        <v>124</v>
      </c>
      <c r="E31" s="258"/>
      <c r="F31" s="258"/>
      <c r="G31" s="258"/>
      <c r="H31" s="258"/>
      <c r="I31" s="258"/>
      <c r="J31" s="258"/>
      <c r="K31" s="258"/>
      <c r="L31" s="258"/>
      <c r="M31" s="258"/>
      <c r="N31" s="302"/>
      <c r="O31" s="301"/>
      <c r="P31" s="258"/>
      <c r="Q31" s="302"/>
      <c r="R31" s="92"/>
    </row>
    <row r="32" spans="1:18" x14ac:dyDescent="0.25">
      <c r="A32" s="90"/>
      <c r="B32" s="299" t="s">
        <v>111</v>
      </c>
      <c r="C32" s="300"/>
      <c r="D32" s="113" t="s">
        <v>211</v>
      </c>
      <c r="E32" s="114" t="s">
        <v>212</v>
      </c>
      <c r="F32" s="114" t="s">
        <v>213</v>
      </c>
      <c r="G32" s="114" t="s">
        <v>214</v>
      </c>
      <c r="H32" s="114" t="s">
        <v>215</v>
      </c>
      <c r="I32" s="114" t="s">
        <v>216</v>
      </c>
      <c r="J32" s="114" t="s">
        <v>217</v>
      </c>
      <c r="K32" s="114" t="s">
        <v>218</v>
      </c>
      <c r="L32" s="114" t="s">
        <v>219</v>
      </c>
      <c r="M32" s="114" t="s">
        <v>220</v>
      </c>
      <c r="N32" s="115" t="s">
        <v>221</v>
      </c>
      <c r="O32" s="195"/>
      <c r="P32" s="195"/>
      <c r="Q32" s="196"/>
      <c r="R32" s="92"/>
    </row>
    <row r="33" spans="1:18" x14ac:dyDescent="0.25">
      <c r="A33" s="90"/>
      <c r="B33" s="188" t="s">
        <v>231</v>
      </c>
      <c r="C33" s="67">
        <v>74.48</v>
      </c>
      <c r="D33" s="102">
        <v>1</v>
      </c>
      <c r="E33" s="103"/>
      <c r="F33" s="103">
        <v>1</v>
      </c>
      <c r="G33" s="103"/>
      <c r="H33" s="103">
        <v>1</v>
      </c>
      <c r="I33" s="192"/>
      <c r="J33" s="192"/>
      <c r="K33" s="104">
        <v>1</v>
      </c>
      <c r="L33" s="104"/>
      <c r="M33" s="104"/>
      <c r="N33" s="117"/>
      <c r="O33" s="150">
        <f t="shared" ref="O33:O54" si="4">(SUM(D33:J33)*K33*31)+(SUM(D33:J33)*L33*16)+(SUM(D33:J33)*M33*7)+(SUM(D33:J33)*N33*1)</f>
        <v>93</v>
      </c>
      <c r="P33" s="159"/>
      <c r="Q33" s="157">
        <f t="shared" ref="Q33:Q36" si="5">P33*O33*C33</f>
        <v>0</v>
      </c>
      <c r="R33" s="92"/>
    </row>
    <row r="34" spans="1:18" x14ac:dyDescent="0.25">
      <c r="A34" s="90"/>
      <c r="B34" s="12" t="s">
        <v>232</v>
      </c>
      <c r="C34" s="63">
        <v>6.97</v>
      </c>
      <c r="D34" s="102">
        <v>1</v>
      </c>
      <c r="E34" s="106"/>
      <c r="F34" s="106">
        <v>1</v>
      </c>
      <c r="G34" s="106"/>
      <c r="H34" s="106">
        <v>1</v>
      </c>
      <c r="I34" s="172"/>
      <c r="J34" s="172"/>
      <c r="K34" s="104">
        <v>1</v>
      </c>
      <c r="L34" s="104"/>
      <c r="M34" s="104"/>
      <c r="N34" s="117"/>
      <c r="O34" s="150">
        <f t="shared" si="4"/>
        <v>93</v>
      </c>
      <c r="P34" s="159"/>
      <c r="Q34" s="51">
        <f t="shared" si="5"/>
        <v>0</v>
      </c>
      <c r="R34" s="92"/>
    </row>
    <row r="35" spans="1:18" x14ac:dyDescent="0.25">
      <c r="A35" s="90"/>
      <c r="B35" s="12" t="s">
        <v>152</v>
      </c>
      <c r="C35" s="63">
        <v>13.29</v>
      </c>
      <c r="D35" s="102">
        <v>1</v>
      </c>
      <c r="E35" s="106">
        <v>1</v>
      </c>
      <c r="F35" s="106">
        <v>1</v>
      </c>
      <c r="G35" s="106">
        <v>1</v>
      </c>
      <c r="H35" s="106">
        <v>1</v>
      </c>
      <c r="I35" s="172"/>
      <c r="J35" s="172"/>
      <c r="K35" s="104">
        <v>1</v>
      </c>
      <c r="L35" s="104"/>
      <c r="M35" s="104"/>
      <c r="N35" s="117"/>
      <c r="O35" s="150">
        <f t="shared" si="4"/>
        <v>155</v>
      </c>
      <c r="P35" s="159"/>
      <c r="Q35" s="51">
        <f t="shared" si="5"/>
        <v>0</v>
      </c>
      <c r="R35" s="92"/>
    </row>
    <row r="36" spans="1:18" ht="15.75" thickBot="1" x14ac:dyDescent="0.3">
      <c r="A36" s="90"/>
      <c r="B36" s="12" t="s">
        <v>238</v>
      </c>
      <c r="C36" s="63">
        <v>1.98</v>
      </c>
      <c r="D36" s="102">
        <v>1</v>
      </c>
      <c r="E36" s="106">
        <v>1</v>
      </c>
      <c r="F36" s="106">
        <v>1</v>
      </c>
      <c r="G36" s="106">
        <v>1</v>
      </c>
      <c r="H36" s="106">
        <v>1</v>
      </c>
      <c r="I36" s="172"/>
      <c r="J36" s="172"/>
      <c r="K36" s="104">
        <v>1</v>
      </c>
      <c r="L36" s="104"/>
      <c r="M36" s="104"/>
      <c r="N36" s="117"/>
      <c r="O36" s="150">
        <f t="shared" si="4"/>
        <v>155</v>
      </c>
      <c r="P36" s="96"/>
      <c r="Q36" s="51">
        <f t="shared" si="5"/>
        <v>0</v>
      </c>
      <c r="R36" s="92"/>
    </row>
    <row r="37" spans="1:18" x14ac:dyDescent="0.25">
      <c r="A37" s="90"/>
      <c r="B37" s="299" t="s">
        <v>112</v>
      </c>
      <c r="C37" s="300"/>
      <c r="D37" s="113" t="s">
        <v>211</v>
      </c>
      <c r="E37" s="114" t="s">
        <v>212</v>
      </c>
      <c r="F37" s="114" t="s">
        <v>213</v>
      </c>
      <c r="G37" s="114" t="s">
        <v>214</v>
      </c>
      <c r="H37" s="114" t="s">
        <v>215</v>
      </c>
      <c r="I37" s="114" t="s">
        <v>216</v>
      </c>
      <c r="J37" s="114" t="s">
        <v>217</v>
      </c>
      <c r="K37" s="114" t="s">
        <v>218</v>
      </c>
      <c r="L37" s="114" t="s">
        <v>219</v>
      </c>
      <c r="M37" s="114" t="s">
        <v>220</v>
      </c>
      <c r="N37" s="115" t="s">
        <v>221</v>
      </c>
      <c r="O37" s="190"/>
      <c r="P37" s="190"/>
      <c r="Q37" s="193"/>
      <c r="R37" s="92"/>
    </row>
    <row r="38" spans="1:18" x14ac:dyDescent="0.25">
      <c r="A38" s="90"/>
      <c r="B38" s="188" t="s">
        <v>233</v>
      </c>
      <c r="C38" s="67">
        <v>31.11</v>
      </c>
      <c r="D38" s="102">
        <v>1</v>
      </c>
      <c r="E38" s="103"/>
      <c r="F38" s="103">
        <v>1</v>
      </c>
      <c r="G38" s="103"/>
      <c r="H38" s="103">
        <v>1</v>
      </c>
      <c r="I38" s="192"/>
      <c r="J38" s="192"/>
      <c r="K38" s="104">
        <v>1</v>
      </c>
      <c r="L38" s="104"/>
      <c r="M38" s="104"/>
      <c r="N38" s="117"/>
      <c r="O38" s="150">
        <f t="shared" si="4"/>
        <v>93</v>
      </c>
      <c r="P38" s="159"/>
      <c r="Q38" s="157">
        <f t="shared" ref="Q38:Q42" si="6">P38*O38*C38</f>
        <v>0</v>
      </c>
      <c r="R38" s="92"/>
    </row>
    <row r="39" spans="1:18" x14ac:dyDescent="0.25">
      <c r="A39" s="90"/>
      <c r="B39" s="12" t="s">
        <v>152</v>
      </c>
      <c r="C39" s="63">
        <v>13.29</v>
      </c>
      <c r="D39" s="102">
        <v>1</v>
      </c>
      <c r="E39" s="106">
        <v>1</v>
      </c>
      <c r="F39" s="106">
        <v>1</v>
      </c>
      <c r="G39" s="106">
        <v>1</v>
      </c>
      <c r="H39" s="106">
        <v>1</v>
      </c>
      <c r="I39" s="172"/>
      <c r="J39" s="172"/>
      <c r="K39" s="104">
        <v>1</v>
      </c>
      <c r="L39" s="104"/>
      <c r="M39" s="104"/>
      <c r="N39" s="117"/>
      <c r="O39" s="150">
        <f t="shared" si="4"/>
        <v>155</v>
      </c>
      <c r="P39" s="159"/>
      <c r="Q39" s="51">
        <f t="shared" si="6"/>
        <v>0</v>
      </c>
      <c r="R39" s="92"/>
    </row>
    <row r="40" spans="1:18" x14ac:dyDescent="0.25">
      <c r="A40" s="90"/>
      <c r="B40" s="12" t="s">
        <v>153</v>
      </c>
      <c r="C40" s="63">
        <v>7.04</v>
      </c>
      <c r="D40" s="102">
        <v>1</v>
      </c>
      <c r="E40" s="106">
        <v>1</v>
      </c>
      <c r="F40" s="106">
        <v>1</v>
      </c>
      <c r="G40" s="106">
        <v>1</v>
      </c>
      <c r="H40" s="106">
        <v>1</v>
      </c>
      <c r="I40" s="172"/>
      <c r="J40" s="172"/>
      <c r="K40" s="104">
        <v>1</v>
      </c>
      <c r="L40" s="104"/>
      <c r="M40" s="104"/>
      <c r="N40" s="117"/>
      <c r="O40" s="150">
        <f t="shared" si="4"/>
        <v>155</v>
      </c>
      <c r="P40" s="159"/>
      <c r="Q40" s="51">
        <f t="shared" si="6"/>
        <v>0</v>
      </c>
      <c r="R40" s="92"/>
    </row>
    <row r="41" spans="1:18" x14ac:dyDescent="0.25">
      <c r="A41" s="90"/>
      <c r="B41" s="12" t="s">
        <v>238</v>
      </c>
      <c r="C41" s="63">
        <v>2.42</v>
      </c>
      <c r="D41" s="102">
        <v>1</v>
      </c>
      <c r="E41" s="106">
        <v>1</v>
      </c>
      <c r="F41" s="106">
        <v>1</v>
      </c>
      <c r="G41" s="106">
        <v>1</v>
      </c>
      <c r="H41" s="106">
        <v>1</v>
      </c>
      <c r="I41" s="172"/>
      <c r="J41" s="172"/>
      <c r="K41" s="104">
        <v>1</v>
      </c>
      <c r="L41" s="104"/>
      <c r="M41" s="104"/>
      <c r="N41" s="117"/>
      <c r="O41" s="150">
        <f t="shared" si="4"/>
        <v>155</v>
      </c>
      <c r="P41" s="96"/>
      <c r="Q41" s="51">
        <f t="shared" si="6"/>
        <v>0</v>
      </c>
      <c r="R41" s="92"/>
    </row>
    <row r="42" spans="1:18" ht="15.75" thickBot="1" x14ac:dyDescent="0.3">
      <c r="A42" s="90"/>
      <c r="B42" s="12" t="s">
        <v>234</v>
      </c>
      <c r="C42" s="63">
        <v>3.75</v>
      </c>
      <c r="D42" s="102"/>
      <c r="E42" s="106"/>
      <c r="F42" s="106">
        <v>1</v>
      </c>
      <c r="G42" s="106"/>
      <c r="H42" s="106"/>
      <c r="I42" s="172"/>
      <c r="J42" s="172"/>
      <c r="K42" s="104"/>
      <c r="L42" s="104"/>
      <c r="M42" s="104">
        <v>1</v>
      </c>
      <c r="N42" s="117"/>
      <c r="O42" s="150">
        <f t="shared" si="4"/>
        <v>7</v>
      </c>
      <c r="P42" s="159"/>
      <c r="Q42" s="51">
        <f t="shared" si="6"/>
        <v>0</v>
      </c>
      <c r="R42" s="92"/>
    </row>
    <row r="43" spans="1:18" x14ac:dyDescent="0.25">
      <c r="A43" s="90"/>
      <c r="B43" s="299" t="s">
        <v>113</v>
      </c>
      <c r="C43" s="300"/>
      <c r="D43" s="113" t="s">
        <v>211</v>
      </c>
      <c r="E43" s="114" t="s">
        <v>212</v>
      </c>
      <c r="F43" s="114" t="s">
        <v>213</v>
      </c>
      <c r="G43" s="114" t="s">
        <v>214</v>
      </c>
      <c r="H43" s="114" t="s">
        <v>215</v>
      </c>
      <c r="I43" s="114" t="s">
        <v>216</v>
      </c>
      <c r="J43" s="114" t="s">
        <v>217</v>
      </c>
      <c r="K43" s="114" t="s">
        <v>218</v>
      </c>
      <c r="L43" s="114" t="s">
        <v>219</v>
      </c>
      <c r="M43" s="114" t="s">
        <v>220</v>
      </c>
      <c r="N43" s="115" t="s">
        <v>221</v>
      </c>
      <c r="O43" s="190"/>
      <c r="P43" s="190"/>
      <c r="Q43" s="193"/>
      <c r="R43" s="92"/>
    </row>
    <row r="44" spans="1:18" x14ac:dyDescent="0.25">
      <c r="A44" s="90"/>
      <c r="B44" s="188" t="s">
        <v>233</v>
      </c>
      <c r="C44" s="67">
        <v>34.799999999999997</v>
      </c>
      <c r="D44" s="102">
        <v>1</v>
      </c>
      <c r="E44" s="103"/>
      <c r="F44" s="103">
        <v>1</v>
      </c>
      <c r="G44" s="103"/>
      <c r="H44" s="103">
        <v>1</v>
      </c>
      <c r="I44" s="192"/>
      <c r="J44" s="192"/>
      <c r="K44" s="104">
        <v>1</v>
      </c>
      <c r="L44" s="104"/>
      <c r="M44" s="104"/>
      <c r="N44" s="117"/>
      <c r="O44" s="150">
        <f t="shared" si="4"/>
        <v>93</v>
      </c>
      <c r="P44" s="159"/>
      <c r="Q44" s="157">
        <f t="shared" ref="Q44:Q50" si="7">P44*O44*C44</f>
        <v>0</v>
      </c>
      <c r="R44" s="92"/>
    </row>
    <row r="45" spans="1:18" x14ac:dyDescent="0.25">
      <c r="A45" s="90"/>
      <c r="B45" s="12" t="s">
        <v>231</v>
      </c>
      <c r="C45" s="63">
        <v>42.16</v>
      </c>
      <c r="D45" s="102"/>
      <c r="E45" s="106"/>
      <c r="F45" s="106">
        <v>1</v>
      </c>
      <c r="G45" s="106"/>
      <c r="H45" s="106"/>
      <c r="I45" s="172"/>
      <c r="J45" s="172"/>
      <c r="K45" s="104"/>
      <c r="L45" s="104"/>
      <c r="M45" s="104">
        <v>1</v>
      </c>
      <c r="N45" s="117"/>
      <c r="O45" s="150">
        <f t="shared" si="4"/>
        <v>7</v>
      </c>
      <c r="P45" s="159"/>
      <c r="Q45" s="51">
        <f t="shared" si="7"/>
        <v>0</v>
      </c>
      <c r="R45" s="92"/>
    </row>
    <row r="46" spans="1:18" x14ac:dyDescent="0.25">
      <c r="A46" s="90"/>
      <c r="B46" s="12" t="s">
        <v>231</v>
      </c>
      <c r="C46" s="63">
        <v>26.86</v>
      </c>
      <c r="D46" s="102"/>
      <c r="E46" s="106"/>
      <c r="F46" s="106">
        <v>1</v>
      </c>
      <c r="G46" s="106"/>
      <c r="H46" s="106"/>
      <c r="I46" s="172"/>
      <c r="J46" s="172"/>
      <c r="K46" s="104"/>
      <c r="L46" s="104"/>
      <c r="M46" s="104">
        <v>1</v>
      </c>
      <c r="N46" s="117"/>
      <c r="O46" s="150">
        <f t="shared" si="4"/>
        <v>7</v>
      </c>
      <c r="P46" s="159"/>
      <c r="Q46" s="51">
        <f t="shared" si="7"/>
        <v>0</v>
      </c>
      <c r="R46" s="92"/>
    </row>
    <row r="47" spans="1:18" x14ac:dyDescent="0.25">
      <c r="A47" s="90"/>
      <c r="B47" s="12" t="s">
        <v>236</v>
      </c>
      <c r="C47" s="63">
        <v>29.23</v>
      </c>
      <c r="D47" s="102">
        <v>1</v>
      </c>
      <c r="E47" s="106">
        <v>1</v>
      </c>
      <c r="F47" s="106">
        <v>1</v>
      </c>
      <c r="G47" s="106">
        <v>1</v>
      </c>
      <c r="H47" s="106">
        <v>1</v>
      </c>
      <c r="I47" s="172"/>
      <c r="J47" s="172"/>
      <c r="K47" s="104">
        <v>1</v>
      </c>
      <c r="L47" s="104"/>
      <c r="M47" s="104"/>
      <c r="N47" s="117"/>
      <c r="O47" s="150">
        <f t="shared" si="4"/>
        <v>155</v>
      </c>
      <c r="P47" s="159"/>
      <c r="Q47" s="51">
        <f t="shared" si="7"/>
        <v>0</v>
      </c>
      <c r="R47" s="92"/>
    </row>
    <row r="48" spans="1:18" x14ac:dyDescent="0.25">
      <c r="A48" s="90"/>
      <c r="B48" s="12" t="s">
        <v>237</v>
      </c>
      <c r="C48" s="63">
        <v>29.14</v>
      </c>
      <c r="D48" s="102"/>
      <c r="E48" s="106"/>
      <c r="F48" s="106">
        <v>1</v>
      </c>
      <c r="G48" s="106"/>
      <c r="H48" s="106"/>
      <c r="I48" s="172"/>
      <c r="J48" s="172"/>
      <c r="K48" s="104"/>
      <c r="L48" s="104"/>
      <c r="M48" s="104">
        <v>1</v>
      </c>
      <c r="N48" s="117"/>
      <c r="O48" s="150">
        <f t="shared" si="4"/>
        <v>7</v>
      </c>
      <c r="P48" s="96"/>
      <c r="Q48" s="51">
        <f t="shared" si="7"/>
        <v>0</v>
      </c>
      <c r="R48" s="92"/>
    </row>
    <row r="49" spans="1:18" x14ac:dyDescent="0.25">
      <c r="A49" s="90"/>
      <c r="B49" s="12" t="s">
        <v>238</v>
      </c>
      <c r="C49" s="63">
        <v>8.01</v>
      </c>
      <c r="D49" s="102">
        <v>1</v>
      </c>
      <c r="E49" s="106">
        <v>1</v>
      </c>
      <c r="F49" s="106">
        <v>1</v>
      </c>
      <c r="G49" s="106">
        <v>1</v>
      </c>
      <c r="H49" s="106">
        <v>1</v>
      </c>
      <c r="I49" s="172"/>
      <c r="J49" s="172"/>
      <c r="K49" s="104">
        <v>1</v>
      </c>
      <c r="L49" s="104"/>
      <c r="M49" s="104"/>
      <c r="N49" s="117"/>
      <c r="O49" s="150">
        <f t="shared" si="4"/>
        <v>155</v>
      </c>
      <c r="P49" s="96"/>
      <c r="Q49" s="51">
        <f t="shared" si="7"/>
        <v>0</v>
      </c>
      <c r="R49" s="92"/>
    </row>
    <row r="50" spans="1:18" ht="15.75" thickBot="1" x14ac:dyDescent="0.3">
      <c r="A50" s="90"/>
      <c r="B50" s="61" t="s">
        <v>239</v>
      </c>
      <c r="C50" s="70">
        <v>5.74</v>
      </c>
      <c r="D50" s="102"/>
      <c r="E50" s="106"/>
      <c r="F50" s="106">
        <v>1</v>
      </c>
      <c r="G50" s="106"/>
      <c r="H50" s="106"/>
      <c r="I50" s="172"/>
      <c r="J50" s="172"/>
      <c r="K50" s="104"/>
      <c r="L50" s="104"/>
      <c r="M50" s="104">
        <v>1</v>
      </c>
      <c r="N50" s="117"/>
      <c r="O50" s="150">
        <f t="shared" si="4"/>
        <v>7</v>
      </c>
      <c r="P50" s="159"/>
      <c r="Q50" s="51">
        <f t="shared" si="7"/>
        <v>0</v>
      </c>
      <c r="R50" s="92"/>
    </row>
    <row r="51" spans="1:18" x14ac:dyDescent="0.25">
      <c r="A51" s="90"/>
      <c r="B51" s="408" t="s">
        <v>114</v>
      </c>
      <c r="C51" s="300"/>
      <c r="D51" s="113" t="s">
        <v>211</v>
      </c>
      <c r="E51" s="114" t="s">
        <v>212</v>
      </c>
      <c r="F51" s="114" t="s">
        <v>213</v>
      </c>
      <c r="G51" s="114" t="s">
        <v>214</v>
      </c>
      <c r="H51" s="114" t="s">
        <v>215</v>
      </c>
      <c r="I51" s="114" t="s">
        <v>216</v>
      </c>
      <c r="J51" s="114" t="s">
        <v>217</v>
      </c>
      <c r="K51" s="114" t="s">
        <v>218</v>
      </c>
      <c r="L51" s="114" t="s">
        <v>219</v>
      </c>
      <c r="M51" s="114" t="s">
        <v>220</v>
      </c>
      <c r="N51" s="115" t="s">
        <v>221</v>
      </c>
      <c r="O51" s="100"/>
      <c r="P51" s="100"/>
      <c r="Q51" s="194"/>
      <c r="R51" s="92"/>
    </row>
    <row r="52" spans="1:18" x14ac:dyDescent="0.25">
      <c r="A52" s="90"/>
      <c r="B52" s="188" t="s">
        <v>235</v>
      </c>
      <c r="C52" s="67">
        <v>74.14</v>
      </c>
      <c r="D52" s="102">
        <v>1</v>
      </c>
      <c r="E52" s="103">
        <v>1</v>
      </c>
      <c r="F52" s="103">
        <v>1</v>
      </c>
      <c r="G52" s="103">
        <v>1</v>
      </c>
      <c r="H52" s="103">
        <v>1</v>
      </c>
      <c r="I52" s="192"/>
      <c r="J52" s="192"/>
      <c r="K52" s="104">
        <v>1</v>
      </c>
      <c r="L52" s="104"/>
      <c r="M52" s="104"/>
      <c r="N52" s="117"/>
      <c r="O52" s="150">
        <f t="shared" si="4"/>
        <v>155</v>
      </c>
      <c r="P52" s="96"/>
      <c r="Q52" s="157">
        <f t="shared" ref="Q52:Q54" si="8">P52*O52*C52</f>
        <v>0</v>
      </c>
      <c r="R52" s="92"/>
    </row>
    <row r="53" spans="1:18" x14ac:dyDescent="0.25">
      <c r="A53" s="90"/>
      <c r="B53" s="12" t="s">
        <v>240</v>
      </c>
      <c r="C53" s="63">
        <v>13.33</v>
      </c>
      <c r="D53" s="102">
        <v>1</v>
      </c>
      <c r="E53" s="106">
        <v>1</v>
      </c>
      <c r="F53" s="106">
        <v>1</v>
      </c>
      <c r="G53" s="106">
        <v>1</v>
      </c>
      <c r="H53" s="106">
        <v>1</v>
      </c>
      <c r="I53" s="172"/>
      <c r="J53" s="172"/>
      <c r="K53" s="104">
        <v>1</v>
      </c>
      <c r="L53" s="104"/>
      <c r="M53" s="104"/>
      <c r="N53" s="117"/>
      <c r="O53" s="150">
        <f t="shared" si="4"/>
        <v>155</v>
      </c>
      <c r="P53" s="159"/>
      <c r="Q53" s="51">
        <f t="shared" si="8"/>
        <v>0</v>
      </c>
      <c r="R53" s="92"/>
    </row>
    <row r="54" spans="1:18" ht="15.75" thickBot="1" x14ac:dyDescent="0.3">
      <c r="A54" s="90"/>
      <c r="B54" s="15" t="s">
        <v>238</v>
      </c>
      <c r="C54" s="64">
        <v>5.42</v>
      </c>
      <c r="D54" s="109">
        <v>1</v>
      </c>
      <c r="E54" s="110">
        <v>1</v>
      </c>
      <c r="F54" s="110">
        <v>1</v>
      </c>
      <c r="G54" s="110">
        <v>1</v>
      </c>
      <c r="H54" s="110">
        <v>1</v>
      </c>
      <c r="I54" s="174"/>
      <c r="J54" s="174"/>
      <c r="K54" s="111">
        <v>1</v>
      </c>
      <c r="L54" s="111"/>
      <c r="M54" s="111"/>
      <c r="N54" s="116"/>
      <c r="O54" s="138">
        <f t="shared" si="4"/>
        <v>155</v>
      </c>
      <c r="P54" s="96"/>
      <c r="Q54" s="52">
        <f t="shared" si="8"/>
        <v>0</v>
      </c>
      <c r="R54" s="92"/>
    </row>
    <row r="55" spans="1:18" ht="15.75" thickBot="1" x14ac:dyDescent="0.3">
      <c r="A55" s="90"/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8"/>
      <c r="P55" s="38"/>
      <c r="Q55" s="38"/>
      <c r="R55" s="92"/>
    </row>
    <row r="56" spans="1:18" x14ac:dyDescent="0.25">
      <c r="A56" s="90"/>
      <c r="B56" s="367" t="s">
        <v>142</v>
      </c>
      <c r="C56" s="368"/>
      <c r="D56" s="368"/>
      <c r="E56" s="368"/>
      <c r="F56" s="368"/>
      <c r="G56" s="368"/>
      <c r="H56" s="368"/>
      <c r="I56" s="368"/>
      <c r="J56" s="368"/>
      <c r="K56" s="368"/>
      <c r="L56" s="368"/>
      <c r="M56" s="368"/>
      <c r="N56" s="368"/>
      <c r="O56" s="368"/>
      <c r="P56" s="368"/>
      <c r="Q56" s="369"/>
      <c r="R56" s="92"/>
    </row>
    <row r="57" spans="1:18" ht="15.75" x14ac:dyDescent="0.25">
      <c r="A57" s="90"/>
      <c r="B57" s="375" t="s">
        <v>24</v>
      </c>
      <c r="C57" s="355"/>
      <c r="D57" s="355"/>
      <c r="E57" s="355"/>
      <c r="F57" s="355"/>
      <c r="G57" s="355"/>
      <c r="H57" s="355"/>
      <c r="I57" s="355"/>
      <c r="J57" s="355"/>
      <c r="K57" s="355"/>
      <c r="L57" s="355"/>
      <c r="M57" s="355"/>
      <c r="N57" s="355"/>
      <c r="O57" s="356"/>
      <c r="P57" s="398">
        <f>SUM(Q9:Q54)</f>
        <v>0</v>
      </c>
      <c r="Q57" s="399"/>
      <c r="R57" s="92"/>
    </row>
    <row r="58" spans="1:18" ht="15.75" x14ac:dyDescent="0.25">
      <c r="A58" s="90"/>
      <c r="B58" s="378" t="s">
        <v>122</v>
      </c>
      <c r="C58" s="358"/>
      <c r="D58" s="358"/>
      <c r="E58" s="358"/>
      <c r="F58" s="358"/>
      <c r="G58" s="358"/>
      <c r="H58" s="358"/>
      <c r="I58" s="358"/>
      <c r="J58" s="358"/>
      <c r="K58" s="358"/>
      <c r="L58" s="358"/>
      <c r="M58" s="358"/>
      <c r="N58" s="358"/>
      <c r="O58" s="359"/>
      <c r="P58" s="400">
        <f>P59-P57</f>
        <v>0</v>
      </c>
      <c r="Q58" s="401"/>
      <c r="R58" s="92"/>
    </row>
    <row r="59" spans="1:18" ht="16.5" thickBot="1" x14ac:dyDescent="0.3">
      <c r="A59" s="90"/>
      <c r="B59" s="381" t="s">
        <v>25</v>
      </c>
      <c r="C59" s="382"/>
      <c r="D59" s="382"/>
      <c r="E59" s="382"/>
      <c r="F59" s="382"/>
      <c r="G59" s="382"/>
      <c r="H59" s="382"/>
      <c r="I59" s="382"/>
      <c r="J59" s="382"/>
      <c r="K59" s="382"/>
      <c r="L59" s="382"/>
      <c r="M59" s="382"/>
      <c r="N59" s="382"/>
      <c r="O59" s="383"/>
      <c r="P59" s="409">
        <f>P57*1.21</f>
        <v>0</v>
      </c>
      <c r="Q59" s="403"/>
      <c r="R59" s="92"/>
    </row>
    <row r="60" spans="1:18" ht="18" thickBot="1" x14ac:dyDescent="0.3">
      <c r="A60" s="90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92"/>
    </row>
    <row r="61" spans="1:18" ht="15.75" thickBot="1" x14ac:dyDescent="0.3">
      <c r="A61" s="90"/>
      <c r="B61" s="410" t="s">
        <v>143</v>
      </c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1"/>
      <c r="P61" s="411"/>
      <c r="Q61" s="412"/>
      <c r="R61" s="92"/>
    </row>
    <row r="62" spans="1:18" ht="26.25" thickBot="1" x14ac:dyDescent="0.3">
      <c r="A62" s="90"/>
      <c r="B62" s="25" t="s">
        <v>0</v>
      </c>
      <c r="C62" s="26" t="s">
        <v>1</v>
      </c>
      <c r="D62" s="257" t="s">
        <v>127</v>
      </c>
      <c r="E62" s="258"/>
      <c r="F62" s="258"/>
      <c r="G62" s="258"/>
      <c r="H62" s="258"/>
      <c r="I62" s="258"/>
      <c r="J62" s="258"/>
      <c r="K62" s="258"/>
      <c r="L62" s="258"/>
      <c r="M62" s="258"/>
      <c r="N62" s="259"/>
      <c r="O62" s="27" t="s">
        <v>26</v>
      </c>
      <c r="P62" s="27" t="s">
        <v>2</v>
      </c>
      <c r="Q62" s="204" t="s">
        <v>126</v>
      </c>
      <c r="R62" s="92"/>
    </row>
    <row r="63" spans="1:18" ht="15.75" thickBot="1" x14ac:dyDescent="0.3">
      <c r="A63" s="90"/>
      <c r="B63" s="396" t="s">
        <v>113</v>
      </c>
      <c r="C63" s="397"/>
      <c r="D63" s="113" t="s">
        <v>211</v>
      </c>
      <c r="E63" s="114" t="s">
        <v>212</v>
      </c>
      <c r="F63" s="114" t="s">
        <v>213</v>
      </c>
      <c r="G63" s="114" t="s">
        <v>214</v>
      </c>
      <c r="H63" s="114" t="s">
        <v>215</v>
      </c>
      <c r="I63" s="114" t="s">
        <v>216</v>
      </c>
      <c r="J63" s="114" t="s">
        <v>217</v>
      </c>
      <c r="K63" s="114" t="s">
        <v>218</v>
      </c>
      <c r="L63" s="114" t="s">
        <v>219</v>
      </c>
      <c r="M63" s="114" t="s">
        <v>220</v>
      </c>
      <c r="N63" s="115" t="s">
        <v>221</v>
      </c>
      <c r="O63" s="406"/>
      <c r="P63" s="406"/>
      <c r="Q63" s="407"/>
      <c r="R63" s="92"/>
    </row>
    <row r="64" spans="1:18" x14ac:dyDescent="0.25">
      <c r="A64" s="90"/>
      <c r="B64" s="84" t="s">
        <v>63</v>
      </c>
      <c r="C64" s="85">
        <v>2.36</v>
      </c>
      <c r="D64" s="102"/>
      <c r="E64" s="106"/>
      <c r="F64" s="106">
        <v>2</v>
      </c>
      <c r="G64" s="106"/>
      <c r="H64" s="106"/>
      <c r="I64" s="172"/>
      <c r="J64" s="172"/>
      <c r="K64" s="104"/>
      <c r="L64" s="104"/>
      <c r="M64" s="104"/>
      <c r="N64" s="117">
        <v>1</v>
      </c>
      <c r="O64" s="134">
        <f>(SUM(D64:J64)*K64*52)+(SUM(D64:J64)*L64*26)+(SUM(D64:J64)*M64*12)+(SUM(D64:J64)*N64*1)</f>
        <v>2</v>
      </c>
      <c r="P64" s="98"/>
      <c r="Q64" s="185">
        <f>P64*O64*C64</f>
        <v>0</v>
      </c>
      <c r="R64" s="92"/>
    </row>
    <row r="65" spans="1:18" x14ac:dyDescent="0.25">
      <c r="A65" s="90"/>
      <c r="B65" s="2" t="s">
        <v>63</v>
      </c>
      <c r="C65" s="6">
        <v>2.36</v>
      </c>
      <c r="D65" s="102"/>
      <c r="E65" s="106"/>
      <c r="F65" s="106">
        <v>2</v>
      </c>
      <c r="G65" s="106"/>
      <c r="H65" s="106"/>
      <c r="I65" s="172"/>
      <c r="J65" s="172"/>
      <c r="K65" s="104"/>
      <c r="L65" s="104"/>
      <c r="M65" s="104"/>
      <c r="N65" s="117">
        <v>1</v>
      </c>
      <c r="O65" s="134">
        <f>(SUM(D65:J65)*K65*52)+(SUM(D65:J65)*L65*26)+(SUM(D65:J65)*M65*12)+(SUM(D65:J65)*N65*1)</f>
        <v>2</v>
      </c>
      <c r="P65" s="96"/>
      <c r="Q65" s="186">
        <f>P65*O65*C65</f>
        <v>0</v>
      </c>
      <c r="R65" s="92"/>
    </row>
    <row r="66" spans="1:18" x14ac:dyDescent="0.25">
      <c r="A66" s="90"/>
      <c r="B66" s="2" t="s">
        <v>63</v>
      </c>
      <c r="C66" s="6">
        <v>2.36</v>
      </c>
      <c r="D66" s="102"/>
      <c r="E66" s="106"/>
      <c r="F66" s="106">
        <v>2</v>
      </c>
      <c r="G66" s="106"/>
      <c r="H66" s="106"/>
      <c r="I66" s="172"/>
      <c r="J66" s="172"/>
      <c r="K66" s="104"/>
      <c r="L66" s="104"/>
      <c r="M66" s="104"/>
      <c r="N66" s="117">
        <v>1</v>
      </c>
      <c r="O66" s="134">
        <f>(SUM(D66:J66)*K66*52)+(SUM(D66:J66)*L66*26)+(SUM(D66:J66)*M66*12)+(SUM(D66:J66)*N66*1)</f>
        <v>2</v>
      </c>
      <c r="P66" s="96"/>
      <c r="Q66" s="186">
        <f>P66*O66*C66</f>
        <v>0</v>
      </c>
      <c r="R66" s="92"/>
    </row>
    <row r="67" spans="1:18" ht="15.75" thickBot="1" x14ac:dyDescent="0.3">
      <c r="A67" s="90"/>
      <c r="B67" s="4" t="s">
        <v>120</v>
      </c>
      <c r="C67" s="9">
        <v>90</v>
      </c>
      <c r="D67" s="109"/>
      <c r="E67" s="110"/>
      <c r="F67" s="110">
        <v>2</v>
      </c>
      <c r="G67" s="110"/>
      <c r="H67" s="110"/>
      <c r="I67" s="174"/>
      <c r="J67" s="174"/>
      <c r="K67" s="111"/>
      <c r="L67" s="111"/>
      <c r="M67" s="111"/>
      <c r="N67" s="116">
        <v>1</v>
      </c>
      <c r="O67" s="134">
        <f>(SUM(D67:J67)*K67*52)+(SUM(D67:J67)*L67*26)+(SUM(D67:J67)*M67*12)+(SUM(D67:J67)*N67*1)</f>
        <v>2</v>
      </c>
      <c r="P67" s="97"/>
      <c r="Q67" s="187">
        <f>P67*O67*C67</f>
        <v>0</v>
      </c>
      <c r="R67" s="92"/>
    </row>
    <row r="68" spans="1:18" ht="15.75" thickBot="1" x14ac:dyDescent="0.3">
      <c r="A68" s="90"/>
      <c r="B68" s="35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/>
      <c r="P68" s="33"/>
      <c r="Q68" s="34"/>
      <c r="R68" s="92"/>
    </row>
    <row r="69" spans="1:18" ht="15.75" thickBot="1" x14ac:dyDescent="0.3">
      <c r="A69" s="90"/>
      <c r="B69" s="367" t="s">
        <v>154</v>
      </c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9"/>
      <c r="R69" s="92"/>
    </row>
    <row r="70" spans="1:18" ht="15.75" x14ac:dyDescent="0.25">
      <c r="A70" s="90"/>
      <c r="B70" s="389" t="s">
        <v>24</v>
      </c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390">
        <f>SUM(Q64:Q67)</f>
        <v>0</v>
      </c>
      <c r="Q70" s="284"/>
      <c r="R70" s="92"/>
    </row>
    <row r="71" spans="1:18" ht="15.75" x14ac:dyDescent="0.25">
      <c r="A71" s="90"/>
      <c r="B71" s="374" t="s">
        <v>122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85">
        <f>P72-P70</f>
        <v>0</v>
      </c>
      <c r="Q71" s="286"/>
      <c r="R71" s="92"/>
    </row>
    <row r="72" spans="1:18" ht="16.5" thickBot="1" x14ac:dyDescent="0.3">
      <c r="A72" s="90"/>
      <c r="B72" s="391" t="s">
        <v>25</v>
      </c>
      <c r="C72" s="392"/>
      <c r="D72" s="392"/>
      <c r="E72" s="392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09">
        <f>P70*1.21</f>
        <v>0</v>
      </c>
      <c r="Q72" s="310"/>
      <c r="R72" s="92"/>
    </row>
    <row r="73" spans="1:18" ht="18" thickBot="1" x14ac:dyDescent="0.3">
      <c r="A73" s="90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92"/>
    </row>
    <row r="74" spans="1:18" ht="19.5" thickBot="1" x14ac:dyDescent="0.3">
      <c r="A74" s="90"/>
      <c r="B74" s="393" t="s">
        <v>129</v>
      </c>
      <c r="C74" s="394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394"/>
      <c r="O74" s="394"/>
      <c r="P74" s="394"/>
      <c r="Q74" s="395"/>
      <c r="R74" s="92"/>
    </row>
    <row r="75" spans="1:18" ht="15.75" x14ac:dyDescent="0.25">
      <c r="A75" s="90"/>
      <c r="B75" s="389" t="s">
        <v>24</v>
      </c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311">
        <f>SUM(P57+P70)</f>
        <v>0</v>
      </c>
      <c r="Q75" s="312"/>
      <c r="R75" s="92"/>
    </row>
    <row r="76" spans="1:18" ht="15.75" x14ac:dyDescent="0.25">
      <c r="A76" s="90"/>
      <c r="B76" s="374" t="s">
        <v>122</v>
      </c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313">
        <f>P77-P75</f>
        <v>0</v>
      </c>
      <c r="Q76" s="314"/>
      <c r="R76" s="92"/>
    </row>
    <row r="77" spans="1:18" ht="16.5" thickBot="1" x14ac:dyDescent="0.3">
      <c r="A77" s="90"/>
      <c r="B77" s="391" t="s">
        <v>25</v>
      </c>
      <c r="C77" s="392"/>
      <c r="D77" s="392"/>
      <c r="E77" s="392"/>
      <c r="F77" s="392"/>
      <c r="G77" s="392"/>
      <c r="H77" s="392"/>
      <c r="I77" s="392"/>
      <c r="J77" s="392"/>
      <c r="K77" s="392"/>
      <c r="L77" s="392"/>
      <c r="M77" s="392"/>
      <c r="N77" s="392"/>
      <c r="O77" s="392"/>
      <c r="P77" s="307">
        <f>P75*1.21</f>
        <v>0</v>
      </c>
      <c r="Q77" s="308"/>
      <c r="R77" s="92"/>
    </row>
    <row r="78" spans="1:18" ht="17.25" x14ac:dyDescent="0.25">
      <c r="A78" s="90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92"/>
    </row>
    <row r="79" spans="1:18" ht="15.75" x14ac:dyDescent="0.25">
      <c r="A79" s="90"/>
      <c r="B79" s="95" t="s">
        <v>155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91"/>
      <c r="P79" s="91"/>
      <c r="Q79" s="91"/>
      <c r="R79" s="92"/>
    </row>
    <row r="80" spans="1:18" ht="15.75" x14ac:dyDescent="0.25">
      <c r="A80" s="90"/>
      <c r="B80" s="262" t="s">
        <v>130</v>
      </c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91"/>
      <c r="Q80" s="91"/>
      <c r="R80" s="92"/>
    </row>
    <row r="81" spans="1:18" x14ac:dyDescent="0.25">
      <c r="A81" s="90"/>
      <c r="B81" s="217" t="s">
        <v>241</v>
      </c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91"/>
      <c r="P81" s="91"/>
      <c r="Q81" s="91"/>
      <c r="R81" s="92"/>
    </row>
    <row r="82" spans="1:18" x14ac:dyDescent="0.25">
      <c r="A82" s="29"/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4"/>
      <c r="P82" s="54"/>
      <c r="Q82" s="54"/>
      <c r="R82" s="28"/>
    </row>
    <row r="83" spans="1:18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8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8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8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8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8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8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8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8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8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8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8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8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8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3:14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3:14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3:14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3:14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3:14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3:14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3:14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3:14" x14ac:dyDescent="0.2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3:14" x14ac:dyDescent="0.2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3:14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3:14" x14ac:dyDescent="0.2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3:14" x14ac:dyDescent="0.2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3:14" x14ac:dyDescent="0.2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3:14" x14ac:dyDescent="0.2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</sheetData>
  <mergeCells count="45">
    <mergeCell ref="B77:O77"/>
    <mergeCell ref="P77:Q77"/>
    <mergeCell ref="B80:O80"/>
    <mergeCell ref="B13:C13"/>
    <mergeCell ref="B19:C19"/>
    <mergeCell ref="B27:C27"/>
    <mergeCell ref="B72:O72"/>
    <mergeCell ref="P72:Q72"/>
    <mergeCell ref="B74:Q74"/>
    <mergeCell ref="B75:O75"/>
    <mergeCell ref="P75:Q75"/>
    <mergeCell ref="B76:O76"/>
    <mergeCell ref="P76:Q76"/>
    <mergeCell ref="B61:Q61"/>
    <mergeCell ref="B69:Q69"/>
    <mergeCell ref="B70:O70"/>
    <mergeCell ref="B71:O71"/>
    <mergeCell ref="P71:Q71"/>
    <mergeCell ref="B56:Q56"/>
    <mergeCell ref="B57:O57"/>
    <mergeCell ref="P57:Q57"/>
    <mergeCell ref="B58:O58"/>
    <mergeCell ref="P58:Q58"/>
    <mergeCell ref="B59:O59"/>
    <mergeCell ref="P59:Q59"/>
    <mergeCell ref="D6:N6"/>
    <mergeCell ref="B7:C7"/>
    <mergeCell ref="B8:C8"/>
    <mergeCell ref="D7:N7"/>
    <mergeCell ref="P70:Q70"/>
    <mergeCell ref="B63:C63"/>
    <mergeCell ref="O63:Q63"/>
    <mergeCell ref="D31:N31"/>
    <mergeCell ref="B32:C32"/>
    <mergeCell ref="B31:C31"/>
    <mergeCell ref="O31:Q31"/>
    <mergeCell ref="D62:N62"/>
    <mergeCell ref="B37:C37"/>
    <mergeCell ref="B43:C43"/>
    <mergeCell ref="B51:C51"/>
    <mergeCell ref="B1:Q1"/>
    <mergeCell ref="B2:Q2"/>
    <mergeCell ref="B3:Q3"/>
    <mergeCell ref="B4:Q4"/>
    <mergeCell ref="B5:Q5"/>
  </mergeCells>
  <pageMargins left="0.70866141732283472" right="0.70866141732283472" top="0.78740157480314965" bottom="0.78740157480314965" header="0.31496062992125984" footer="0.31496062992125984"/>
  <pageSetup paperSize="9" scale="5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R86"/>
  <sheetViews>
    <sheetView zoomScaleNormal="100" workbookViewId="0">
      <selection sqref="A1:R1"/>
    </sheetView>
  </sheetViews>
  <sheetFormatPr defaultColWidth="9.140625" defaultRowHeight="15" x14ac:dyDescent="0.25"/>
  <cols>
    <col min="1" max="1" width="2.5703125" style="1" customWidth="1"/>
    <col min="2" max="2" width="32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49" width="9.140625" style="1"/>
    <col min="250" max="250" width="34" style="1" customWidth="1"/>
    <col min="251" max="251" width="10" style="1" customWidth="1"/>
    <col min="252" max="252" width="11.42578125" style="1" customWidth="1"/>
    <col min="253" max="253" width="11.85546875" style="1" customWidth="1"/>
    <col min="254" max="254" width="21.5703125" style="1" customWidth="1"/>
    <col min="255" max="255" width="13.42578125" style="1" customWidth="1"/>
    <col min="256" max="256" width="15" style="1" customWidth="1"/>
    <col min="257" max="505" width="9.140625" style="1"/>
    <col min="506" max="506" width="34" style="1" customWidth="1"/>
    <col min="507" max="507" width="10" style="1" customWidth="1"/>
    <col min="508" max="508" width="11.42578125" style="1" customWidth="1"/>
    <col min="509" max="509" width="11.85546875" style="1" customWidth="1"/>
    <col min="510" max="510" width="21.5703125" style="1" customWidth="1"/>
    <col min="511" max="511" width="13.42578125" style="1" customWidth="1"/>
    <col min="512" max="512" width="15" style="1" customWidth="1"/>
    <col min="513" max="761" width="9.140625" style="1"/>
    <col min="762" max="762" width="34" style="1" customWidth="1"/>
    <col min="763" max="763" width="10" style="1" customWidth="1"/>
    <col min="764" max="764" width="11.42578125" style="1" customWidth="1"/>
    <col min="765" max="765" width="11.85546875" style="1" customWidth="1"/>
    <col min="766" max="766" width="21.5703125" style="1" customWidth="1"/>
    <col min="767" max="767" width="13.42578125" style="1" customWidth="1"/>
    <col min="768" max="768" width="15" style="1" customWidth="1"/>
    <col min="769" max="1017" width="9.140625" style="1"/>
    <col min="1018" max="1018" width="34" style="1" customWidth="1"/>
    <col min="1019" max="1019" width="10" style="1" customWidth="1"/>
    <col min="1020" max="1020" width="11.42578125" style="1" customWidth="1"/>
    <col min="1021" max="1021" width="11.85546875" style="1" customWidth="1"/>
    <col min="1022" max="1022" width="21.5703125" style="1" customWidth="1"/>
    <col min="1023" max="1023" width="13.42578125" style="1" customWidth="1"/>
    <col min="1024" max="1024" width="15" style="1" customWidth="1"/>
    <col min="1025" max="1273" width="9.140625" style="1"/>
    <col min="1274" max="1274" width="34" style="1" customWidth="1"/>
    <col min="1275" max="1275" width="10" style="1" customWidth="1"/>
    <col min="1276" max="1276" width="11.42578125" style="1" customWidth="1"/>
    <col min="1277" max="1277" width="11.85546875" style="1" customWidth="1"/>
    <col min="1278" max="1278" width="21.5703125" style="1" customWidth="1"/>
    <col min="1279" max="1279" width="13.42578125" style="1" customWidth="1"/>
    <col min="1280" max="1280" width="15" style="1" customWidth="1"/>
    <col min="1281" max="1529" width="9.140625" style="1"/>
    <col min="1530" max="1530" width="34" style="1" customWidth="1"/>
    <col min="1531" max="1531" width="10" style="1" customWidth="1"/>
    <col min="1532" max="1532" width="11.42578125" style="1" customWidth="1"/>
    <col min="1533" max="1533" width="11.85546875" style="1" customWidth="1"/>
    <col min="1534" max="1534" width="21.5703125" style="1" customWidth="1"/>
    <col min="1535" max="1535" width="13.42578125" style="1" customWidth="1"/>
    <col min="1536" max="1536" width="15" style="1" customWidth="1"/>
    <col min="1537" max="1785" width="9.140625" style="1"/>
    <col min="1786" max="1786" width="34" style="1" customWidth="1"/>
    <col min="1787" max="1787" width="10" style="1" customWidth="1"/>
    <col min="1788" max="1788" width="11.42578125" style="1" customWidth="1"/>
    <col min="1789" max="1789" width="11.85546875" style="1" customWidth="1"/>
    <col min="1790" max="1790" width="21.5703125" style="1" customWidth="1"/>
    <col min="1791" max="1791" width="13.42578125" style="1" customWidth="1"/>
    <col min="1792" max="1792" width="15" style="1" customWidth="1"/>
    <col min="1793" max="2041" width="9.140625" style="1"/>
    <col min="2042" max="2042" width="34" style="1" customWidth="1"/>
    <col min="2043" max="2043" width="10" style="1" customWidth="1"/>
    <col min="2044" max="2044" width="11.42578125" style="1" customWidth="1"/>
    <col min="2045" max="2045" width="11.85546875" style="1" customWidth="1"/>
    <col min="2046" max="2046" width="21.5703125" style="1" customWidth="1"/>
    <col min="2047" max="2047" width="13.42578125" style="1" customWidth="1"/>
    <col min="2048" max="2048" width="15" style="1" customWidth="1"/>
    <col min="2049" max="2297" width="9.140625" style="1"/>
    <col min="2298" max="2298" width="34" style="1" customWidth="1"/>
    <col min="2299" max="2299" width="10" style="1" customWidth="1"/>
    <col min="2300" max="2300" width="11.42578125" style="1" customWidth="1"/>
    <col min="2301" max="2301" width="11.85546875" style="1" customWidth="1"/>
    <col min="2302" max="2302" width="21.5703125" style="1" customWidth="1"/>
    <col min="2303" max="2303" width="13.42578125" style="1" customWidth="1"/>
    <col min="2304" max="2304" width="15" style="1" customWidth="1"/>
    <col min="2305" max="2553" width="9.140625" style="1"/>
    <col min="2554" max="2554" width="34" style="1" customWidth="1"/>
    <col min="2555" max="2555" width="10" style="1" customWidth="1"/>
    <col min="2556" max="2556" width="11.42578125" style="1" customWidth="1"/>
    <col min="2557" max="2557" width="11.85546875" style="1" customWidth="1"/>
    <col min="2558" max="2558" width="21.5703125" style="1" customWidth="1"/>
    <col min="2559" max="2559" width="13.42578125" style="1" customWidth="1"/>
    <col min="2560" max="2560" width="15" style="1" customWidth="1"/>
    <col min="2561" max="2809" width="9.140625" style="1"/>
    <col min="2810" max="2810" width="34" style="1" customWidth="1"/>
    <col min="2811" max="2811" width="10" style="1" customWidth="1"/>
    <col min="2812" max="2812" width="11.42578125" style="1" customWidth="1"/>
    <col min="2813" max="2813" width="11.85546875" style="1" customWidth="1"/>
    <col min="2814" max="2814" width="21.5703125" style="1" customWidth="1"/>
    <col min="2815" max="2815" width="13.42578125" style="1" customWidth="1"/>
    <col min="2816" max="2816" width="15" style="1" customWidth="1"/>
    <col min="2817" max="3065" width="9.140625" style="1"/>
    <col min="3066" max="3066" width="34" style="1" customWidth="1"/>
    <col min="3067" max="3067" width="10" style="1" customWidth="1"/>
    <col min="3068" max="3068" width="11.42578125" style="1" customWidth="1"/>
    <col min="3069" max="3069" width="11.85546875" style="1" customWidth="1"/>
    <col min="3070" max="3070" width="21.5703125" style="1" customWidth="1"/>
    <col min="3071" max="3071" width="13.42578125" style="1" customWidth="1"/>
    <col min="3072" max="3072" width="15" style="1" customWidth="1"/>
    <col min="3073" max="3321" width="9.140625" style="1"/>
    <col min="3322" max="3322" width="34" style="1" customWidth="1"/>
    <col min="3323" max="3323" width="10" style="1" customWidth="1"/>
    <col min="3324" max="3324" width="11.42578125" style="1" customWidth="1"/>
    <col min="3325" max="3325" width="11.85546875" style="1" customWidth="1"/>
    <col min="3326" max="3326" width="21.5703125" style="1" customWidth="1"/>
    <col min="3327" max="3327" width="13.42578125" style="1" customWidth="1"/>
    <col min="3328" max="3328" width="15" style="1" customWidth="1"/>
    <col min="3329" max="3577" width="9.140625" style="1"/>
    <col min="3578" max="3578" width="34" style="1" customWidth="1"/>
    <col min="3579" max="3579" width="10" style="1" customWidth="1"/>
    <col min="3580" max="3580" width="11.42578125" style="1" customWidth="1"/>
    <col min="3581" max="3581" width="11.85546875" style="1" customWidth="1"/>
    <col min="3582" max="3582" width="21.5703125" style="1" customWidth="1"/>
    <col min="3583" max="3583" width="13.42578125" style="1" customWidth="1"/>
    <col min="3584" max="3584" width="15" style="1" customWidth="1"/>
    <col min="3585" max="3833" width="9.140625" style="1"/>
    <col min="3834" max="3834" width="34" style="1" customWidth="1"/>
    <col min="3835" max="3835" width="10" style="1" customWidth="1"/>
    <col min="3836" max="3836" width="11.42578125" style="1" customWidth="1"/>
    <col min="3837" max="3837" width="11.85546875" style="1" customWidth="1"/>
    <col min="3838" max="3838" width="21.5703125" style="1" customWidth="1"/>
    <col min="3839" max="3839" width="13.42578125" style="1" customWidth="1"/>
    <col min="3840" max="3840" width="15" style="1" customWidth="1"/>
    <col min="3841" max="4089" width="9.140625" style="1"/>
    <col min="4090" max="4090" width="34" style="1" customWidth="1"/>
    <col min="4091" max="4091" width="10" style="1" customWidth="1"/>
    <col min="4092" max="4092" width="11.42578125" style="1" customWidth="1"/>
    <col min="4093" max="4093" width="11.85546875" style="1" customWidth="1"/>
    <col min="4094" max="4094" width="21.5703125" style="1" customWidth="1"/>
    <col min="4095" max="4095" width="13.42578125" style="1" customWidth="1"/>
    <col min="4096" max="4096" width="15" style="1" customWidth="1"/>
    <col min="4097" max="4345" width="9.140625" style="1"/>
    <col min="4346" max="4346" width="34" style="1" customWidth="1"/>
    <col min="4347" max="4347" width="10" style="1" customWidth="1"/>
    <col min="4348" max="4348" width="11.42578125" style="1" customWidth="1"/>
    <col min="4349" max="4349" width="11.85546875" style="1" customWidth="1"/>
    <col min="4350" max="4350" width="21.5703125" style="1" customWidth="1"/>
    <col min="4351" max="4351" width="13.42578125" style="1" customWidth="1"/>
    <col min="4352" max="4352" width="15" style="1" customWidth="1"/>
    <col min="4353" max="4601" width="9.140625" style="1"/>
    <col min="4602" max="4602" width="34" style="1" customWidth="1"/>
    <col min="4603" max="4603" width="10" style="1" customWidth="1"/>
    <col min="4604" max="4604" width="11.42578125" style="1" customWidth="1"/>
    <col min="4605" max="4605" width="11.85546875" style="1" customWidth="1"/>
    <col min="4606" max="4606" width="21.5703125" style="1" customWidth="1"/>
    <col min="4607" max="4607" width="13.42578125" style="1" customWidth="1"/>
    <col min="4608" max="4608" width="15" style="1" customWidth="1"/>
    <col min="4609" max="4857" width="9.140625" style="1"/>
    <col min="4858" max="4858" width="34" style="1" customWidth="1"/>
    <col min="4859" max="4859" width="10" style="1" customWidth="1"/>
    <col min="4860" max="4860" width="11.42578125" style="1" customWidth="1"/>
    <col min="4861" max="4861" width="11.85546875" style="1" customWidth="1"/>
    <col min="4862" max="4862" width="21.5703125" style="1" customWidth="1"/>
    <col min="4863" max="4863" width="13.42578125" style="1" customWidth="1"/>
    <col min="4864" max="4864" width="15" style="1" customWidth="1"/>
    <col min="4865" max="5113" width="9.140625" style="1"/>
    <col min="5114" max="5114" width="34" style="1" customWidth="1"/>
    <col min="5115" max="5115" width="10" style="1" customWidth="1"/>
    <col min="5116" max="5116" width="11.42578125" style="1" customWidth="1"/>
    <col min="5117" max="5117" width="11.85546875" style="1" customWidth="1"/>
    <col min="5118" max="5118" width="21.5703125" style="1" customWidth="1"/>
    <col min="5119" max="5119" width="13.42578125" style="1" customWidth="1"/>
    <col min="5120" max="5120" width="15" style="1" customWidth="1"/>
    <col min="5121" max="5369" width="9.140625" style="1"/>
    <col min="5370" max="5370" width="34" style="1" customWidth="1"/>
    <col min="5371" max="5371" width="10" style="1" customWidth="1"/>
    <col min="5372" max="5372" width="11.42578125" style="1" customWidth="1"/>
    <col min="5373" max="5373" width="11.85546875" style="1" customWidth="1"/>
    <col min="5374" max="5374" width="21.5703125" style="1" customWidth="1"/>
    <col min="5375" max="5375" width="13.42578125" style="1" customWidth="1"/>
    <col min="5376" max="5376" width="15" style="1" customWidth="1"/>
    <col min="5377" max="5625" width="9.140625" style="1"/>
    <col min="5626" max="5626" width="34" style="1" customWidth="1"/>
    <col min="5627" max="5627" width="10" style="1" customWidth="1"/>
    <col min="5628" max="5628" width="11.42578125" style="1" customWidth="1"/>
    <col min="5629" max="5629" width="11.85546875" style="1" customWidth="1"/>
    <col min="5630" max="5630" width="21.5703125" style="1" customWidth="1"/>
    <col min="5631" max="5631" width="13.42578125" style="1" customWidth="1"/>
    <col min="5632" max="5632" width="15" style="1" customWidth="1"/>
    <col min="5633" max="5881" width="9.140625" style="1"/>
    <col min="5882" max="5882" width="34" style="1" customWidth="1"/>
    <col min="5883" max="5883" width="10" style="1" customWidth="1"/>
    <col min="5884" max="5884" width="11.42578125" style="1" customWidth="1"/>
    <col min="5885" max="5885" width="11.85546875" style="1" customWidth="1"/>
    <col min="5886" max="5886" width="21.5703125" style="1" customWidth="1"/>
    <col min="5887" max="5887" width="13.42578125" style="1" customWidth="1"/>
    <col min="5888" max="5888" width="15" style="1" customWidth="1"/>
    <col min="5889" max="6137" width="9.140625" style="1"/>
    <col min="6138" max="6138" width="34" style="1" customWidth="1"/>
    <col min="6139" max="6139" width="10" style="1" customWidth="1"/>
    <col min="6140" max="6140" width="11.42578125" style="1" customWidth="1"/>
    <col min="6141" max="6141" width="11.85546875" style="1" customWidth="1"/>
    <col min="6142" max="6142" width="21.5703125" style="1" customWidth="1"/>
    <col min="6143" max="6143" width="13.42578125" style="1" customWidth="1"/>
    <col min="6144" max="6144" width="15" style="1" customWidth="1"/>
    <col min="6145" max="6393" width="9.140625" style="1"/>
    <col min="6394" max="6394" width="34" style="1" customWidth="1"/>
    <col min="6395" max="6395" width="10" style="1" customWidth="1"/>
    <col min="6396" max="6396" width="11.42578125" style="1" customWidth="1"/>
    <col min="6397" max="6397" width="11.85546875" style="1" customWidth="1"/>
    <col min="6398" max="6398" width="21.5703125" style="1" customWidth="1"/>
    <col min="6399" max="6399" width="13.42578125" style="1" customWidth="1"/>
    <col min="6400" max="6400" width="15" style="1" customWidth="1"/>
    <col min="6401" max="6649" width="9.140625" style="1"/>
    <col min="6650" max="6650" width="34" style="1" customWidth="1"/>
    <col min="6651" max="6651" width="10" style="1" customWidth="1"/>
    <col min="6652" max="6652" width="11.42578125" style="1" customWidth="1"/>
    <col min="6653" max="6653" width="11.85546875" style="1" customWidth="1"/>
    <col min="6654" max="6654" width="21.5703125" style="1" customWidth="1"/>
    <col min="6655" max="6655" width="13.42578125" style="1" customWidth="1"/>
    <col min="6656" max="6656" width="15" style="1" customWidth="1"/>
    <col min="6657" max="6905" width="9.140625" style="1"/>
    <col min="6906" max="6906" width="34" style="1" customWidth="1"/>
    <col min="6907" max="6907" width="10" style="1" customWidth="1"/>
    <col min="6908" max="6908" width="11.42578125" style="1" customWidth="1"/>
    <col min="6909" max="6909" width="11.85546875" style="1" customWidth="1"/>
    <col min="6910" max="6910" width="21.5703125" style="1" customWidth="1"/>
    <col min="6911" max="6911" width="13.42578125" style="1" customWidth="1"/>
    <col min="6912" max="6912" width="15" style="1" customWidth="1"/>
    <col min="6913" max="7161" width="9.140625" style="1"/>
    <col min="7162" max="7162" width="34" style="1" customWidth="1"/>
    <col min="7163" max="7163" width="10" style="1" customWidth="1"/>
    <col min="7164" max="7164" width="11.42578125" style="1" customWidth="1"/>
    <col min="7165" max="7165" width="11.85546875" style="1" customWidth="1"/>
    <col min="7166" max="7166" width="21.5703125" style="1" customWidth="1"/>
    <col min="7167" max="7167" width="13.42578125" style="1" customWidth="1"/>
    <col min="7168" max="7168" width="15" style="1" customWidth="1"/>
    <col min="7169" max="7417" width="9.140625" style="1"/>
    <col min="7418" max="7418" width="34" style="1" customWidth="1"/>
    <col min="7419" max="7419" width="10" style="1" customWidth="1"/>
    <col min="7420" max="7420" width="11.42578125" style="1" customWidth="1"/>
    <col min="7421" max="7421" width="11.85546875" style="1" customWidth="1"/>
    <col min="7422" max="7422" width="21.5703125" style="1" customWidth="1"/>
    <col min="7423" max="7423" width="13.42578125" style="1" customWidth="1"/>
    <col min="7424" max="7424" width="15" style="1" customWidth="1"/>
    <col min="7425" max="7673" width="9.140625" style="1"/>
    <col min="7674" max="7674" width="34" style="1" customWidth="1"/>
    <col min="7675" max="7675" width="10" style="1" customWidth="1"/>
    <col min="7676" max="7676" width="11.42578125" style="1" customWidth="1"/>
    <col min="7677" max="7677" width="11.85546875" style="1" customWidth="1"/>
    <col min="7678" max="7678" width="21.5703125" style="1" customWidth="1"/>
    <col min="7679" max="7679" width="13.42578125" style="1" customWidth="1"/>
    <col min="7680" max="7680" width="15" style="1" customWidth="1"/>
    <col min="7681" max="7929" width="9.140625" style="1"/>
    <col min="7930" max="7930" width="34" style="1" customWidth="1"/>
    <col min="7931" max="7931" width="10" style="1" customWidth="1"/>
    <col min="7932" max="7932" width="11.42578125" style="1" customWidth="1"/>
    <col min="7933" max="7933" width="11.85546875" style="1" customWidth="1"/>
    <col min="7934" max="7934" width="21.5703125" style="1" customWidth="1"/>
    <col min="7935" max="7935" width="13.42578125" style="1" customWidth="1"/>
    <col min="7936" max="7936" width="15" style="1" customWidth="1"/>
    <col min="7937" max="8185" width="9.140625" style="1"/>
    <col min="8186" max="8186" width="34" style="1" customWidth="1"/>
    <col min="8187" max="8187" width="10" style="1" customWidth="1"/>
    <col min="8188" max="8188" width="11.42578125" style="1" customWidth="1"/>
    <col min="8189" max="8189" width="11.85546875" style="1" customWidth="1"/>
    <col min="8190" max="8190" width="21.5703125" style="1" customWidth="1"/>
    <col min="8191" max="8191" width="13.42578125" style="1" customWidth="1"/>
    <col min="8192" max="8192" width="15" style="1" customWidth="1"/>
    <col min="8193" max="8441" width="9.140625" style="1"/>
    <col min="8442" max="8442" width="34" style="1" customWidth="1"/>
    <col min="8443" max="8443" width="10" style="1" customWidth="1"/>
    <col min="8444" max="8444" width="11.42578125" style="1" customWidth="1"/>
    <col min="8445" max="8445" width="11.85546875" style="1" customWidth="1"/>
    <col min="8446" max="8446" width="21.5703125" style="1" customWidth="1"/>
    <col min="8447" max="8447" width="13.42578125" style="1" customWidth="1"/>
    <col min="8448" max="8448" width="15" style="1" customWidth="1"/>
    <col min="8449" max="8697" width="9.140625" style="1"/>
    <col min="8698" max="8698" width="34" style="1" customWidth="1"/>
    <col min="8699" max="8699" width="10" style="1" customWidth="1"/>
    <col min="8700" max="8700" width="11.42578125" style="1" customWidth="1"/>
    <col min="8701" max="8701" width="11.85546875" style="1" customWidth="1"/>
    <col min="8702" max="8702" width="21.5703125" style="1" customWidth="1"/>
    <col min="8703" max="8703" width="13.42578125" style="1" customWidth="1"/>
    <col min="8704" max="8704" width="15" style="1" customWidth="1"/>
    <col min="8705" max="8953" width="9.140625" style="1"/>
    <col min="8954" max="8954" width="34" style="1" customWidth="1"/>
    <col min="8955" max="8955" width="10" style="1" customWidth="1"/>
    <col min="8956" max="8956" width="11.42578125" style="1" customWidth="1"/>
    <col min="8957" max="8957" width="11.85546875" style="1" customWidth="1"/>
    <col min="8958" max="8958" width="21.5703125" style="1" customWidth="1"/>
    <col min="8959" max="8959" width="13.42578125" style="1" customWidth="1"/>
    <col min="8960" max="8960" width="15" style="1" customWidth="1"/>
    <col min="8961" max="9209" width="9.140625" style="1"/>
    <col min="9210" max="9210" width="34" style="1" customWidth="1"/>
    <col min="9211" max="9211" width="10" style="1" customWidth="1"/>
    <col min="9212" max="9212" width="11.42578125" style="1" customWidth="1"/>
    <col min="9213" max="9213" width="11.85546875" style="1" customWidth="1"/>
    <col min="9214" max="9214" width="21.5703125" style="1" customWidth="1"/>
    <col min="9215" max="9215" width="13.42578125" style="1" customWidth="1"/>
    <col min="9216" max="9216" width="15" style="1" customWidth="1"/>
    <col min="9217" max="9465" width="9.140625" style="1"/>
    <col min="9466" max="9466" width="34" style="1" customWidth="1"/>
    <col min="9467" max="9467" width="10" style="1" customWidth="1"/>
    <col min="9468" max="9468" width="11.42578125" style="1" customWidth="1"/>
    <col min="9469" max="9469" width="11.85546875" style="1" customWidth="1"/>
    <col min="9470" max="9470" width="21.5703125" style="1" customWidth="1"/>
    <col min="9471" max="9471" width="13.42578125" style="1" customWidth="1"/>
    <col min="9472" max="9472" width="15" style="1" customWidth="1"/>
    <col min="9473" max="9721" width="9.140625" style="1"/>
    <col min="9722" max="9722" width="34" style="1" customWidth="1"/>
    <col min="9723" max="9723" width="10" style="1" customWidth="1"/>
    <col min="9724" max="9724" width="11.42578125" style="1" customWidth="1"/>
    <col min="9725" max="9725" width="11.85546875" style="1" customWidth="1"/>
    <col min="9726" max="9726" width="21.5703125" style="1" customWidth="1"/>
    <col min="9727" max="9727" width="13.42578125" style="1" customWidth="1"/>
    <col min="9728" max="9728" width="15" style="1" customWidth="1"/>
    <col min="9729" max="9977" width="9.140625" style="1"/>
    <col min="9978" max="9978" width="34" style="1" customWidth="1"/>
    <col min="9979" max="9979" width="10" style="1" customWidth="1"/>
    <col min="9980" max="9980" width="11.42578125" style="1" customWidth="1"/>
    <col min="9981" max="9981" width="11.85546875" style="1" customWidth="1"/>
    <col min="9982" max="9982" width="21.5703125" style="1" customWidth="1"/>
    <col min="9983" max="9983" width="13.42578125" style="1" customWidth="1"/>
    <col min="9984" max="9984" width="15" style="1" customWidth="1"/>
    <col min="9985" max="10233" width="9.140625" style="1"/>
    <col min="10234" max="10234" width="34" style="1" customWidth="1"/>
    <col min="10235" max="10235" width="10" style="1" customWidth="1"/>
    <col min="10236" max="10236" width="11.42578125" style="1" customWidth="1"/>
    <col min="10237" max="10237" width="11.85546875" style="1" customWidth="1"/>
    <col min="10238" max="10238" width="21.5703125" style="1" customWidth="1"/>
    <col min="10239" max="10239" width="13.42578125" style="1" customWidth="1"/>
    <col min="10240" max="10240" width="15" style="1" customWidth="1"/>
    <col min="10241" max="10489" width="9.140625" style="1"/>
    <col min="10490" max="10490" width="34" style="1" customWidth="1"/>
    <col min="10491" max="10491" width="10" style="1" customWidth="1"/>
    <col min="10492" max="10492" width="11.42578125" style="1" customWidth="1"/>
    <col min="10493" max="10493" width="11.85546875" style="1" customWidth="1"/>
    <col min="10494" max="10494" width="21.5703125" style="1" customWidth="1"/>
    <col min="10495" max="10495" width="13.42578125" style="1" customWidth="1"/>
    <col min="10496" max="10496" width="15" style="1" customWidth="1"/>
    <col min="10497" max="10745" width="9.140625" style="1"/>
    <col min="10746" max="10746" width="34" style="1" customWidth="1"/>
    <col min="10747" max="10747" width="10" style="1" customWidth="1"/>
    <col min="10748" max="10748" width="11.42578125" style="1" customWidth="1"/>
    <col min="10749" max="10749" width="11.85546875" style="1" customWidth="1"/>
    <col min="10750" max="10750" width="21.5703125" style="1" customWidth="1"/>
    <col min="10751" max="10751" width="13.42578125" style="1" customWidth="1"/>
    <col min="10752" max="10752" width="15" style="1" customWidth="1"/>
    <col min="10753" max="11001" width="9.140625" style="1"/>
    <col min="11002" max="11002" width="34" style="1" customWidth="1"/>
    <col min="11003" max="11003" width="10" style="1" customWidth="1"/>
    <col min="11004" max="11004" width="11.42578125" style="1" customWidth="1"/>
    <col min="11005" max="11005" width="11.85546875" style="1" customWidth="1"/>
    <col min="11006" max="11006" width="21.5703125" style="1" customWidth="1"/>
    <col min="11007" max="11007" width="13.42578125" style="1" customWidth="1"/>
    <col min="11008" max="11008" width="15" style="1" customWidth="1"/>
    <col min="11009" max="11257" width="9.140625" style="1"/>
    <col min="11258" max="11258" width="34" style="1" customWidth="1"/>
    <col min="11259" max="11259" width="10" style="1" customWidth="1"/>
    <col min="11260" max="11260" width="11.42578125" style="1" customWidth="1"/>
    <col min="11261" max="11261" width="11.85546875" style="1" customWidth="1"/>
    <col min="11262" max="11262" width="21.5703125" style="1" customWidth="1"/>
    <col min="11263" max="11263" width="13.42578125" style="1" customWidth="1"/>
    <col min="11264" max="11264" width="15" style="1" customWidth="1"/>
    <col min="11265" max="11513" width="9.140625" style="1"/>
    <col min="11514" max="11514" width="34" style="1" customWidth="1"/>
    <col min="11515" max="11515" width="10" style="1" customWidth="1"/>
    <col min="11516" max="11516" width="11.42578125" style="1" customWidth="1"/>
    <col min="11517" max="11517" width="11.85546875" style="1" customWidth="1"/>
    <col min="11518" max="11518" width="21.5703125" style="1" customWidth="1"/>
    <col min="11519" max="11519" width="13.42578125" style="1" customWidth="1"/>
    <col min="11520" max="11520" width="15" style="1" customWidth="1"/>
    <col min="11521" max="11769" width="9.140625" style="1"/>
    <col min="11770" max="11770" width="34" style="1" customWidth="1"/>
    <col min="11771" max="11771" width="10" style="1" customWidth="1"/>
    <col min="11772" max="11772" width="11.42578125" style="1" customWidth="1"/>
    <col min="11773" max="11773" width="11.85546875" style="1" customWidth="1"/>
    <col min="11774" max="11774" width="21.5703125" style="1" customWidth="1"/>
    <col min="11775" max="11775" width="13.42578125" style="1" customWidth="1"/>
    <col min="11776" max="11776" width="15" style="1" customWidth="1"/>
    <col min="11777" max="12025" width="9.140625" style="1"/>
    <col min="12026" max="12026" width="34" style="1" customWidth="1"/>
    <col min="12027" max="12027" width="10" style="1" customWidth="1"/>
    <col min="12028" max="12028" width="11.42578125" style="1" customWidth="1"/>
    <col min="12029" max="12029" width="11.85546875" style="1" customWidth="1"/>
    <col min="12030" max="12030" width="21.5703125" style="1" customWidth="1"/>
    <col min="12031" max="12031" width="13.42578125" style="1" customWidth="1"/>
    <col min="12032" max="12032" width="15" style="1" customWidth="1"/>
    <col min="12033" max="12281" width="9.140625" style="1"/>
    <col min="12282" max="12282" width="34" style="1" customWidth="1"/>
    <col min="12283" max="12283" width="10" style="1" customWidth="1"/>
    <col min="12284" max="12284" width="11.42578125" style="1" customWidth="1"/>
    <col min="12285" max="12285" width="11.85546875" style="1" customWidth="1"/>
    <col min="12286" max="12286" width="21.5703125" style="1" customWidth="1"/>
    <col min="12287" max="12287" width="13.42578125" style="1" customWidth="1"/>
    <col min="12288" max="12288" width="15" style="1" customWidth="1"/>
    <col min="12289" max="12537" width="9.140625" style="1"/>
    <col min="12538" max="12538" width="34" style="1" customWidth="1"/>
    <col min="12539" max="12539" width="10" style="1" customWidth="1"/>
    <col min="12540" max="12540" width="11.42578125" style="1" customWidth="1"/>
    <col min="12541" max="12541" width="11.85546875" style="1" customWidth="1"/>
    <col min="12542" max="12542" width="21.5703125" style="1" customWidth="1"/>
    <col min="12543" max="12543" width="13.42578125" style="1" customWidth="1"/>
    <col min="12544" max="12544" width="15" style="1" customWidth="1"/>
    <col min="12545" max="12793" width="9.140625" style="1"/>
    <col min="12794" max="12794" width="34" style="1" customWidth="1"/>
    <col min="12795" max="12795" width="10" style="1" customWidth="1"/>
    <col min="12796" max="12796" width="11.42578125" style="1" customWidth="1"/>
    <col min="12797" max="12797" width="11.85546875" style="1" customWidth="1"/>
    <col min="12798" max="12798" width="21.5703125" style="1" customWidth="1"/>
    <col min="12799" max="12799" width="13.42578125" style="1" customWidth="1"/>
    <col min="12800" max="12800" width="15" style="1" customWidth="1"/>
    <col min="12801" max="13049" width="9.140625" style="1"/>
    <col min="13050" max="13050" width="34" style="1" customWidth="1"/>
    <col min="13051" max="13051" width="10" style="1" customWidth="1"/>
    <col min="13052" max="13052" width="11.42578125" style="1" customWidth="1"/>
    <col min="13053" max="13053" width="11.85546875" style="1" customWidth="1"/>
    <col min="13054" max="13054" width="21.5703125" style="1" customWidth="1"/>
    <col min="13055" max="13055" width="13.42578125" style="1" customWidth="1"/>
    <col min="13056" max="13056" width="15" style="1" customWidth="1"/>
    <col min="13057" max="13305" width="9.140625" style="1"/>
    <col min="13306" max="13306" width="34" style="1" customWidth="1"/>
    <col min="13307" max="13307" width="10" style="1" customWidth="1"/>
    <col min="13308" max="13308" width="11.42578125" style="1" customWidth="1"/>
    <col min="13309" max="13309" width="11.85546875" style="1" customWidth="1"/>
    <col min="13310" max="13310" width="21.5703125" style="1" customWidth="1"/>
    <col min="13311" max="13311" width="13.42578125" style="1" customWidth="1"/>
    <col min="13312" max="13312" width="15" style="1" customWidth="1"/>
    <col min="13313" max="13561" width="9.140625" style="1"/>
    <col min="13562" max="13562" width="34" style="1" customWidth="1"/>
    <col min="13563" max="13563" width="10" style="1" customWidth="1"/>
    <col min="13564" max="13564" width="11.42578125" style="1" customWidth="1"/>
    <col min="13565" max="13565" width="11.85546875" style="1" customWidth="1"/>
    <col min="13566" max="13566" width="21.5703125" style="1" customWidth="1"/>
    <col min="13567" max="13567" width="13.42578125" style="1" customWidth="1"/>
    <col min="13568" max="13568" width="15" style="1" customWidth="1"/>
    <col min="13569" max="13817" width="9.140625" style="1"/>
    <col min="13818" max="13818" width="34" style="1" customWidth="1"/>
    <col min="13819" max="13819" width="10" style="1" customWidth="1"/>
    <col min="13820" max="13820" width="11.42578125" style="1" customWidth="1"/>
    <col min="13821" max="13821" width="11.85546875" style="1" customWidth="1"/>
    <col min="13822" max="13822" width="21.5703125" style="1" customWidth="1"/>
    <col min="13823" max="13823" width="13.42578125" style="1" customWidth="1"/>
    <col min="13824" max="13824" width="15" style="1" customWidth="1"/>
    <col min="13825" max="14073" width="9.140625" style="1"/>
    <col min="14074" max="14074" width="34" style="1" customWidth="1"/>
    <col min="14075" max="14075" width="10" style="1" customWidth="1"/>
    <col min="14076" max="14076" width="11.42578125" style="1" customWidth="1"/>
    <col min="14077" max="14077" width="11.85546875" style="1" customWidth="1"/>
    <col min="14078" max="14078" width="21.5703125" style="1" customWidth="1"/>
    <col min="14079" max="14079" width="13.42578125" style="1" customWidth="1"/>
    <col min="14080" max="14080" width="15" style="1" customWidth="1"/>
    <col min="14081" max="14329" width="9.140625" style="1"/>
    <col min="14330" max="14330" width="34" style="1" customWidth="1"/>
    <col min="14331" max="14331" width="10" style="1" customWidth="1"/>
    <col min="14332" max="14332" width="11.42578125" style="1" customWidth="1"/>
    <col min="14333" max="14333" width="11.85546875" style="1" customWidth="1"/>
    <col min="14334" max="14334" width="21.5703125" style="1" customWidth="1"/>
    <col min="14335" max="14335" width="13.42578125" style="1" customWidth="1"/>
    <col min="14336" max="14336" width="15" style="1" customWidth="1"/>
    <col min="14337" max="14585" width="9.140625" style="1"/>
    <col min="14586" max="14586" width="34" style="1" customWidth="1"/>
    <col min="14587" max="14587" width="10" style="1" customWidth="1"/>
    <col min="14588" max="14588" width="11.42578125" style="1" customWidth="1"/>
    <col min="14589" max="14589" width="11.85546875" style="1" customWidth="1"/>
    <col min="14590" max="14590" width="21.5703125" style="1" customWidth="1"/>
    <col min="14591" max="14591" width="13.42578125" style="1" customWidth="1"/>
    <col min="14592" max="14592" width="15" style="1" customWidth="1"/>
    <col min="14593" max="14841" width="9.140625" style="1"/>
    <col min="14842" max="14842" width="34" style="1" customWidth="1"/>
    <col min="14843" max="14843" width="10" style="1" customWidth="1"/>
    <col min="14844" max="14844" width="11.42578125" style="1" customWidth="1"/>
    <col min="14845" max="14845" width="11.85546875" style="1" customWidth="1"/>
    <col min="14846" max="14846" width="21.5703125" style="1" customWidth="1"/>
    <col min="14847" max="14847" width="13.42578125" style="1" customWidth="1"/>
    <col min="14848" max="14848" width="15" style="1" customWidth="1"/>
    <col min="14849" max="15097" width="9.140625" style="1"/>
    <col min="15098" max="15098" width="34" style="1" customWidth="1"/>
    <col min="15099" max="15099" width="10" style="1" customWidth="1"/>
    <col min="15100" max="15100" width="11.42578125" style="1" customWidth="1"/>
    <col min="15101" max="15101" width="11.85546875" style="1" customWidth="1"/>
    <col min="15102" max="15102" width="21.5703125" style="1" customWidth="1"/>
    <col min="15103" max="15103" width="13.42578125" style="1" customWidth="1"/>
    <col min="15104" max="15104" width="15" style="1" customWidth="1"/>
    <col min="15105" max="15353" width="9.140625" style="1"/>
    <col min="15354" max="15354" width="34" style="1" customWidth="1"/>
    <col min="15355" max="15355" width="10" style="1" customWidth="1"/>
    <col min="15356" max="15356" width="11.42578125" style="1" customWidth="1"/>
    <col min="15357" max="15357" width="11.85546875" style="1" customWidth="1"/>
    <col min="15358" max="15358" width="21.5703125" style="1" customWidth="1"/>
    <col min="15359" max="15359" width="13.42578125" style="1" customWidth="1"/>
    <col min="15360" max="15360" width="15" style="1" customWidth="1"/>
    <col min="15361" max="15609" width="9.140625" style="1"/>
    <col min="15610" max="15610" width="34" style="1" customWidth="1"/>
    <col min="15611" max="15611" width="10" style="1" customWidth="1"/>
    <col min="15612" max="15612" width="11.42578125" style="1" customWidth="1"/>
    <col min="15613" max="15613" width="11.85546875" style="1" customWidth="1"/>
    <col min="15614" max="15614" width="21.5703125" style="1" customWidth="1"/>
    <col min="15615" max="15615" width="13.42578125" style="1" customWidth="1"/>
    <col min="15616" max="15616" width="15" style="1" customWidth="1"/>
    <col min="15617" max="15865" width="9.140625" style="1"/>
    <col min="15866" max="15866" width="34" style="1" customWidth="1"/>
    <col min="15867" max="15867" width="10" style="1" customWidth="1"/>
    <col min="15868" max="15868" width="11.42578125" style="1" customWidth="1"/>
    <col min="15869" max="15869" width="11.85546875" style="1" customWidth="1"/>
    <col min="15870" max="15870" width="21.5703125" style="1" customWidth="1"/>
    <col min="15871" max="15871" width="13.42578125" style="1" customWidth="1"/>
    <col min="15872" max="15872" width="15" style="1" customWidth="1"/>
    <col min="15873" max="16121" width="9.140625" style="1"/>
    <col min="16122" max="16122" width="34" style="1" customWidth="1"/>
    <col min="16123" max="16123" width="10" style="1" customWidth="1"/>
    <col min="16124" max="16124" width="11.42578125" style="1" customWidth="1"/>
    <col min="16125" max="16125" width="11.85546875" style="1" customWidth="1"/>
    <col min="16126" max="16126" width="21.5703125" style="1" customWidth="1"/>
    <col min="16127" max="16127" width="13.42578125" style="1" customWidth="1"/>
    <col min="16128" max="16128" width="15" style="1" customWidth="1"/>
    <col min="16129" max="16384" width="9.140625" style="1"/>
  </cols>
  <sheetData>
    <row r="1" spans="1:18" ht="52.5" customHeight="1" thickBot="1" x14ac:dyDescent="0.3">
      <c r="A1" s="240" t="s">
        <v>248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2"/>
    </row>
    <row r="2" spans="1:18" ht="15" customHeight="1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9"/>
    </row>
    <row r="3" spans="1:18" s="11" customFormat="1" ht="20.100000000000001" customHeight="1" x14ac:dyDescent="0.25">
      <c r="A3" s="243" t="s">
        <v>242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</row>
    <row r="4" spans="1:18" ht="20.45" customHeight="1" thickBot="1" x14ac:dyDescent="0.3">
      <c r="A4" s="243" t="s">
        <v>115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18" ht="15.75" thickBot="1" x14ac:dyDescent="0.3">
      <c r="A5" s="246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9"/>
      <c r="R5" s="247"/>
    </row>
    <row r="6" spans="1:18" ht="30" customHeight="1" thickBot="1" x14ac:dyDescent="0.3">
      <c r="A6" s="246"/>
      <c r="B6" s="20" t="s">
        <v>0</v>
      </c>
      <c r="C6" s="21" t="s">
        <v>1</v>
      </c>
      <c r="D6" s="257" t="s">
        <v>222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7" t="s">
        <v>2</v>
      </c>
      <c r="Q6" s="204" t="s">
        <v>126</v>
      </c>
      <c r="R6" s="247"/>
    </row>
    <row r="7" spans="1:18" x14ac:dyDescent="0.25">
      <c r="A7" s="246"/>
      <c r="B7" s="99" t="s">
        <v>116</v>
      </c>
      <c r="C7" s="100"/>
      <c r="D7" s="113" t="s">
        <v>211</v>
      </c>
      <c r="E7" s="114" t="s">
        <v>212</v>
      </c>
      <c r="F7" s="114" t="s">
        <v>213</v>
      </c>
      <c r="G7" s="114" t="s">
        <v>214</v>
      </c>
      <c r="H7" s="114" t="s">
        <v>215</v>
      </c>
      <c r="I7" s="114" t="s">
        <v>216</v>
      </c>
      <c r="J7" s="114" t="s">
        <v>217</v>
      </c>
      <c r="K7" s="114" t="s">
        <v>218</v>
      </c>
      <c r="L7" s="114" t="s">
        <v>219</v>
      </c>
      <c r="M7" s="114" t="s">
        <v>220</v>
      </c>
      <c r="N7" s="115" t="s">
        <v>221</v>
      </c>
      <c r="O7" s="100"/>
      <c r="P7" s="100"/>
      <c r="Q7" s="101"/>
      <c r="R7" s="239"/>
    </row>
    <row r="8" spans="1:18" x14ac:dyDescent="0.25">
      <c r="A8" s="246"/>
      <c r="B8" s="12" t="s">
        <v>163</v>
      </c>
      <c r="C8" s="13">
        <v>24.75</v>
      </c>
      <c r="D8" s="102">
        <v>1</v>
      </c>
      <c r="E8" s="106">
        <v>1</v>
      </c>
      <c r="F8" s="106">
        <v>1</v>
      </c>
      <c r="G8" s="106">
        <v>1</v>
      </c>
      <c r="H8" s="106">
        <v>1</v>
      </c>
      <c r="I8" s="172"/>
      <c r="J8" s="172"/>
      <c r="K8" s="104">
        <v>1</v>
      </c>
      <c r="L8" s="104"/>
      <c r="M8" s="104"/>
      <c r="N8" s="117"/>
      <c r="O8" s="134">
        <f>(SUM(D8:J8)*K8*52)+(SUM(D8:J8)*L8*26)+(SUM(D8:J8)*M8*12)+(SUM(D8:J8)*N8*1)</f>
        <v>260</v>
      </c>
      <c r="P8" s="96"/>
      <c r="Q8" s="51">
        <f>P8*O8*C8</f>
        <v>0</v>
      </c>
      <c r="R8" s="239"/>
    </row>
    <row r="9" spans="1:18" x14ac:dyDescent="0.25">
      <c r="A9" s="246"/>
      <c r="B9" s="12" t="s">
        <v>163</v>
      </c>
      <c r="C9" s="13">
        <v>41.4</v>
      </c>
      <c r="D9" s="102"/>
      <c r="E9" s="106"/>
      <c r="F9" s="106">
        <v>2</v>
      </c>
      <c r="G9" s="106"/>
      <c r="H9" s="106"/>
      <c r="I9" s="172"/>
      <c r="J9" s="172"/>
      <c r="K9" s="104"/>
      <c r="L9" s="104"/>
      <c r="M9" s="104">
        <v>1</v>
      </c>
      <c r="N9" s="117"/>
      <c r="O9" s="134">
        <f>(SUM(D9:J9)*K9*52)+(SUM(D9:J9)*L9*26)+(SUM(D9:J9)*M9*12)+(SUM(D9:J9)*N9*1)</f>
        <v>24</v>
      </c>
      <c r="P9" s="96"/>
      <c r="Q9" s="51">
        <f>P9*O9*C9</f>
        <v>0</v>
      </c>
      <c r="R9" s="239"/>
    </row>
    <row r="10" spans="1:18" x14ac:dyDescent="0.25">
      <c r="A10" s="246"/>
      <c r="B10" s="12" t="s">
        <v>164</v>
      </c>
      <c r="C10" s="13">
        <v>1.5</v>
      </c>
      <c r="D10" s="102"/>
      <c r="E10" s="106"/>
      <c r="F10" s="106"/>
      <c r="G10" s="106"/>
      <c r="H10" s="106"/>
      <c r="I10" s="172"/>
      <c r="J10" s="172"/>
      <c r="K10" s="104"/>
      <c r="L10" s="104"/>
      <c r="M10" s="104"/>
      <c r="N10" s="117"/>
      <c r="O10" s="13" t="s">
        <v>6</v>
      </c>
      <c r="P10" s="13" t="s">
        <v>6</v>
      </c>
      <c r="Q10" s="71" t="s">
        <v>6</v>
      </c>
      <c r="R10" s="239"/>
    </row>
    <row r="11" spans="1:18" x14ac:dyDescent="0.25">
      <c r="A11" s="246"/>
      <c r="B11" s="12" t="s">
        <v>165</v>
      </c>
      <c r="C11" s="13">
        <v>27.74</v>
      </c>
      <c r="D11" s="102">
        <v>1</v>
      </c>
      <c r="E11" s="106">
        <v>1</v>
      </c>
      <c r="F11" s="106">
        <v>1</v>
      </c>
      <c r="G11" s="106">
        <v>1</v>
      </c>
      <c r="H11" s="106">
        <v>1</v>
      </c>
      <c r="I11" s="172"/>
      <c r="J11" s="172"/>
      <c r="K11" s="104">
        <v>1</v>
      </c>
      <c r="L11" s="104"/>
      <c r="M11" s="104"/>
      <c r="N11" s="117"/>
      <c r="O11" s="134">
        <f>(SUM(D11:J11)*K11*52)+(SUM(D11:J11)*L11*26)+(SUM(D11:J11)*M11*12)+(SUM(D11:J11)*N11*1)</f>
        <v>260</v>
      </c>
      <c r="P11" s="96"/>
      <c r="Q11" s="51">
        <f>P11*O11*C11</f>
        <v>0</v>
      </c>
      <c r="R11" s="239"/>
    </row>
    <row r="12" spans="1:18" x14ac:dyDescent="0.25">
      <c r="A12" s="246"/>
      <c r="B12" s="12" t="s">
        <v>166</v>
      </c>
      <c r="C12" s="13">
        <v>72.02</v>
      </c>
      <c r="D12" s="102">
        <v>1</v>
      </c>
      <c r="E12" s="106">
        <v>1</v>
      </c>
      <c r="F12" s="106">
        <v>1</v>
      </c>
      <c r="G12" s="106">
        <v>1</v>
      </c>
      <c r="H12" s="106">
        <v>1</v>
      </c>
      <c r="I12" s="172"/>
      <c r="J12" s="172"/>
      <c r="K12" s="104">
        <v>1</v>
      </c>
      <c r="L12" s="104"/>
      <c r="M12" s="104"/>
      <c r="N12" s="117"/>
      <c r="O12" s="134">
        <f>(SUM(D12:J12)*K12*52)+(SUM(D12:J12)*L12*26)+(SUM(D12:J12)*M12*12)+(SUM(D12:J12)*N12*1)</f>
        <v>260</v>
      </c>
      <c r="P12" s="96"/>
      <c r="Q12" s="51">
        <f>P12*O12*C12</f>
        <v>0</v>
      </c>
      <c r="R12" s="239"/>
    </row>
    <row r="13" spans="1:18" x14ac:dyDescent="0.25">
      <c r="A13" s="246"/>
      <c r="B13" s="12" t="s">
        <v>167</v>
      </c>
      <c r="C13" s="13">
        <v>19.079999999999998</v>
      </c>
      <c r="D13" s="102">
        <v>1</v>
      </c>
      <c r="E13" s="106">
        <v>1</v>
      </c>
      <c r="F13" s="106">
        <v>1</v>
      </c>
      <c r="G13" s="106">
        <v>1</v>
      </c>
      <c r="H13" s="106">
        <v>1</v>
      </c>
      <c r="I13" s="172"/>
      <c r="J13" s="172"/>
      <c r="K13" s="104">
        <v>1</v>
      </c>
      <c r="L13" s="104"/>
      <c r="M13" s="104"/>
      <c r="N13" s="117"/>
      <c r="O13" s="134">
        <f>(SUM(D13:J13)*K13*52)+(SUM(D13:J13)*L13*26)+(SUM(D13:J13)*M13*12)+(SUM(D13:J13)*N13*1)</f>
        <v>260</v>
      </c>
      <c r="P13" s="96"/>
      <c r="Q13" s="51">
        <f>P13*O13*C13</f>
        <v>0</v>
      </c>
      <c r="R13" s="239"/>
    </row>
    <row r="14" spans="1:18" x14ac:dyDescent="0.25">
      <c r="A14" s="246"/>
      <c r="B14" s="12" t="s">
        <v>168</v>
      </c>
      <c r="C14" s="13">
        <v>40.47</v>
      </c>
      <c r="D14" s="102">
        <v>1</v>
      </c>
      <c r="E14" s="106">
        <v>1</v>
      </c>
      <c r="F14" s="106">
        <v>1</v>
      </c>
      <c r="G14" s="106">
        <v>1</v>
      </c>
      <c r="H14" s="106">
        <v>1</v>
      </c>
      <c r="I14" s="172"/>
      <c r="J14" s="172"/>
      <c r="K14" s="104">
        <v>1</v>
      </c>
      <c r="L14" s="104"/>
      <c r="M14" s="104"/>
      <c r="N14" s="117"/>
      <c r="O14" s="134">
        <f>(SUM(D14:J14)*K14*52)+(SUM(D14:J14)*L14*26)+(SUM(D14:J14)*M14*12)+(SUM(D14:J14)*N14*1)</f>
        <v>260</v>
      </c>
      <c r="P14" s="96"/>
      <c r="Q14" s="51">
        <f>P14*O14*C14</f>
        <v>0</v>
      </c>
      <c r="R14" s="239"/>
    </row>
    <row r="15" spans="1:18" ht="15.75" thickBot="1" x14ac:dyDescent="0.3">
      <c r="A15" s="246"/>
      <c r="B15" s="12" t="s">
        <v>169</v>
      </c>
      <c r="C15" s="13">
        <v>2.94</v>
      </c>
      <c r="D15" s="160"/>
      <c r="E15" s="110"/>
      <c r="F15" s="110">
        <v>1</v>
      </c>
      <c r="G15" s="110"/>
      <c r="H15" s="110"/>
      <c r="I15" s="174"/>
      <c r="J15" s="174"/>
      <c r="K15" s="162"/>
      <c r="L15" s="162"/>
      <c r="M15" s="162">
        <v>1</v>
      </c>
      <c r="N15" s="163"/>
      <c r="O15" s="134">
        <f>(SUM(D15:J15)*K15*52)+(SUM(D15:J15)*L15*26)+(SUM(D15:J15)*M15*12)+(SUM(D15:J15)*N15*1)</f>
        <v>12</v>
      </c>
      <c r="P15" s="96"/>
      <c r="Q15" s="51">
        <f>P15*O15*C15</f>
        <v>0</v>
      </c>
      <c r="R15" s="239"/>
    </row>
    <row r="16" spans="1:18" x14ac:dyDescent="0.25">
      <c r="A16" s="246"/>
      <c r="B16" s="99" t="s">
        <v>117</v>
      </c>
      <c r="C16" s="100"/>
      <c r="D16" s="113" t="s">
        <v>211</v>
      </c>
      <c r="E16" s="114" t="s">
        <v>212</v>
      </c>
      <c r="F16" s="114" t="s">
        <v>213</v>
      </c>
      <c r="G16" s="114" t="s">
        <v>214</v>
      </c>
      <c r="H16" s="114" t="s">
        <v>215</v>
      </c>
      <c r="I16" s="114" t="s">
        <v>216</v>
      </c>
      <c r="J16" s="114" t="s">
        <v>217</v>
      </c>
      <c r="K16" s="114" t="s">
        <v>218</v>
      </c>
      <c r="L16" s="114" t="s">
        <v>219</v>
      </c>
      <c r="M16" s="114" t="s">
        <v>220</v>
      </c>
      <c r="N16" s="115" t="s">
        <v>221</v>
      </c>
      <c r="O16" s="100"/>
      <c r="P16" s="100"/>
      <c r="Q16" s="101"/>
      <c r="R16" s="239"/>
    </row>
    <row r="17" spans="1:18" x14ac:dyDescent="0.25">
      <c r="A17" s="246"/>
      <c r="B17" s="12" t="s">
        <v>170</v>
      </c>
      <c r="C17" s="13">
        <v>15.21</v>
      </c>
      <c r="D17" s="102"/>
      <c r="E17" s="106"/>
      <c r="F17" s="106"/>
      <c r="G17" s="106"/>
      <c r="H17" s="106"/>
      <c r="I17" s="172"/>
      <c r="J17" s="172"/>
      <c r="K17" s="104"/>
      <c r="L17" s="104"/>
      <c r="M17" s="104"/>
      <c r="N17" s="117"/>
      <c r="O17" s="13" t="s">
        <v>6</v>
      </c>
      <c r="P17" s="96"/>
      <c r="Q17" s="51" t="s">
        <v>6</v>
      </c>
      <c r="R17" s="239"/>
    </row>
    <row r="18" spans="1:18" x14ac:dyDescent="0.25">
      <c r="A18" s="246"/>
      <c r="B18" s="12" t="s">
        <v>165</v>
      </c>
      <c r="C18" s="13">
        <v>26.13</v>
      </c>
      <c r="D18" s="102">
        <v>1</v>
      </c>
      <c r="E18" s="106">
        <v>1</v>
      </c>
      <c r="F18" s="106">
        <v>1</v>
      </c>
      <c r="G18" s="106">
        <v>1</v>
      </c>
      <c r="H18" s="106">
        <v>1</v>
      </c>
      <c r="I18" s="172"/>
      <c r="J18" s="172"/>
      <c r="K18" s="104">
        <v>1</v>
      </c>
      <c r="L18" s="104"/>
      <c r="M18" s="104"/>
      <c r="N18" s="117"/>
      <c r="O18" s="134">
        <f>(SUM(D18:J18)*K18*52)+(SUM(D18:J18)*L18*26)+(SUM(D18:J18)*M18*12)+(SUM(D18:J18)*N18*1)</f>
        <v>260</v>
      </c>
      <c r="P18" s="96"/>
      <c r="Q18" s="51">
        <f>P18*O18*C18</f>
        <v>0</v>
      </c>
      <c r="R18" s="239"/>
    </row>
    <row r="19" spans="1:18" x14ac:dyDescent="0.25">
      <c r="A19" s="246"/>
      <c r="B19" s="12" t="s">
        <v>171</v>
      </c>
      <c r="C19" s="13">
        <v>26.9</v>
      </c>
      <c r="D19" s="102">
        <v>1</v>
      </c>
      <c r="E19" s="106">
        <v>1</v>
      </c>
      <c r="F19" s="106">
        <v>1</v>
      </c>
      <c r="G19" s="106">
        <v>1</v>
      </c>
      <c r="H19" s="106">
        <v>1</v>
      </c>
      <c r="I19" s="172"/>
      <c r="J19" s="172"/>
      <c r="K19" s="104">
        <v>1</v>
      </c>
      <c r="L19" s="104"/>
      <c r="M19" s="104"/>
      <c r="N19" s="117"/>
      <c r="O19" s="134">
        <f>(SUM(D19:J19)*K19*52)+(SUM(D19:J19)*L19*26)+(SUM(D19:J19)*M19*12)+(SUM(D19:J19)*N19*1)</f>
        <v>260</v>
      </c>
      <c r="P19" s="96"/>
      <c r="Q19" s="51">
        <f>P19*O19*C19</f>
        <v>0</v>
      </c>
      <c r="R19" s="239"/>
    </row>
    <row r="20" spans="1:18" x14ac:dyDescent="0.25">
      <c r="A20" s="246"/>
      <c r="B20" s="12" t="s">
        <v>168</v>
      </c>
      <c r="C20" s="13">
        <v>7.4</v>
      </c>
      <c r="D20" s="102">
        <v>1</v>
      </c>
      <c r="E20" s="106">
        <v>1</v>
      </c>
      <c r="F20" s="106">
        <v>1</v>
      </c>
      <c r="G20" s="106">
        <v>1</v>
      </c>
      <c r="H20" s="106">
        <v>1</v>
      </c>
      <c r="I20" s="172"/>
      <c r="J20" s="172"/>
      <c r="K20" s="104">
        <v>1</v>
      </c>
      <c r="L20" s="104"/>
      <c r="M20" s="104"/>
      <c r="N20" s="117"/>
      <c r="O20" s="134">
        <f>(SUM(D20:J20)*K20*52)+(SUM(D20:J20)*L20*26)+(SUM(D20:J20)*M20*12)+(SUM(D20:J20)*N20*1)</f>
        <v>260</v>
      </c>
      <c r="P20" s="96"/>
      <c r="Q20" s="51">
        <f>P20*O20*C20</f>
        <v>0</v>
      </c>
      <c r="R20" s="239"/>
    </row>
    <row r="21" spans="1:18" ht="15.75" thickBot="1" x14ac:dyDescent="0.3">
      <c r="A21" s="246"/>
      <c r="B21" s="12" t="s">
        <v>172</v>
      </c>
      <c r="C21" s="13">
        <v>92.54</v>
      </c>
      <c r="D21" s="160"/>
      <c r="E21" s="110"/>
      <c r="F21" s="110"/>
      <c r="G21" s="110"/>
      <c r="H21" s="110"/>
      <c r="I21" s="174"/>
      <c r="J21" s="174"/>
      <c r="K21" s="162"/>
      <c r="L21" s="162"/>
      <c r="M21" s="162"/>
      <c r="N21" s="163"/>
      <c r="O21" s="13" t="s">
        <v>6</v>
      </c>
      <c r="P21" s="13" t="s">
        <v>6</v>
      </c>
      <c r="Q21" s="71" t="s">
        <v>6</v>
      </c>
      <c r="R21" s="239"/>
    </row>
    <row r="22" spans="1:18" x14ac:dyDescent="0.25">
      <c r="A22" s="90"/>
      <c r="B22" s="99" t="s">
        <v>9</v>
      </c>
      <c r="C22" s="100"/>
      <c r="D22" s="113" t="s">
        <v>211</v>
      </c>
      <c r="E22" s="114" t="s">
        <v>212</v>
      </c>
      <c r="F22" s="114" t="s">
        <v>213</v>
      </c>
      <c r="G22" s="114" t="s">
        <v>214</v>
      </c>
      <c r="H22" s="114" t="s">
        <v>215</v>
      </c>
      <c r="I22" s="114" t="s">
        <v>216</v>
      </c>
      <c r="J22" s="114" t="s">
        <v>217</v>
      </c>
      <c r="K22" s="114" t="s">
        <v>218</v>
      </c>
      <c r="L22" s="114" t="s">
        <v>219</v>
      </c>
      <c r="M22" s="114" t="s">
        <v>220</v>
      </c>
      <c r="N22" s="115" t="s">
        <v>221</v>
      </c>
      <c r="O22" s="100"/>
      <c r="P22" s="100"/>
      <c r="Q22" s="101"/>
      <c r="R22" s="92"/>
    </row>
    <row r="23" spans="1:18" x14ac:dyDescent="0.25">
      <c r="A23" s="90"/>
      <c r="B23" s="12" t="s">
        <v>170</v>
      </c>
      <c r="C23" s="13">
        <v>43.6</v>
      </c>
      <c r="D23" s="102"/>
      <c r="E23" s="106"/>
      <c r="F23" s="106">
        <v>1</v>
      </c>
      <c r="G23" s="106"/>
      <c r="H23" s="106"/>
      <c r="I23" s="172"/>
      <c r="J23" s="172"/>
      <c r="K23" s="104"/>
      <c r="L23" s="104"/>
      <c r="M23" s="104">
        <v>1</v>
      </c>
      <c r="N23" s="117"/>
      <c r="O23" s="134">
        <f>(SUM(D23:J23)*K23*52)+(SUM(D23:J23)*L23*26)+(SUM(D23:J23)*M23*12)+(SUM(D23:J23)*N23*1)</f>
        <v>12</v>
      </c>
      <c r="P23" s="96"/>
      <c r="Q23" s="51">
        <f>P23*O23*C23</f>
        <v>0</v>
      </c>
      <c r="R23" s="92"/>
    </row>
    <row r="24" spans="1:18" x14ac:dyDescent="0.25">
      <c r="A24" s="90"/>
      <c r="B24" s="12" t="s">
        <v>165</v>
      </c>
      <c r="C24" s="13">
        <v>13.2</v>
      </c>
      <c r="D24" s="102"/>
      <c r="E24" s="106"/>
      <c r="F24" s="106">
        <v>1</v>
      </c>
      <c r="G24" s="106"/>
      <c r="H24" s="106"/>
      <c r="I24" s="172"/>
      <c r="J24" s="172"/>
      <c r="K24" s="104"/>
      <c r="L24" s="104"/>
      <c r="M24" s="104">
        <v>1</v>
      </c>
      <c r="N24" s="117"/>
      <c r="O24" s="134">
        <f>(SUM(D24:J24)*K24*52)+(SUM(D24:J24)*L24*26)+(SUM(D24:J24)*M24*12)+(SUM(D24:J24)*N24*1)</f>
        <v>12</v>
      </c>
      <c r="P24" s="96"/>
      <c r="Q24" s="51">
        <f>P24*O24*C24</f>
        <v>0</v>
      </c>
      <c r="R24" s="92"/>
    </row>
    <row r="25" spans="1:18" x14ac:dyDescent="0.25">
      <c r="A25" s="90"/>
      <c r="B25" s="12" t="s">
        <v>173</v>
      </c>
      <c r="C25" s="13">
        <v>14.69</v>
      </c>
      <c r="D25" s="102"/>
      <c r="E25" s="106"/>
      <c r="F25" s="106">
        <v>1</v>
      </c>
      <c r="G25" s="106"/>
      <c r="H25" s="106"/>
      <c r="I25" s="172"/>
      <c r="J25" s="172"/>
      <c r="K25" s="104"/>
      <c r="L25" s="104"/>
      <c r="M25" s="104">
        <v>1</v>
      </c>
      <c r="N25" s="117"/>
      <c r="O25" s="134">
        <f>(SUM(D25:J25)*K25*52)+(SUM(D25:J25)*L25*26)+(SUM(D25:J25)*M25*12)+(SUM(D25:J25)*N25*1)</f>
        <v>12</v>
      </c>
      <c r="P25" s="96"/>
      <c r="Q25" s="51">
        <f>P25*O25*C25</f>
        <v>0</v>
      </c>
      <c r="R25" s="92"/>
    </row>
    <row r="26" spans="1:18" x14ac:dyDescent="0.25">
      <c r="A26" s="90"/>
      <c r="B26" s="12" t="s">
        <v>174</v>
      </c>
      <c r="C26" s="13">
        <v>23.4</v>
      </c>
      <c r="D26" s="102"/>
      <c r="E26" s="106"/>
      <c r="F26" s="106">
        <v>1</v>
      </c>
      <c r="G26" s="106"/>
      <c r="H26" s="106"/>
      <c r="I26" s="172"/>
      <c r="J26" s="172"/>
      <c r="K26" s="104"/>
      <c r="L26" s="104"/>
      <c r="M26" s="104">
        <v>1</v>
      </c>
      <c r="N26" s="117"/>
      <c r="O26" s="134">
        <f>(SUM(D26:J26)*K26*52)+(SUM(D26:J26)*L26*26)+(SUM(D26:J26)*M26*12)+(SUM(D26:J26)*N26*1)</f>
        <v>12</v>
      </c>
      <c r="P26" s="96"/>
      <c r="Q26" s="51">
        <f>P26*O26*C26</f>
        <v>0</v>
      </c>
      <c r="R26" s="92"/>
    </row>
    <row r="27" spans="1:18" x14ac:dyDescent="0.25">
      <c r="A27" s="90"/>
      <c r="B27" s="12" t="s">
        <v>168</v>
      </c>
      <c r="C27" s="13">
        <v>5.8</v>
      </c>
      <c r="D27" s="102"/>
      <c r="E27" s="106"/>
      <c r="F27" s="106">
        <v>1</v>
      </c>
      <c r="G27" s="106"/>
      <c r="H27" s="106"/>
      <c r="I27" s="172"/>
      <c r="J27" s="172"/>
      <c r="K27" s="104"/>
      <c r="L27" s="104"/>
      <c r="M27" s="104">
        <v>1</v>
      </c>
      <c r="N27" s="117"/>
      <c r="O27" s="134">
        <f>(SUM(D27:J27)*K27*52)+(SUM(D27:J27)*L27*26)+(SUM(D27:J27)*M27*12)+(SUM(D27:J27)*N27*1)</f>
        <v>12</v>
      </c>
      <c r="P27" s="96"/>
      <c r="Q27" s="51">
        <f>P27*O27*C27</f>
        <v>0</v>
      </c>
      <c r="R27" s="92"/>
    </row>
    <row r="28" spans="1:18" ht="15.75" thickBot="1" x14ac:dyDescent="0.3">
      <c r="A28" s="90"/>
      <c r="B28" s="15" t="s">
        <v>14</v>
      </c>
      <c r="C28" s="16">
        <v>2.7</v>
      </c>
      <c r="D28" s="160"/>
      <c r="E28" s="110"/>
      <c r="F28" s="110"/>
      <c r="G28" s="110"/>
      <c r="H28" s="110"/>
      <c r="I28" s="174"/>
      <c r="J28" s="174"/>
      <c r="K28" s="162"/>
      <c r="L28" s="162"/>
      <c r="M28" s="162"/>
      <c r="N28" s="163"/>
      <c r="O28" s="16" t="s">
        <v>6</v>
      </c>
      <c r="P28" s="16" t="s">
        <v>6</v>
      </c>
      <c r="Q28" s="69" t="s">
        <v>6</v>
      </c>
      <c r="R28" s="92"/>
    </row>
    <row r="29" spans="1:18" ht="15.75" thickBot="1" x14ac:dyDescent="0.3">
      <c r="A29" s="237"/>
      <c r="B29" s="238"/>
      <c r="C29" s="238"/>
      <c r="D29" s="238"/>
      <c r="E29" s="238"/>
      <c r="F29" s="238"/>
      <c r="G29" s="238"/>
      <c r="H29" s="238"/>
      <c r="I29" s="238"/>
      <c r="J29" s="238"/>
      <c r="K29" s="238"/>
      <c r="L29" s="238"/>
      <c r="M29" s="238"/>
      <c r="N29" s="238"/>
      <c r="O29" s="238"/>
      <c r="P29" s="238"/>
      <c r="Q29" s="238"/>
      <c r="R29" s="239"/>
    </row>
    <row r="30" spans="1:18" ht="15.75" thickBot="1" x14ac:dyDescent="0.3">
      <c r="A30" s="246"/>
      <c r="B30" s="268" t="s">
        <v>142</v>
      </c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70"/>
      <c r="R30" s="247"/>
    </row>
    <row r="31" spans="1:18" ht="15.75" x14ac:dyDescent="0.25">
      <c r="A31" s="246"/>
      <c r="B31" s="251" t="s">
        <v>24</v>
      </c>
      <c r="C31" s="252"/>
      <c r="D31" s="252"/>
      <c r="E31" s="252"/>
      <c r="F31" s="252"/>
      <c r="G31" s="252"/>
      <c r="H31" s="252"/>
      <c r="I31" s="252"/>
      <c r="J31" s="252"/>
      <c r="K31" s="252"/>
      <c r="L31" s="252"/>
      <c r="M31" s="252"/>
      <c r="N31" s="252"/>
      <c r="O31" s="252"/>
      <c r="P31" s="282">
        <f>SUM(Q8:Q28)</f>
        <v>0</v>
      </c>
      <c r="Q31" s="272"/>
      <c r="R31" s="247"/>
    </row>
    <row r="32" spans="1:18" ht="15.75" x14ac:dyDescent="0.25">
      <c r="A32" s="246"/>
      <c r="B32" s="253" t="s">
        <v>122</v>
      </c>
      <c r="C32" s="254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75">
        <f>P33-P31</f>
        <v>0</v>
      </c>
      <c r="Q32" s="274"/>
      <c r="R32" s="247"/>
    </row>
    <row r="33" spans="1:18" ht="16.5" thickBot="1" x14ac:dyDescent="0.3">
      <c r="A33" s="246"/>
      <c r="B33" s="255" t="s">
        <v>25</v>
      </c>
      <c r="C33" s="256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81">
        <f>P31*1.21</f>
        <v>0</v>
      </c>
      <c r="Q33" s="261"/>
      <c r="R33" s="247"/>
    </row>
    <row r="34" spans="1:18" ht="15.75" thickBot="1" x14ac:dyDescent="0.3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9"/>
    </row>
    <row r="35" spans="1:18" ht="15.75" thickBot="1" x14ac:dyDescent="0.3">
      <c r="A35" s="246"/>
      <c r="B35" s="265" t="s">
        <v>143</v>
      </c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7"/>
      <c r="R35" s="247"/>
    </row>
    <row r="36" spans="1:18" ht="26.25" thickBot="1" x14ac:dyDescent="0.3">
      <c r="A36" s="246"/>
      <c r="B36" s="25" t="s">
        <v>0</v>
      </c>
      <c r="C36" s="26" t="s">
        <v>1</v>
      </c>
      <c r="D36" s="257" t="s">
        <v>222</v>
      </c>
      <c r="E36" s="258"/>
      <c r="F36" s="258"/>
      <c r="G36" s="258"/>
      <c r="H36" s="258"/>
      <c r="I36" s="258"/>
      <c r="J36" s="258"/>
      <c r="K36" s="258"/>
      <c r="L36" s="258"/>
      <c r="M36" s="258"/>
      <c r="N36" s="259"/>
      <c r="O36" s="27" t="s">
        <v>26</v>
      </c>
      <c r="P36" s="27" t="s">
        <v>2</v>
      </c>
      <c r="Q36" s="204" t="s">
        <v>126</v>
      </c>
      <c r="R36" s="247"/>
    </row>
    <row r="37" spans="1:18" x14ac:dyDescent="0.25">
      <c r="A37" s="246"/>
      <c r="B37" s="99" t="s">
        <v>28</v>
      </c>
      <c r="C37" s="100"/>
      <c r="D37" s="113" t="s">
        <v>211</v>
      </c>
      <c r="E37" s="114" t="s">
        <v>212</v>
      </c>
      <c r="F37" s="114" t="s">
        <v>213</v>
      </c>
      <c r="G37" s="114" t="s">
        <v>214</v>
      </c>
      <c r="H37" s="114" t="s">
        <v>215</v>
      </c>
      <c r="I37" s="114" t="s">
        <v>216</v>
      </c>
      <c r="J37" s="114" t="s">
        <v>217</v>
      </c>
      <c r="K37" s="114" t="s">
        <v>218</v>
      </c>
      <c r="L37" s="114" t="s">
        <v>219</v>
      </c>
      <c r="M37" s="114" t="s">
        <v>220</v>
      </c>
      <c r="N37" s="115" t="s">
        <v>221</v>
      </c>
      <c r="O37" s="100"/>
      <c r="P37" s="100"/>
      <c r="Q37" s="101"/>
      <c r="R37" s="247"/>
    </row>
    <row r="38" spans="1:18" x14ac:dyDescent="0.25">
      <c r="A38" s="246"/>
      <c r="B38" s="12" t="s">
        <v>121</v>
      </c>
      <c r="C38" s="13">
        <v>14.18</v>
      </c>
      <c r="D38" s="102"/>
      <c r="E38" s="106"/>
      <c r="F38" s="106">
        <v>1</v>
      </c>
      <c r="G38" s="106"/>
      <c r="H38" s="106"/>
      <c r="I38" s="172"/>
      <c r="J38" s="172"/>
      <c r="K38" s="104"/>
      <c r="L38" s="104"/>
      <c r="M38" s="104">
        <v>1</v>
      </c>
      <c r="N38" s="117"/>
      <c r="O38" s="134">
        <f>(SUM(D38:J38)*K38*52)+(SUM(D38:J38)*L38*26)+(SUM(D38:J38)*M38*12)+(SUM(D38:J38)*N38*1)</f>
        <v>12</v>
      </c>
      <c r="P38" s="96"/>
      <c r="Q38" s="51">
        <f>P38*O38*C38</f>
        <v>0</v>
      </c>
      <c r="R38" s="247"/>
    </row>
    <row r="39" spans="1:18" x14ac:dyDescent="0.25">
      <c r="A39" s="246"/>
      <c r="B39" s="12" t="s">
        <v>118</v>
      </c>
      <c r="C39" s="13">
        <v>56.74</v>
      </c>
      <c r="D39" s="102"/>
      <c r="E39" s="106"/>
      <c r="F39" s="106">
        <v>2</v>
      </c>
      <c r="G39" s="106"/>
      <c r="H39" s="106"/>
      <c r="I39" s="172"/>
      <c r="J39" s="172"/>
      <c r="K39" s="104"/>
      <c r="L39" s="104"/>
      <c r="M39" s="104"/>
      <c r="N39" s="117">
        <v>1</v>
      </c>
      <c r="O39" s="134">
        <f>(SUM(D39:J39)*K39*52)+(SUM(D39:J39)*L39*26)+(SUM(D39:J39)*M39*12)+(SUM(D39:J39)*N39*1)</f>
        <v>2</v>
      </c>
      <c r="P39" s="96"/>
      <c r="Q39" s="51">
        <f>P39*O39*C39</f>
        <v>0</v>
      </c>
      <c r="R39" s="247"/>
    </row>
    <row r="40" spans="1:18" x14ac:dyDescent="0.25">
      <c r="A40" s="246"/>
      <c r="B40" s="12" t="s">
        <v>120</v>
      </c>
      <c r="C40" s="13">
        <v>31.15</v>
      </c>
      <c r="D40" s="102"/>
      <c r="E40" s="106"/>
      <c r="F40" s="106">
        <v>2</v>
      </c>
      <c r="G40" s="106"/>
      <c r="H40" s="106"/>
      <c r="I40" s="172"/>
      <c r="J40" s="172"/>
      <c r="K40" s="104"/>
      <c r="L40" s="104"/>
      <c r="M40" s="104"/>
      <c r="N40" s="117">
        <v>1</v>
      </c>
      <c r="O40" s="134">
        <f>(SUM(D40:J40)*K40*52)+(SUM(D40:J40)*L40*26)+(SUM(D40:J40)*M40*12)+(SUM(D40:J40)*N40*1)</f>
        <v>2</v>
      </c>
      <c r="P40" s="96"/>
      <c r="Q40" s="51">
        <f>P40*O40*C40</f>
        <v>0</v>
      </c>
      <c r="R40" s="247"/>
    </row>
    <row r="41" spans="1:18" ht="15.75" thickBot="1" x14ac:dyDescent="0.3">
      <c r="A41" s="246"/>
      <c r="B41" s="15" t="s">
        <v>119</v>
      </c>
      <c r="C41" s="16">
        <v>4.72</v>
      </c>
      <c r="D41" s="160"/>
      <c r="E41" s="110"/>
      <c r="F41" s="110">
        <v>2</v>
      </c>
      <c r="G41" s="110"/>
      <c r="H41" s="110"/>
      <c r="I41" s="174"/>
      <c r="J41" s="174"/>
      <c r="K41" s="162"/>
      <c r="L41" s="162"/>
      <c r="M41" s="162"/>
      <c r="N41" s="163">
        <v>1</v>
      </c>
      <c r="O41" s="138">
        <f>(SUM(D41:J41)*K41*52)+(SUM(D41:J41)*L41*26)+(SUM(D41:J41)*M41*12)+(SUM(D41:J41)*N41*1)</f>
        <v>2</v>
      </c>
      <c r="P41" s="97"/>
      <c r="Q41" s="52">
        <f>P41*O41*C41</f>
        <v>0</v>
      </c>
      <c r="R41" s="247"/>
    </row>
    <row r="42" spans="1:18" ht="15.75" thickBot="1" x14ac:dyDescent="0.3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9"/>
    </row>
    <row r="43" spans="1:18" ht="15.75" thickBot="1" x14ac:dyDescent="0.3">
      <c r="A43" s="246"/>
      <c r="B43" s="268" t="s">
        <v>144</v>
      </c>
      <c r="C43" s="269"/>
      <c r="D43" s="269"/>
      <c r="E43" s="269"/>
      <c r="F43" s="269"/>
      <c r="G43" s="269"/>
      <c r="H43" s="269"/>
      <c r="I43" s="269"/>
      <c r="J43" s="269"/>
      <c r="K43" s="269"/>
      <c r="L43" s="269"/>
      <c r="M43" s="269"/>
      <c r="N43" s="269"/>
      <c r="O43" s="269"/>
      <c r="P43" s="269"/>
      <c r="Q43" s="270"/>
      <c r="R43" s="247"/>
    </row>
    <row r="44" spans="1:18" ht="15.75" x14ac:dyDescent="0.25">
      <c r="A44" s="246"/>
      <c r="B44" s="251" t="s">
        <v>24</v>
      </c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71">
        <f>SUM(Q38:Q41)</f>
        <v>0</v>
      </c>
      <c r="Q44" s="272"/>
      <c r="R44" s="247"/>
    </row>
    <row r="45" spans="1:18" ht="15.75" x14ac:dyDescent="0.25">
      <c r="A45" s="246"/>
      <c r="B45" s="253" t="s">
        <v>122</v>
      </c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73">
        <f>P46-P44</f>
        <v>0</v>
      </c>
      <c r="Q45" s="274"/>
      <c r="R45" s="247"/>
    </row>
    <row r="46" spans="1:18" ht="16.5" thickBot="1" x14ac:dyDescent="0.3">
      <c r="A46" s="246"/>
      <c r="B46" s="255" t="s">
        <v>25</v>
      </c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60">
        <f>P44*1.21</f>
        <v>0</v>
      </c>
      <c r="Q46" s="261"/>
      <c r="R46" s="247"/>
    </row>
    <row r="47" spans="1:18" ht="17.100000000000001" customHeight="1" thickBot="1" x14ac:dyDescent="0.3">
      <c r="A47" s="237"/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8"/>
      <c r="Q47" s="238"/>
      <c r="R47" s="239"/>
    </row>
    <row r="48" spans="1:18" ht="19.5" thickBot="1" x14ac:dyDescent="0.3">
      <c r="A48" s="237"/>
      <c r="B48" s="248" t="s">
        <v>129</v>
      </c>
      <c r="C48" s="249"/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50"/>
      <c r="R48" s="239"/>
    </row>
    <row r="49" spans="1:18" ht="15.75" x14ac:dyDescent="0.25">
      <c r="A49" s="237"/>
      <c r="B49" s="251" t="s">
        <v>24</v>
      </c>
      <c r="C49" s="252"/>
      <c r="D49" s="252"/>
      <c r="E49" s="252"/>
      <c r="F49" s="252"/>
      <c r="G49" s="252"/>
      <c r="H49" s="252"/>
      <c r="I49" s="252"/>
      <c r="J49" s="252"/>
      <c r="K49" s="252"/>
      <c r="L49" s="252"/>
      <c r="M49" s="252"/>
      <c r="N49" s="252"/>
      <c r="O49" s="252"/>
      <c r="P49" s="271">
        <f>SUM(P31+P44)</f>
        <v>0</v>
      </c>
      <c r="Q49" s="272"/>
      <c r="R49" s="239"/>
    </row>
    <row r="50" spans="1:18" ht="15.75" x14ac:dyDescent="0.25">
      <c r="A50" s="237"/>
      <c r="B50" s="253" t="s">
        <v>122</v>
      </c>
      <c r="C50" s="254"/>
      <c r="D50" s="254"/>
      <c r="E50" s="254"/>
      <c r="F50" s="254"/>
      <c r="G50" s="254"/>
      <c r="H50" s="254"/>
      <c r="I50" s="254"/>
      <c r="J50" s="254"/>
      <c r="K50" s="254"/>
      <c r="L50" s="254"/>
      <c r="M50" s="254"/>
      <c r="N50" s="254"/>
      <c r="O50" s="254"/>
      <c r="P50" s="273">
        <f>P51-P49</f>
        <v>0</v>
      </c>
      <c r="Q50" s="274"/>
      <c r="R50" s="239"/>
    </row>
    <row r="51" spans="1:18" ht="16.5" thickBot="1" x14ac:dyDescent="0.3">
      <c r="A51" s="237"/>
      <c r="B51" s="255" t="s">
        <v>25</v>
      </c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  <c r="N51" s="256"/>
      <c r="O51" s="256"/>
      <c r="P51" s="260">
        <f>P49*1.21</f>
        <v>0</v>
      </c>
      <c r="Q51" s="261"/>
      <c r="R51" s="239"/>
    </row>
    <row r="52" spans="1:18" ht="17.25" x14ac:dyDescent="0.25">
      <c r="A52" s="237"/>
      <c r="B52" s="280"/>
      <c r="C52" s="280"/>
      <c r="D52" s="280"/>
      <c r="E52" s="280"/>
      <c r="F52" s="280"/>
      <c r="G52" s="280"/>
      <c r="H52" s="280"/>
      <c r="I52" s="280"/>
      <c r="J52" s="280"/>
      <c r="K52" s="280"/>
      <c r="L52" s="280"/>
      <c r="M52" s="280"/>
      <c r="N52" s="280"/>
      <c r="O52" s="280"/>
      <c r="P52" s="280"/>
      <c r="Q52" s="280"/>
      <c r="R52" s="239"/>
    </row>
    <row r="53" spans="1:18" ht="15.75" x14ac:dyDescent="0.25">
      <c r="A53" s="90"/>
      <c r="B53" s="95" t="s">
        <v>155</v>
      </c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91"/>
      <c r="P53" s="91"/>
      <c r="Q53" s="91"/>
      <c r="R53" s="92"/>
    </row>
    <row r="54" spans="1:18" ht="15.75" x14ac:dyDescent="0.25">
      <c r="A54" s="90"/>
      <c r="B54" s="262" t="s">
        <v>130</v>
      </c>
      <c r="C54" s="263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263"/>
      <c r="P54" s="264"/>
      <c r="Q54" s="91"/>
      <c r="R54" s="92"/>
    </row>
    <row r="55" spans="1:18" x14ac:dyDescent="0.25">
      <c r="A55" s="90"/>
      <c r="B55" s="217" t="s">
        <v>241</v>
      </c>
      <c r="C55" s="217"/>
      <c r="D55" s="217"/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91"/>
      <c r="P55" s="91"/>
      <c r="Q55" s="91"/>
      <c r="R55" s="92"/>
    </row>
    <row r="56" spans="1:18" x14ac:dyDescent="0.25">
      <c r="A56" s="29"/>
      <c r="B56" s="54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4"/>
      <c r="P56" s="54"/>
      <c r="Q56" s="54"/>
      <c r="R56" s="28"/>
    </row>
    <row r="57" spans="1:18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8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8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8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8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8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</sheetData>
  <mergeCells count="45">
    <mergeCell ref="A43:A46"/>
    <mergeCell ref="B43:Q43"/>
    <mergeCell ref="R43:R46"/>
    <mergeCell ref="B52:Q52"/>
    <mergeCell ref="B54:P54"/>
    <mergeCell ref="A47:R47"/>
    <mergeCell ref="A48:A52"/>
    <mergeCell ref="B48:Q48"/>
    <mergeCell ref="R48:R52"/>
    <mergeCell ref="B49:O49"/>
    <mergeCell ref="P49:Q49"/>
    <mergeCell ref="B50:O50"/>
    <mergeCell ref="P50:Q50"/>
    <mergeCell ref="B51:O51"/>
    <mergeCell ref="P51:Q51"/>
    <mergeCell ref="B44:O44"/>
    <mergeCell ref="P44:Q44"/>
    <mergeCell ref="B45:O45"/>
    <mergeCell ref="P45:Q45"/>
    <mergeCell ref="B46:O46"/>
    <mergeCell ref="P46:Q46"/>
    <mergeCell ref="A42:R42"/>
    <mergeCell ref="A29:R29"/>
    <mergeCell ref="A30:A33"/>
    <mergeCell ref="B30:Q30"/>
    <mergeCell ref="R30:R33"/>
    <mergeCell ref="B31:O31"/>
    <mergeCell ref="P31:Q31"/>
    <mergeCell ref="B32:O32"/>
    <mergeCell ref="P32:Q32"/>
    <mergeCell ref="B33:O33"/>
    <mergeCell ref="P33:Q33"/>
    <mergeCell ref="A34:R34"/>
    <mergeCell ref="A35:A41"/>
    <mergeCell ref="B35:Q35"/>
    <mergeCell ref="R35:R41"/>
    <mergeCell ref="D36:N36"/>
    <mergeCell ref="A1:R1"/>
    <mergeCell ref="A2:R2"/>
    <mergeCell ref="A3:R3"/>
    <mergeCell ref="A4:R4"/>
    <mergeCell ref="A5:A21"/>
    <mergeCell ref="B5:Q5"/>
    <mergeCell ref="R5:R21"/>
    <mergeCell ref="D6:N6"/>
  </mergeCells>
  <pageMargins left="0.7" right="0.7" top="0.78740157499999996" bottom="0.78740157499999996" header="0.3" footer="0.3"/>
  <pageSetup paperSize="9"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R118"/>
  <sheetViews>
    <sheetView zoomScale="90" zoomScaleNormal="90" workbookViewId="0">
      <selection sqref="A1:R1"/>
    </sheetView>
  </sheetViews>
  <sheetFormatPr defaultColWidth="9.140625" defaultRowHeight="15" x14ac:dyDescent="0.25"/>
  <cols>
    <col min="1" max="1" width="2.5703125" style="1" customWidth="1"/>
    <col min="2" max="2" width="34.28515625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41" width="9.140625" style="1"/>
    <col min="242" max="242" width="34" style="1" customWidth="1"/>
    <col min="243" max="243" width="10" style="1" customWidth="1"/>
    <col min="244" max="244" width="11.42578125" style="1" customWidth="1"/>
    <col min="245" max="245" width="11.85546875" style="1" customWidth="1"/>
    <col min="246" max="246" width="21.5703125" style="1" customWidth="1"/>
    <col min="247" max="247" width="13.42578125" style="1" customWidth="1"/>
    <col min="248" max="248" width="15" style="1" customWidth="1"/>
    <col min="249" max="497" width="9.140625" style="1"/>
    <col min="498" max="498" width="34" style="1" customWidth="1"/>
    <col min="499" max="499" width="10" style="1" customWidth="1"/>
    <col min="500" max="500" width="11.42578125" style="1" customWidth="1"/>
    <col min="501" max="501" width="11.85546875" style="1" customWidth="1"/>
    <col min="502" max="502" width="21.5703125" style="1" customWidth="1"/>
    <col min="503" max="503" width="13.42578125" style="1" customWidth="1"/>
    <col min="504" max="504" width="15" style="1" customWidth="1"/>
    <col min="505" max="753" width="9.140625" style="1"/>
    <col min="754" max="754" width="34" style="1" customWidth="1"/>
    <col min="755" max="755" width="10" style="1" customWidth="1"/>
    <col min="756" max="756" width="11.42578125" style="1" customWidth="1"/>
    <col min="757" max="757" width="11.85546875" style="1" customWidth="1"/>
    <col min="758" max="758" width="21.5703125" style="1" customWidth="1"/>
    <col min="759" max="759" width="13.42578125" style="1" customWidth="1"/>
    <col min="760" max="760" width="15" style="1" customWidth="1"/>
    <col min="761" max="1009" width="9.140625" style="1"/>
    <col min="1010" max="1010" width="34" style="1" customWidth="1"/>
    <col min="1011" max="1011" width="10" style="1" customWidth="1"/>
    <col min="1012" max="1012" width="11.42578125" style="1" customWidth="1"/>
    <col min="1013" max="1013" width="11.85546875" style="1" customWidth="1"/>
    <col min="1014" max="1014" width="21.5703125" style="1" customWidth="1"/>
    <col min="1015" max="1015" width="13.42578125" style="1" customWidth="1"/>
    <col min="1016" max="1016" width="15" style="1" customWidth="1"/>
    <col min="1017" max="1265" width="9.140625" style="1"/>
    <col min="1266" max="1266" width="34" style="1" customWidth="1"/>
    <col min="1267" max="1267" width="10" style="1" customWidth="1"/>
    <col min="1268" max="1268" width="11.42578125" style="1" customWidth="1"/>
    <col min="1269" max="1269" width="11.85546875" style="1" customWidth="1"/>
    <col min="1270" max="1270" width="21.5703125" style="1" customWidth="1"/>
    <col min="1271" max="1271" width="13.42578125" style="1" customWidth="1"/>
    <col min="1272" max="1272" width="15" style="1" customWidth="1"/>
    <col min="1273" max="1521" width="9.140625" style="1"/>
    <col min="1522" max="1522" width="34" style="1" customWidth="1"/>
    <col min="1523" max="1523" width="10" style="1" customWidth="1"/>
    <col min="1524" max="1524" width="11.42578125" style="1" customWidth="1"/>
    <col min="1525" max="1525" width="11.85546875" style="1" customWidth="1"/>
    <col min="1526" max="1526" width="21.5703125" style="1" customWidth="1"/>
    <col min="1527" max="1527" width="13.42578125" style="1" customWidth="1"/>
    <col min="1528" max="1528" width="15" style="1" customWidth="1"/>
    <col min="1529" max="1777" width="9.140625" style="1"/>
    <col min="1778" max="1778" width="34" style="1" customWidth="1"/>
    <col min="1779" max="1779" width="10" style="1" customWidth="1"/>
    <col min="1780" max="1780" width="11.42578125" style="1" customWidth="1"/>
    <col min="1781" max="1781" width="11.85546875" style="1" customWidth="1"/>
    <col min="1782" max="1782" width="21.5703125" style="1" customWidth="1"/>
    <col min="1783" max="1783" width="13.42578125" style="1" customWidth="1"/>
    <col min="1784" max="1784" width="15" style="1" customWidth="1"/>
    <col min="1785" max="2033" width="9.140625" style="1"/>
    <col min="2034" max="2034" width="34" style="1" customWidth="1"/>
    <col min="2035" max="2035" width="10" style="1" customWidth="1"/>
    <col min="2036" max="2036" width="11.42578125" style="1" customWidth="1"/>
    <col min="2037" max="2037" width="11.85546875" style="1" customWidth="1"/>
    <col min="2038" max="2038" width="21.5703125" style="1" customWidth="1"/>
    <col min="2039" max="2039" width="13.42578125" style="1" customWidth="1"/>
    <col min="2040" max="2040" width="15" style="1" customWidth="1"/>
    <col min="2041" max="2289" width="9.140625" style="1"/>
    <col min="2290" max="2290" width="34" style="1" customWidth="1"/>
    <col min="2291" max="2291" width="10" style="1" customWidth="1"/>
    <col min="2292" max="2292" width="11.42578125" style="1" customWidth="1"/>
    <col min="2293" max="2293" width="11.85546875" style="1" customWidth="1"/>
    <col min="2294" max="2294" width="21.5703125" style="1" customWidth="1"/>
    <col min="2295" max="2295" width="13.42578125" style="1" customWidth="1"/>
    <col min="2296" max="2296" width="15" style="1" customWidth="1"/>
    <col min="2297" max="2545" width="9.140625" style="1"/>
    <col min="2546" max="2546" width="34" style="1" customWidth="1"/>
    <col min="2547" max="2547" width="10" style="1" customWidth="1"/>
    <col min="2548" max="2548" width="11.42578125" style="1" customWidth="1"/>
    <col min="2549" max="2549" width="11.85546875" style="1" customWidth="1"/>
    <col min="2550" max="2550" width="21.5703125" style="1" customWidth="1"/>
    <col min="2551" max="2551" width="13.42578125" style="1" customWidth="1"/>
    <col min="2552" max="2552" width="15" style="1" customWidth="1"/>
    <col min="2553" max="2801" width="9.140625" style="1"/>
    <col min="2802" max="2802" width="34" style="1" customWidth="1"/>
    <col min="2803" max="2803" width="10" style="1" customWidth="1"/>
    <col min="2804" max="2804" width="11.42578125" style="1" customWidth="1"/>
    <col min="2805" max="2805" width="11.85546875" style="1" customWidth="1"/>
    <col min="2806" max="2806" width="21.5703125" style="1" customWidth="1"/>
    <col min="2807" max="2807" width="13.42578125" style="1" customWidth="1"/>
    <col min="2808" max="2808" width="15" style="1" customWidth="1"/>
    <col min="2809" max="3057" width="9.140625" style="1"/>
    <col min="3058" max="3058" width="34" style="1" customWidth="1"/>
    <col min="3059" max="3059" width="10" style="1" customWidth="1"/>
    <col min="3060" max="3060" width="11.42578125" style="1" customWidth="1"/>
    <col min="3061" max="3061" width="11.85546875" style="1" customWidth="1"/>
    <col min="3062" max="3062" width="21.5703125" style="1" customWidth="1"/>
    <col min="3063" max="3063" width="13.42578125" style="1" customWidth="1"/>
    <col min="3064" max="3064" width="15" style="1" customWidth="1"/>
    <col min="3065" max="3313" width="9.140625" style="1"/>
    <col min="3314" max="3314" width="34" style="1" customWidth="1"/>
    <col min="3315" max="3315" width="10" style="1" customWidth="1"/>
    <col min="3316" max="3316" width="11.42578125" style="1" customWidth="1"/>
    <col min="3317" max="3317" width="11.85546875" style="1" customWidth="1"/>
    <col min="3318" max="3318" width="21.5703125" style="1" customWidth="1"/>
    <col min="3319" max="3319" width="13.42578125" style="1" customWidth="1"/>
    <col min="3320" max="3320" width="15" style="1" customWidth="1"/>
    <col min="3321" max="3569" width="9.140625" style="1"/>
    <col min="3570" max="3570" width="34" style="1" customWidth="1"/>
    <col min="3571" max="3571" width="10" style="1" customWidth="1"/>
    <col min="3572" max="3572" width="11.42578125" style="1" customWidth="1"/>
    <col min="3573" max="3573" width="11.85546875" style="1" customWidth="1"/>
    <col min="3574" max="3574" width="21.5703125" style="1" customWidth="1"/>
    <col min="3575" max="3575" width="13.42578125" style="1" customWidth="1"/>
    <col min="3576" max="3576" width="15" style="1" customWidth="1"/>
    <col min="3577" max="3825" width="9.140625" style="1"/>
    <col min="3826" max="3826" width="34" style="1" customWidth="1"/>
    <col min="3827" max="3827" width="10" style="1" customWidth="1"/>
    <col min="3828" max="3828" width="11.42578125" style="1" customWidth="1"/>
    <col min="3829" max="3829" width="11.85546875" style="1" customWidth="1"/>
    <col min="3830" max="3830" width="21.5703125" style="1" customWidth="1"/>
    <col min="3831" max="3831" width="13.42578125" style="1" customWidth="1"/>
    <col min="3832" max="3832" width="15" style="1" customWidth="1"/>
    <col min="3833" max="4081" width="9.140625" style="1"/>
    <col min="4082" max="4082" width="34" style="1" customWidth="1"/>
    <col min="4083" max="4083" width="10" style="1" customWidth="1"/>
    <col min="4084" max="4084" width="11.42578125" style="1" customWidth="1"/>
    <col min="4085" max="4085" width="11.85546875" style="1" customWidth="1"/>
    <col min="4086" max="4086" width="21.5703125" style="1" customWidth="1"/>
    <col min="4087" max="4087" width="13.42578125" style="1" customWidth="1"/>
    <col min="4088" max="4088" width="15" style="1" customWidth="1"/>
    <col min="4089" max="4337" width="9.140625" style="1"/>
    <col min="4338" max="4338" width="34" style="1" customWidth="1"/>
    <col min="4339" max="4339" width="10" style="1" customWidth="1"/>
    <col min="4340" max="4340" width="11.42578125" style="1" customWidth="1"/>
    <col min="4341" max="4341" width="11.85546875" style="1" customWidth="1"/>
    <col min="4342" max="4342" width="21.5703125" style="1" customWidth="1"/>
    <col min="4343" max="4343" width="13.42578125" style="1" customWidth="1"/>
    <col min="4344" max="4344" width="15" style="1" customWidth="1"/>
    <col min="4345" max="4593" width="9.140625" style="1"/>
    <col min="4594" max="4594" width="34" style="1" customWidth="1"/>
    <col min="4595" max="4595" width="10" style="1" customWidth="1"/>
    <col min="4596" max="4596" width="11.42578125" style="1" customWidth="1"/>
    <col min="4597" max="4597" width="11.85546875" style="1" customWidth="1"/>
    <col min="4598" max="4598" width="21.5703125" style="1" customWidth="1"/>
    <col min="4599" max="4599" width="13.42578125" style="1" customWidth="1"/>
    <col min="4600" max="4600" width="15" style="1" customWidth="1"/>
    <col min="4601" max="4849" width="9.140625" style="1"/>
    <col min="4850" max="4850" width="34" style="1" customWidth="1"/>
    <col min="4851" max="4851" width="10" style="1" customWidth="1"/>
    <col min="4852" max="4852" width="11.42578125" style="1" customWidth="1"/>
    <col min="4853" max="4853" width="11.85546875" style="1" customWidth="1"/>
    <col min="4854" max="4854" width="21.5703125" style="1" customWidth="1"/>
    <col min="4855" max="4855" width="13.42578125" style="1" customWidth="1"/>
    <col min="4856" max="4856" width="15" style="1" customWidth="1"/>
    <col min="4857" max="5105" width="9.140625" style="1"/>
    <col min="5106" max="5106" width="34" style="1" customWidth="1"/>
    <col min="5107" max="5107" width="10" style="1" customWidth="1"/>
    <col min="5108" max="5108" width="11.42578125" style="1" customWidth="1"/>
    <col min="5109" max="5109" width="11.85546875" style="1" customWidth="1"/>
    <col min="5110" max="5110" width="21.5703125" style="1" customWidth="1"/>
    <col min="5111" max="5111" width="13.42578125" style="1" customWidth="1"/>
    <col min="5112" max="5112" width="15" style="1" customWidth="1"/>
    <col min="5113" max="5361" width="9.140625" style="1"/>
    <col min="5362" max="5362" width="34" style="1" customWidth="1"/>
    <col min="5363" max="5363" width="10" style="1" customWidth="1"/>
    <col min="5364" max="5364" width="11.42578125" style="1" customWidth="1"/>
    <col min="5365" max="5365" width="11.85546875" style="1" customWidth="1"/>
    <col min="5366" max="5366" width="21.5703125" style="1" customWidth="1"/>
    <col min="5367" max="5367" width="13.42578125" style="1" customWidth="1"/>
    <col min="5368" max="5368" width="15" style="1" customWidth="1"/>
    <col min="5369" max="5617" width="9.140625" style="1"/>
    <col min="5618" max="5618" width="34" style="1" customWidth="1"/>
    <col min="5619" max="5619" width="10" style="1" customWidth="1"/>
    <col min="5620" max="5620" width="11.42578125" style="1" customWidth="1"/>
    <col min="5621" max="5621" width="11.85546875" style="1" customWidth="1"/>
    <col min="5622" max="5622" width="21.5703125" style="1" customWidth="1"/>
    <col min="5623" max="5623" width="13.42578125" style="1" customWidth="1"/>
    <col min="5624" max="5624" width="15" style="1" customWidth="1"/>
    <col min="5625" max="5873" width="9.140625" style="1"/>
    <col min="5874" max="5874" width="34" style="1" customWidth="1"/>
    <col min="5875" max="5875" width="10" style="1" customWidth="1"/>
    <col min="5876" max="5876" width="11.42578125" style="1" customWidth="1"/>
    <col min="5877" max="5877" width="11.85546875" style="1" customWidth="1"/>
    <col min="5878" max="5878" width="21.5703125" style="1" customWidth="1"/>
    <col min="5879" max="5879" width="13.42578125" style="1" customWidth="1"/>
    <col min="5880" max="5880" width="15" style="1" customWidth="1"/>
    <col min="5881" max="6129" width="9.140625" style="1"/>
    <col min="6130" max="6130" width="34" style="1" customWidth="1"/>
    <col min="6131" max="6131" width="10" style="1" customWidth="1"/>
    <col min="6132" max="6132" width="11.42578125" style="1" customWidth="1"/>
    <col min="6133" max="6133" width="11.85546875" style="1" customWidth="1"/>
    <col min="6134" max="6134" width="21.5703125" style="1" customWidth="1"/>
    <col min="6135" max="6135" width="13.42578125" style="1" customWidth="1"/>
    <col min="6136" max="6136" width="15" style="1" customWidth="1"/>
    <col min="6137" max="6385" width="9.140625" style="1"/>
    <col min="6386" max="6386" width="34" style="1" customWidth="1"/>
    <col min="6387" max="6387" width="10" style="1" customWidth="1"/>
    <col min="6388" max="6388" width="11.42578125" style="1" customWidth="1"/>
    <col min="6389" max="6389" width="11.85546875" style="1" customWidth="1"/>
    <col min="6390" max="6390" width="21.5703125" style="1" customWidth="1"/>
    <col min="6391" max="6391" width="13.42578125" style="1" customWidth="1"/>
    <col min="6392" max="6392" width="15" style="1" customWidth="1"/>
    <col min="6393" max="6641" width="9.140625" style="1"/>
    <col min="6642" max="6642" width="34" style="1" customWidth="1"/>
    <col min="6643" max="6643" width="10" style="1" customWidth="1"/>
    <col min="6644" max="6644" width="11.42578125" style="1" customWidth="1"/>
    <col min="6645" max="6645" width="11.85546875" style="1" customWidth="1"/>
    <col min="6646" max="6646" width="21.5703125" style="1" customWidth="1"/>
    <col min="6647" max="6647" width="13.42578125" style="1" customWidth="1"/>
    <col min="6648" max="6648" width="15" style="1" customWidth="1"/>
    <col min="6649" max="6897" width="9.140625" style="1"/>
    <col min="6898" max="6898" width="34" style="1" customWidth="1"/>
    <col min="6899" max="6899" width="10" style="1" customWidth="1"/>
    <col min="6900" max="6900" width="11.42578125" style="1" customWidth="1"/>
    <col min="6901" max="6901" width="11.85546875" style="1" customWidth="1"/>
    <col min="6902" max="6902" width="21.5703125" style="1" customWidth="1"/>
    <col min="6903" max="6903" width="13.42578125" style="1" customWidth="1"/>
    <col min="6904" max="6904" width="15" style="1" customWidth="1"/>
    <col min="6905" max="7153" width="9.140625" style="1"/>
    <col min="7154" max="7154" width="34" style="1" customWidth="1"/>
    <col min="7155" max="7155" width="10" style="1" customWidth="1"/>
    <col min="7156" max="7156" width="11.42578125" style="1" customWidth="1"/>
    <col min="7157" max="7157" width="11.85546875" style="1" customWidth="1"/>
    <col min="7158" max="7158" width="21.5703125" style="1" customWidth="1"/>
    <col min="7159" max="7159" width="13.42578125" style="1" customWidth="1"/>
    <col min="7160" max="7160" width="15" style="1" customWidth="1"/>
    <col min="7161" max="7409" width="9.140625" style="1"/>
    <col min="7410" max="7410" width="34" style="1" customWidth="1"/>
    <col min="7411" max="7411" width="10" style="1" customWidth="1"/>
    <col min="7412" max="7412" width="11.42578125" style="1" customWidth="1"/>
    <col min="7413" max="7413" width="11.85546875" style="1" customWidth="1"/>
    <col min="7414" max="7414" width="21.5703125" style="1" customWidth="1"/>
    <col min="7415" max="7415" width="13.42578125" style="1" customWidth="1"/>
    <col min="7416" max="7416" width="15" style="1" customWidth="1"/>
    <col min="7417" max="7665" width="9.140625" style="1"/>
    <col min="7666" max="7666" width="34" style="1" customWidth="1"/>
    <col min="7667" max="7667" width="10" style="1" customWidth="1"/>
    <col min="7668" max="7668" width="11.42578125" style="1" customWidth="1"/>
    <col min="7669" max="7669" width="11.85546875" style="1" customWidth="1"/>
    <col min="7670" max="7670" width="21.5703125" style="1" customWidth="1"/>
    <col min="7671" max="7671" width="13.42578125" style="1" customWidth="1"/>
    <col min="7672" max="7672" width="15" style="1" customWidth="1"/>
    <col min="7673" max="7921" width="9.140625" style="1"/>
    <col min="7922" max="7922" width="34" style="1" customWidth="1"/>
    <col min="7923" max="7923" width="10" style="1" customWidth="1"/>
    <col min="7924" max="7924" width="11.42578125" style="1" customWidth="1"/>
    <col min="7925" max="7925" width="11.85546875" style="1" customWidth="1"/>
    <col min="7926" max="7926" width="21.5703125" style="1" customWidth="1"/>
    <col min="7927" max="7927" width="13.42578125" style="1" customWidth="1"/>
    <col min="7928" max="7928" width="15" style="1" customWidth="1"/>
    <col min="7929" max="8177" width="9.140625" style="1"/>
    <col min="8178" max="8178" width="34" style="1" customWidth="1"/>
    <col min="8179" max="8179" width="10" style="1" customWidth="1"/>
    <col min="8180" max="8180" width="11.42578125" style="1" customWidth="1"/>
    <col min="8181" max="8181" width="11.85546875" style="1" customWidth="1"/>
    <col min="8182" max="8182" width="21.5703125" style="1" customWidth="1"/>
    <col min="8183" max="8183" width="13.42578125" style="1" customWidth="1"/>
    <col min="8184" max="8184" width="15" style="1" customWidth="1"/>
    <col min="8185" max="8433" width="9.140625" style="1"/>
    <col min="8434" max="8434" width="34" style="1" customWidth="1"/>
    <col min="8435" max="8435" width="10" style="1" customWidth="1"/>
    <col min="8436" max="8436" width="11.42578125" style="1" customWidth="1"/>
    <col min="8437" max="8437" width="11.85546875" style="1" customWidth="1"/>
    <col min="8438" max="8438" width="21.5703125" style="1" customWidth="1"/>
    <col min="8439" max="8439" width="13.42578125" style="1" customWidth="1"/>
    <col min="8440" max="8440" width="15" style="1" customWidth="1"/>
    <col min="8441" max="8689" width="9.140625" style="1"/>
    <col min="8690" max="8690" width="34" style="1" customWidth="1"/>
    <col min="8691" max="8691" width="10" style="1" customWidth="1"/>
    <col min="8692" max="8692" width="11.42578125" style="1" customWidth="1"/>
    <col min="8693" max="8693" width="11.85546875" style="1" customWidth="1"/>
    <col min="8694" max="8694" width="21.5703125" style="1" customWidth="1"/>
    <col min="8695" max="8695" width="13.42578125" style="1" customWidth="1"/>
    <col min="8696" max="8696" width="15" style="1" customWidth="1"/>
    <col min="8697" max="8945" width="9.140625" style="1"/>
    <col min="8946" max="8946" width="34" style="1" customWidth="1"/>
    <col min="8947" max="8947" width="10" style="1" customWidth="1"/>
    <col min="8948" max="8948" width="11.42578125" style="1" customWidth="1"/>
    <col min="8949" max="8949" width="11.85546875" style="1" customWidth="1"/>
    <col min="8950" max="8950" width="21.5703125" style="1" customWidth="1"/>
    <col min="8951" max="8951" width="13.42578125" style="1" customWidth="1"/>
    <col min="8952" max="8952" width="15" style="1" customWidth="1"/>
    <col min="8953" max="9201" width="9.140625" style="1"/>
    <col min="9202" max="9202" width="34" style="1" customWidth="1"/>
    <col min="9203" max="9203" width="10" style="1" customWidth="1"/>
    <col min="9204" max="9204" width="11.42578125" style="1" customWidth="1"/>
    <col min="9205" max="9205" width="11.85546875" style="1" customWidth="1"/>
    <col min="9206" max="9206" width="21.5703125" style="1" customWidth="1"/>
    <col min="9207" max="9207" width="13.42578125" style="1" customWidth="1"/>
    <col min="9208" max="9208" width="15" style="1" customWidth="1"/>
    <col min="9209" max="9457" width="9.140625" style="1"/>
    <col min="9458" max="9458" width="34" style="1" customWidth="1"/>
    <col min="9459" max="9459" width="10" style="1" customWidth="1"/>
    <col min="9460" max="9460" width="11.42578125" style="1" customWidth="1"/>
    <col min="9461" max="9461" width="11.85546875" style="1" customWidth="1"/>
    <col min="9462" max="9462" width="21.5703125" style="1" customWidth="1"/>
    <col min="9463" max="9463" width="13.42578125" style="1" customWidth="1"/>
    <col min="9464" max="9464" width="15" style="1" customWidth="1"/>
    <col min="9465" max="9713" width="9.140625" style="1"/>
    <col min="9714" max="9714" width="34" style="1" customWidth="1"/>
    <col min="9715" max="9715" width="10" style="1" customWidth="1"/>
    <col min="9716" max="9716" width="11.42578125" style="1" customWidth="1"/>
    <col min="9717" max="9717" width="11.85546875" style="1" customWidth="1"/>
    <col min="9718" max="9718" width="21.5703125" style="1" customWidth="1"/>
    <col min="9719" max="9719" width="13.42578125" style="1" customWidth="1"/>
    <col min="9720" max="9720" width="15" style="1" customWidth="1"/>
    <col min="9721" max="9969" width="9.140625" style="1"/>
    <col min="9970" max="9970" width="34" style="1" customWidth="1"/>
    <col min="9971" max="9971" width="10" style="1" customWidth="1"/>
    <col min="9972" max="9972" width="11.42578125" style="1" customWidth="1"/>
    <col min="9973" max="9973" width="11.85546875" style="1" customWidth="1"/>
    <col min="9974" max="9974" width="21.5703125" style="1" customWidth="1"/>
    <col min="9975" max="9975" width="13.42578125" style="1" customWidth="1"/>
    <col min="9976" max="9976" width="15" style="1" customWidth="1"/>
    <col min="9977" max="10225" width="9.140625" style="1"/>
    <col min="10226" max="10226" width="34" style="1" customWidth="1"/>
    <col min="10227" max="10227" width="10" style="1" customWidth="1"/>
    <col min="10228" max="10228" width="11.42578125" style="1" customWidth="1"/>
    <col min="10229" max="10229" width="11.85546875" style="1" customWidth="1"/>
    <col min="10230" max="10230" width="21.5703125" style="1" customWidth="1"/>
    <col min="10231" max="10231" width="13.42578125" style="1" customWidth="1"/>
    <col min="10232" max="10232" width="15" style="1" customWidth="1"/>
    <col min="10233" max="10481" width="9.140625" style="1"/>
    <col min="10482" max="10482" width="34" style="1" customWidth="1"/>
    <col min="10483" max="10483" width="10" style="1" customWidth="1"/>
    <col min="10484" max="10484" width="11.42578125" style="1" customWidth="1"/>
    <col min="10485" max="10485" width="11.85546875" style="1" customWidth="1"/>
    <col min="10486" max="10486" width="21.5703125" style="1" customWidth="1"/>
    <col min="10487" max="10487" width="13.42578125" style="1" customWidth="1"/>
    <col min="10488" max="10488" width="15" style="1" customWidth="1"/>
    <col min="10489" max="10737" width="9.140625" style="1"/>
    <col min="10738" max="10738" width="34" style="1" customWidth="1"/>
    <col min="10739" max="10739" width="10" style="1" customWidth="1"/>
    <col min="10740" max="10740" width="11.42578125" style="1" customWidth="1"/>
    <col min="10741" max="10741" width="11.85546875" style="1" customWidth="1"/>
    <col min="10742" max="10742" width="21.5703125" style="1" customWidth="1"/>
    <col min="10743" max="10743" width="13.42578125" style="1" customWidth="1"/>
    <col min="10744" max="10744" width="15" style="1" customWidth="1"/>
    <col min="10745" max="10993" width="9.140625" style="1"/>
    <col min="10994" max="10994" width="34" style="1" customWidth="1"/>
    <col min="10995" max="10995" width="10" style="1" customWidth="1"/>
    <col min="10996" max="10996" width="11.42578125" style="1" customWidth="1"/>
    <col min="10997" max="10997" width="11.85546875" style="1" customWidth="1"/>
    <col min="10998" max="10998" width="21.5703125" style="1" customWidth="1"/>
    <col min="10999" max="10999" width="13.42578125" style="1" customWidth="1"/>
    <col min="11000" max="11000" width="15" style="1" customWidth="1"/>
    <col min="11001" max="11249" width="9.140625" style="1"/>
    <col min="11250" max="11250" width="34" style="1" customWidth="1"/>
    <col min="11251" max="11251" width="10" style="1" customWidth="1"/>
    <col min="11252" max="11252" width="11.42578125" style="1" customWidth="1"/>
    <col min="11253" max="11253" width="11.85546875" style="1" customWidth="1"/>
    <col min="11254" max="11254" width="21.5703125" style="1" customWidth="1"/>
    <col min="11255" max="11255" width="13.42578125" style="1" customWidth="1"/>
    <col min="11256" max="11256" width="15" style="1" customWidth="1"/>
    <col min="11257" max="11505" width="9.140625" style="1"/>
    <col min="11506" max="11506" width="34" style="1" customWidth="1"/>
    <col min="11507" max="11507" width="10" style="1" customWidth="1"/>
    <col min="11508" max="11508" width="11.42578125" style="1" customWidth="1"/>
    <col min="11509" max="11509" width="11.85546875" style="1" customWidth="1"/>
    <col min="11510" max="11510" width="21.5703125" style="1" customWidth="1"/>
    <col min="11511" max="11511" width="13.42578125" style="1" customWidth="1"/>
    <col min="11512" max="11512" width="15" style="1" customWidth="1"/>
    <col min="11513" max="11761" width="9.140625" style="1"/>
    <col min="11762" max="11762" width="34" style="1" customWidth="1"/>
    <col min="11763" max="11763" width="10" style="1" customWidth="1"/>
    <col min="11764" max="11764" width="11.42578125" style="1" customWidth="1"/>
    <col min="11765" max="11765" width="11.85546875" style="1" customWidth="1"/>
    <col min="11766" max="11766" width="21.5703125" style="1" customWidth="1"/>
    <col min="11767" max="11767" width="13.42578125" style="1" customWidth="1"/>
    <col min="11768" max="11768" width="15" style="1" customWidth="1"/>
    <col min="11769" max="12017" width="9.140625" style="1"/>
    <col min="12018" max="12018" width="34" style="1" customWidth="1"/>
    <col min="12019" max="12019" width="10" style="1" customWidth="1"/>
    <col min="12020" max="12020" width="11.42578125" style="1" customWidth="1"/>
    <col min="12021" max="12021" width="11.85546875" style="1" customWidth="1"/>
    <col min="12022" max="12022" width="21.5703125" style="1" customWidth="1"/>
    <col min="12023" max="12023" width="13.42578125" style="1" customWidth="1"/>
    <col min="12024" max="12024" width="15" style="1" customWidth="1"/>
    <col min="12025" max="12273" width="9.140625" style="1"/>
    <col min="12274" max="12274" width="34" style="1" customWidth="1"/>
    <col min="12275" max="12275" width="10" style="1" customWidth="1"/>
    <col min="12276" max="12276" width="11.42578125" style="1" customWidth="1"/>
    <col min="12277" max="12277" width="11.85546875" style="1" customWidth="1"/>
    <col min="12278" max="12278" width="21.5703125" style="1" customWidth="1"/>
    <col min="12279" max="12279" width="13.42578125" style="1" customWidth="1"/>
    <col min="12280" max="12280" width="15" style="1" customWidth="1"/>
    <col min="12281" max="12529" width="9.140625" style="1"/>
    <col min="12530" max="12530" width="34" style="1" customWidth="1"/>
    <col min="12531" max="12531" width="10" style="1" customWidth="1"/>
    <col min="12532" max="12532" width="11.42578125" style="1" customWidth="1"/>
    <col min="12533" max="12533" width="11.85546875" style="1" customWidth="1"/>
    <col min="12534" max="12534" width="21.5703125" style="1" customWidth="1"/>
    <col min="12535" max="12535" width="13.42578125" style="1" customWidth="1"/>
    <col min="12536" max="12536" width="15" style="1" customWidth="1"/>
    <col min="12537" max="12785" width="9.140625" style="1"/>
    <col min="12786" max="12786" width="34" style="1" customWidth="1"/>
    <col min="12787" max="12787" width="10" style="1" customWidth="1"/>
    <col min="12788" max="12788" width="11.42578125" style="1" customWidth="1"/>
    <col min="12789" max="12789" width="11.85546875" style="1" customWidth="1"/>
    <col min="12790" max="12790" width="21.5703125" style="1" customWidth="1"/>
    <col min="12791" max="12791" width="13.42578125" style="1" customWidth="1"/>
    <col min="12792" max="12792" width="15" style="1" customWidth="1"/>
    <col min="12793" max="13041" width="9.140625" style="1"/>
    <col min="13042" max="13042" width="34" style="1" customWidth="1"/>
    <col min="13043" max="13043" width="10" style="1" customWidth="1"/>
    <col min="13044" max="13044" width="11.42578125" style="1" customWidth="1"/>
    <col min="13045" max="13045" width="11.85546875" style="1" customWidth="1"/>
    <col min="13046" max="13046" width="21.5703125" style="1" customWidth="1"/>
    <col min="13047" max="13047" width="13.42578125" style="1" customWidth="1"/>
    <col min="13048" max="13048" width="15" style="1" customWidth="1"/>
    <col min="13049" max="13297" width="9.140625" style="1"/>
    <col min="13298" max="13298" width="34" style="1" customWidth="1"/>
    <col min="13299" max="13299" width="10" style="1" customWidth="1"/>
    <col min="13300" max="13300" width="11.42578125" style="1" customWidth="1"/>
    <col min="13301" max="13301" width="11.85546875" style="1" customWidth="1"/>
    <col min="13302" max="13302" width="21.5703125" style="1" customWidth="1"/>
    <col min="13303" max="13303" width="13.42578125" style="1" customWidth="1"/>
    <col min="13304" max="13304" width="15" style="1" customWidth="1"/>
    <col min="13305" max="13553" width="9.140625" style="1"/>
    <col min="13554" max="13554" width="34" style="1" customWidth="1"/>
    <col min="13555" max="13555" width="10" style="1" customWidth="1"/>
    <col min="13556" max="13556" width="11.42578125" style="1" customWidth="1"/>
    <col min="13557" max="13557" width="11.85546875" style="1" customWidth="1"/>
    <col min="13558" max="13558" width="21.5703125" style="1" customWidth="1"/>
    <col min="13559" max="13559" width="13.42578125" style="1" customWidth="1"/>
    <col min="13560" max="13560" width="15" style="1" customWidth="1"/>
    <col min="13561" max="13809" width="9.140625" style="1"/>
    <col min="13810" max="13810" width="34" style="1" customWidth="1"/>
    <col min="13811" max="13811" width="10" style="1" customWidth="1"/>
    <col min="13812" max="13812" width="11.42578125" style="1" customWidth="1"/>
    <col min="13813" max="13813" width="11.85546875" style="1" customWidth="1"/>
    <col min="13814" max="13814" width="21.5703125" style="1" customWidth="1"/>
    <col min="13815" max="13815" width="13.42578125" style="1" customWidth="1"/>
    <col min="13816" max="13816" width="15" style="1" customWidth="1"/>
    <col min="13817" max="14065" width="9.140625" style="1"/>
    <col min="14066" max="14066" width="34" style="1" customWidth="1"/>
    <col min="14067" max="14067" width="10" style="1" customWidth="1"/>
    <col min="14068" max="14068" width="11.42578125" style="1" customWidth="1"/>
    <col min="14069" max="14069" width="11.85546875" style="1" customWidth="1"/>
    <col min="14070" max="14070" width="21.5703125" style="1" customWidth="1"/>
    <col min="14071" max="14071" width="13.42578125" style="1" customWidth="1"/>
    <col min="14072" max="14072" width="15" style="1" customWidth="1"/>
    <col min="14073" max="14321" width="9.140625" style="1"/>
    <col min="14322" max="14322" width="34" style="1" customWidth="1"/>
    <col min="14323" max="14323" width="10" style="1" customWidth="1"/>
    <col min="14324" max="14324" width="11.42578125" style="1" customWidth="1"/>
    <col min="14325" max="14325" width="11.85546875" style="1" customWidth="1"/>
    <col min="14326" max="14326" width="21.5703125" style="1" customWidth="1"/>
    <col min="14327" max="14327" width="13.42578125" style="1" customWidth="1"/>
    <col min="14328" max="14328" width="15" style="1" customWidth="1"/>
    <col min="14329" max="14577" width="9.140625" style="1"/>
    <col min="14578" max="14578" width="34" style="1" customWidth="1"/>
    <col min="14579" max="14579" width="10" style="1" customWidth="1"/>
    <col min="14580" max="14580" width="11.42578125" style="1" customWidth="1"/>
    <col min="14581" max="14581" width="11.85546875" style="1" customWidth="1"/>
    <col min="14582" max="14582" width="21.5703125" style="1" customWidth="1"/>
    <col min="14583" max="14583" width="13.42578125" style="1" customWidth="1"/>
    <col min="14584" max="14584" width="15" style="1" customWidth="1"/>
    <col min="14585" max="14833" width="9.140625" style="1"/>
    <col min="14834" max="14834" width="34" style="1" customWidth="1"/>
    <col min="14835" max="14835" width="10" style="1" customWidth="1"/>
    <col min="14836" max="14836" width="11.42578125" style="1" customWidth="1"/>
    <col min="14837" max="14837" width="11.85546875" style="1" customWidth="1"/>
    <col min="14838" max="14838" width="21.5703125" style="1" customWidth="1"/>
    <col min="14839" max="14839" width="13.42578125" style="1" customWidth="1"/>
    <col min="14840" max="14840" width="15" style="1" customWidth="1"/>
    <col min="14841" max="15089" width="9.140625" style="1"/>
    <col min="15090" max="15090" width="34" style="1" customWidth="1"/>
    <col min="15091" max="15091" width="10" style="1" customWidth="1"/>
    <col min="15092" max="15092" width="11.42578125" style="1" customWidth="1"/>
    <col min="15093" max="15093" width="11.85546875" style="1" customWidth="1"/>
    <col min="15094" max="15094" width="21.5703125" style="1" customWidth="1"/>
    <col min="15095" max="15095" width="13.42578125" style="1" customWidth="1"/>
    <col min="15096" max="15096" width="15" style="1" customWidth="1"/>
    <col min="15097" max="15345" width="9.140625" style="1"/>
    <col min="15346" max="15346" width="34" style="1" customWidth="1"/>
    <col min="15347" max="15347" width="10" style="1" customWidth="1"/>
    <col min="15348" max="15348" width="11.42578125" style="1" customWidth="1"/>
    <col min="15349" max="15349" width="11.85546875" style="1" customWidth="1"/>
    <col min="15350" max="15350" width="21.5703125" style="1" customWidth="1"/>
    <col min="15351" max="15351" width="13.42578125" style="1" customWidth="1"/>
    <col min="15352" max="15352" width="15" style="1" customWidth="1"/>
    <col min="15353" max="15601" width="9.140625" style="1"/>
    <col min="15602" max="15602" width="34" style="1" customWidth="1"/>
    <col min="15603" max="15603" width="10" style="1" customWidth="1"/>
    <col min="15604" max="15604" width="11.42578125" style="1" customWidth="1"/>
    <col min="15605" max="15605" width="11.85546875" style="1" customWidth="1"/>
    <col min="15606" max="15606" width="21.5703125" style="1" customWidth="1"/>
    <col min="15607" max="15607" width="13.42578125" style="1" customWidth="1"/>
    <col min="15608" max="15608" width="15" style="1" customWidth="1"/>
    <col min="15609" max="15857" width="9.140625" style="1"/>
    <col min="15858" max="15858" width="34" style="1" customWidth="1"/>
    <col min="15859" max="15859" width="10" style="1" customWidth="1"/>
    <col min="15860" max="15860" width="11.42578125" style="1" customWidth="1"/>
    <col min="15861" max="15861" width="11.85546875" style="1" customWidth="1"/>
    <col min="15862" max="15862" width="21.5703125" style="1" customWidth="1"/>
    <col min="15863" max="15863" width="13.42578125" style="1" customWidth="1"/>
    <col min="15864" max="15864" width="15" style="1" customWidth="1"/>
    <col min="15865" max="16113" width="9.140625" style="1"/>
    <col min="16114" max="16114" width="34" style="1" customWidth="1"/>
    <col min="16115" max="16115" width="10" style="1" customWidth="1"/>
    <col min="16116" max="16116" width="11.42578125" style="1" customWidth="1"/>
    <col min="16117" max="16117" width="11.85546875" style="1" customWidth="1"/>
    <col min="16118" max="16118" width="21.5703125" style="1" customWidth="1"/>
    <col min="16119" max="16119" width="13.42578125" style="1" customWidth="1"/>
    <col min="16120" max="16120" width="15" style="1" customWidth="1"/>
    <col min="16121" max="16384" width="9.140625" style="1"/>
  </cols>
  <sheetData>
    <row r="1" spans="1:18" ht="52.5" customHeight="1" thickBot="1" x14ac:dyDescent="0.3">
      <c r="A1" s="240" t="s">
        <v>248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2"/>
    </row>
    <row r="2" spans="1:18" ht="15" customHeight="1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9"/>
    </row>
    <row r="3" spans="1:18" s="11" customFormat="1" ht="20.100000000000001" customHeight="1" x14ac:dyDescent="0.25">
      <c r="A3" s="243" t="s">
        <v>242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</row>
    <row r="4" spans="1:18" ht="20.45" customHeight="1" thickBot="1" x14ac:dyDescent="0.3">
      <c r="A4" s="243" t="s">
        <v>176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18" ht="15.75" thickBot="1" x14ac:dyDescent="0.3">
      <c r="A5" s="246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9"/>
      <c r="R5" s="247"/>
    </row>
    <row r="6" spans="1:18" ht="30" customHeight="1" thickBot="1" x14ac:dyDescent="0.3">
      <c r="A6" s="246"/>
      <c r="B6" s="20" t="s">
        <v>0</v>
      </c>
      <c r="C6" s="21" t="s">
        <v>1</v>
      </c>
      <c r="D6" s="257" t="s">
        <v>222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7" t="s">
        <v>2</v>
      </c>
      <c r="Q6" s="204" t="s">
        <v>126</v>
      </c>
      <c r="R6" s="247"/>
    </row>
    <row r="7" spans="1:18" x14ac:dyDescent="0.25">
      <c r="A7" s="246"/>
      <c r="B7" s="99" t="s">
        <v>3</v>
      </c>
      <c r="C7" s="100"/>
      <c r="D7" s="113" t="s">
        <v>211</v>
      </c>
      <c r="E7" s="114" t="s">
        <v>212</v>
      </c>
      <c r="F7" s="114" t="s">
        <v>213</v>
      </c>
      <c r="G7" s="114" t="s">
        <v>214</v>
      </c>
      <c r="H7" s="114" t="s">
        <v>215</v>
      </c>
      <c r="I7" s="114" t="s">
        <v>216</v>
      </c>
      <c r="J7" s="114" t="s">
        <v>217</v>
      </c>
      <c r="K7" s="114" t="s">
        <v>218</v>
      </c>
      <c r="L7" s="114" t="s">
        <v>219</v>
      </c>
      <c r="M7" s="114" t="s">
        <v>220</v>
      </c>
      <c r="N7" s="115" t="s">
        <v>221</v>
      </c>
      <c r="O7" s="100"/>
      <c r="P7" s="100"/>
      <c r="Q7" s="101"/>
      <c r="R7" s="247"/>
    </row>
    <row r="8" spans="1:18" x14ac:dyDescent="0.25">
      <c r="A8" s="246"/>
      <c r="B8" s="12" t="s">
        <v>243</v>
      </c>
      <c r="C8" s="13">
        <v>7.5</v>
      </c>
      <c r="D8" s="102">
        <v>1</v>
      </c>
      <c r="E8" s="103"/>
      <c r="F8" s="103">
        <v>1</v>
      </c>
      <c r="G8" s="103"/>
      <c r="H8" s="103">
        <v>1</v>
      </c>
      <c r="I8" s="103"/>
      <c r="J8" s="103"/>
      <c r="K8" s="104">
        <v>1</v>
      </c>
      <c r="L8" s="104"/>
      <c r="M8" s="104"/>
      <c r="N8" s="117"/>
      <c r="O8" s="108">
        <f>(SUM(D8:J8)*K8*52)+(SUM(D8:J8)*L8*26)+(SUM(D8:J8)*M8*12)+(SUM(D8:J8)*N8*1)</f>
        <v>156</v>
      </c>
      <c r="P8" s="96"/>
      <c r="Q8" s="51">
        <f>P8*O8*C8</f>
        <v>0</v>
      </c>
      <c r="R8" s="247"/>
    </row>
    <row r="9" spans="1:18" x14ac:dyDescent="0.25">
      <c r="A9" s="246"/>
      <c r="B9" s="12" t="s">
        <v>244</v>
      </c>
      <c r="C9" s="13">
        <v>80</v>
      </c>
      <c r="D9" s="105"/>
      <c r="E9" s="106"/>
      <c r="F9" s="106">
        <v>1</v>
      </c>
      <c r="G9" s="106"/>
      <c r="H9" s="106"/>
      <c r="I9" s="106"/>
      <c r="J9" s="106"/>
      <c r="K9" s="107"/>
      <c r="L9" s="107"/>
      <c r="M9" s="107">
        <v>1</v>
      </c>
      <c r="N9" s="118"/>
      <c r="O9" s="108">
        <f>(SUM(D9:J9)*K9*52)+(SUM(D9:J9)*L9*26)+(SUM(D9:J9)*M9*12)+(SUM(D9:J9)*N9*1)</f>
        <v>12</v>
      </c>
      <c r="P9" s="96"/>
      <c r="Q9" s="51">
        <f>P9*O9*C9</f>
        <v>0</v>
      </c>
      <c r="R9" s="247"/>
    </row>
    <row r="10" spans="1:18" x14ac:dyDescent="0.25">
      <c r="A10" s="246"/>
      <c r="B10" s="12" t="s">
        <v>7</v>
      </c>
      <c r="C10" s="13">
        <v>12</v>
      </c>
      <c r="D10" s="105">
        <v>1</v>
      </c>
      <c r="E10" s="106"/>
      <c r="F10" s="106">
        <v>1</v>
      </c>
      <c r="G10" s="106"/>
      <c r="H10" s="106">
        <v>1</v>
      </c>
      <c r="I10" s="106"/>
      <c r="J10" s="106"/>
      <c r="K10" s="107">
        <v>1</v>
      </c>
      <c r="L10" s="107"/>
      <c r="M10" s="107"/>
      <c r="N10" s="118"/>
      <c r="O10" s="108">
        <f>(SUM(D10:J10)*K10*52)+(SUM(D10:J10)*L10*26)+(SUM(D10:J10)*M10*12)+(SUM(D10:J10)*N10*1)</f>
        <v>156</v>
      </c>
      <c r="P10" s="96"/>
      <c r="Q10" s="51">
        <f>P10*O10*C10</f>
        <v>0</v>
      </c>
      <c r="R10" s="247"/>
    </row>
    <row r="11" spans="1:18" ht="15.75" thickBot="1" x14ac:dyDescent="0.3">
      <c r="A11" s="246"/>
      <c r="B11" s="15" t="s">
        <v>8</v>
      </c>
      <c r="C11" s="18">
        <v>3</v>
      </c>
      <c r="D11" s="109">
        <v>1</v>
      </c>
      <c r="E11" s="110">
        <v>1</v>
      </c>
      <c r="F11" s="110">
        <v>1</v>
      </c>
      <c r="G11" s="110">
        <v>1</v>
      </c>
      <c r="H11" s="110">
        <v>1</v>
      </c>
      <c r="I11" s="110"/>
      <c r="J11" s="110"/>
      <c r="K11" s="111">
        <v>1</v>
      </c>
      <c r="L11" s="111"/>
      <c r="M11" s="111"/>
      <c r="N11" s="116"/>
      <c r="O11" s="108">
        <f>(SUM(D11:J11)*K11*52)+(SUM(D11:J11)*L11*26)+(SUM(D11:J11)*M11*12)+(SUM(D11:J11)*N11*1)</f>
        <v>260</v>
      </c>
      <c r="P11" s="96"/>
      <c r="Q11" s="52">
        <f>P11*O11*C11</f>
        <v>0</v>
      </c>
      <c r="R11" s="247"/>
    </row>
    <row r="12" spans="1:18" x14ac:dyDescent="0.25">
      <c r="A12" s="246"/>
      <c r="B12" s="99" t="s">
        <v>9</v>
      </c>
      <c r="C12" s="100"/>
      <c r="D12" s="113" t="s">
        <v>211</v>
      </c>
      <c r="E12" s="114" t="s">
        <v>212</v>
      </c>
      <c r="F12" s="114" t="s">
        <v>213</v>
      </c>
      <c r="G12" s="114" t="s">
        <v>214</v>
      </c>
      <c r="H12" s="114" t="s">
        <v>215</v>
      </c>
      <c r="I12" s="114" t="s">
        <v>216</v>
      </c>
      <c r="J12" s="114" t="s">
        <v>217</v>
      </c>
      <c r="K12" s="114" t="s">
        <v>218</v>
      </c>
      <c r="L12" s="114" t="s">
        <v>219</v>
      </c>
      <c r="M12" s="114" t="s">
        <v>220</v>
      </c>
      <c r="N12" s="115" t="s">
        <v>221</v>
      </c>
      <c r="O12" s="100"/>
      <c r="P12" s="100"/>
      <c r="Q12" s="101"/>
      <c r="R12" s="247"/>
    </row>
    <row r="13" spans="1:18" ht="15.75" thickBot="1" x14ac:dyDescent="0.3">
      <c r="A13" s="246"/>
      <c r="B13" s="15" t="s">
        <v>245</v>
      </c>
      <c r="C13" s="64">
        <v>73.099999999999994</v>
      </c>
      <c r="D13" s="109"/>
      <c r="E13" s="110"/>
      <c r="F13" s="110">
        <v>1</v>
      </c>
      <c r="G13" s="110"/>
      <c r="H13" s="110"/>
      <c r="I13" s="110"/>
      <c r="J13" s="110"/>
      <c r="K13" s="111"/>
      <c r="L13" s="111"/>
      <c r="M13" s="111">
        <v>1</v>
      </c>
      <c r="N13" s="116"/>
      <c r="O13" s="108">
        <f>(SUM(D13:J13)*K13*52)+(SUM(D13:J13)*L13*26)+(SUM(D13:J13)*M13*12)+(SUM(D13:J13)*N13*1)</f>
        <v>12</v>
      </c>
      <c r="P13" s="96"/>
      <c r="Q13" s="52">
        <f>P13*O13*C13</f>
        <v>0</v>
      </c>
      <c r="R13" s="247"/>
    </row>
    <row r="14" spans="1:18" x14ac:dyDescent="0.25">
      <c r="A14" s="246"/>
      <c r="B14" s="99" t="s">
        <v>11</v>
      </c>
      <c r="C14" s="100"/>
      <c r="D14" s="113" t="s">
        <v>211</v>
      </c>
      <c r="E14" s="114" t="s">
        <v>212</v>
      </c>
      <c r="F14" s="114" t="s">
        <v>213</v>
      </c>
      <c r="G14" s="114" t="s">
        <v>214</v>
      </c>
      <c r="H14" s="114" t="s">
        <v>215</v>
      </c>
      <c r="I14" s="114" t="s">
        <v>216</v>
      </c>
      <c r="J14" s="114" t="s">
        <v>217</v>
      </c>
      <c r="K14" s="114" t="s">
        <v>218</v>
      </c>
      <c r="L14" s="114" t="s">
        <v>219</v>
      </c>
      <c r="M14" s="114" t="s">
        <v>220</v>
      </c>
      <c r="N14" s="115" t="s">
        <v>221</v>
      </c>
      <c r="O14" s="100"/>
      <c r="P14" s="100"/>
      <c r="Q14" s="101"/>
      <c r="R14" s="247"/>
    </row>
    <row r="15" spans="1:18" x14ac:dyDescent="0.25">
      <c r="A15" s="246"/>
      <c r="B15" s="12" t="s">
        <v>208</v>
      </c>
      <c r="C15" s="13">
        <v>121</v>
      </c>
      <c r="D15" s="105">
        <v>1</v>
      </c>
      <c r="E15" s="106"/>
      <c r="F15" s="106">
        <v>1</v>
      </c>
      <c r="G15" s="106"/>
      <c r="H15" s="106">
        <v>1</v>
      </c>
      <c r="I15" s="106"/>
      <c r="J15" s="106"/>
      <c r="K15" s="107">
        <v>1</v>
      </c>
      <c r="L15" s="107"/>
      <c r="M15" s="107"/>
      <c r="N15" s="118"/>
      <c r="O15" s="108">
        <f>(SUM(D15:J15)*K15*52)+(SUM(D15:J15)*L15*26)+(SUM(D15:J15)*M15*12)+(SUM(D15:J15)*N15*1)</f>
        <v>156</v>
      </c>
      <c r="P15" s="96"/>
      <c r="Q15" s="51">
        <f>P15*O15*C15</f>
        <v>0</v>
      </c>
      <c r="R15" s="247"/>
    </row>
    <row r="16" spans="1:18" x14ac:dyDescent="0.25">
      <c r="A16" s="246"/>
      <c r="B16" s="12" t="s">
        <v>7</v>
      </c>
      <c r="C16" s="13">
        <v>30.9</v>
      </c>
      <c r="D16" s="105">
        <v>1</v>
      </c>
      <c r="E16" s="106">
        <v>1</v>
      </c>
      <c r="F16" s="106">
        <v>1</v>
      </c>
      <c r="G16" s="106">
        <v>1</v>
      </c>
      <c r="H16" s="106">
        <v>1</v>
      </c>
      <c r="I16" s="106"/>
      <c r="J16" s="106"/>
      <c r="K16" s="107">
        <v>1</v>
      </c>
      <c r="L16" s="107"/>
      <c r="M16" s="107"/>
      <c r="N16" s="118"/>
      <c r="O16" s="108">
        <f>(SUM(D16:J16)*K16*52)+(SUM(D16:J16)*L16*26)+(SUM(D16:J16)*M16*12)+(SUM(D16:J16)*N16*1)</f>
        <v>260</v>
      </c>
      <c r="P16" s="96"/>
      <c r="Q16" s="51">
        <f>P16*O16*C16</f>
        <v>0</v>
      </c>
      <c r="R16" s="247"/>
    </row>
    <row r="17" spans="1:18" x14ac:dyDescent="0.25">
      <c r="A17" s="246"/>
      <c r="B17" s="12" t="s">
        <v>13</v>
      </c>
      <c r="C17" s="13">
        <v>25.5</v>
      </c>
      <c r="D17" s="105">
        <v>1</v>
      </c>
      <c r="E17" s="106">
        <v>1</v>
      </c>
      <c r="F17" s="106">
        <v>1</v>
      </c>
      <c r="G17" s="106">
        <v>1</v>
      </c>
      <c r="H17" s="106">
        <v>1</v>
      </c>
      <c r="I17" s="106"/>
      <c r="J17" s="106"/>
      <c r="K17" s="107">
        <v>1</v>
      </c>
      <c r="L17" s="107"/>
      <c r="M17" s="107"/>
      <c r="N17" s="118"/>
      <c r="O17" s="108">
        <f>(SUM(D17:J17)*K17*52)+(SUM(D17:J17)*L17*26)+(SUM(D17:J17)*M17*12)+(SUM(D17:J17)*N17*1)</f>
        <v>260</v>
      </c>
      <c r="P17" s="96"/>
      <c r="Q17" s="51">
        <f>P17*O17*C17</f>
        <v>0</v>
      </c>
      <c r="R17" s="247"/>
    </row>
    <row r="18" spans="1:18" x14ac:dyDescent="0.25">
      <c r="A18" s="246"/>
      <c r="B18" s="12" t="s">
        <v>8</v>
      </c>
      <c r="C18" s="13">
        <v>7.4</v>
      </c>
      <c r="D18" s="105">
        <v>1</v>
      </c>
      <c r="E18" s="106">
        <v>1</v>
      </c>
      <c r="F18" s="106">
        <v>1</v>
      </c>
      <c r="G18" s="106">
        <v>1</v>
      </c>
      <c r="H18" s="106">
        <v>1</v>
      </c>
      <c r="I18" s="106"/>
      <c r="J18" s="106"/>
      <c r="K18" s="107">
        <v>1</v>
      </c>
      <c r="L18" s="107"/>
      <c r="M18" s="107"/>
      <c r="N18" s="118"/>
      <c r="O18" s="108">
        <f>(SUM(D18:J18)*K18*52)+(SUM(D18:J18)*L18*26)+(SUM(D18:J18)*M18*12)+(SUM(D18:J18)*N18*1)</f>
        <v>260</v>
      </c>
      <c r="P18" s="96"/>
      <c r="Q18" s="51">
        <f>P18*O18*C18</f>
        <v>0</v>
      </c>
      <c r="R18" s="247"/>
    </row>
    <row r="19" spans="1:18" ht="15.75" thickBot="1" x14ac:dyDescent="0.3">
      <c r="A19" s="246"/>
      <c r="B19" s="15" t="s">
        <v>14</v>
      </c>
      <c r="C19" s="16">
        <v>2.6</v>
      </c>
      <c r="D19" s="109"/>
      <c r="E19" s="110"/>
      <c r="F19" s="110"/>
      <c r="G19" s="110"/>
      <c r="H19" s="110"/>
      <c r="I19" s="110"/>
      <c r="J19" s="110"/>
      <c r="K19" s="111"/>
      <c r="L19" s="111"/>
      <c r="M19" s="111"/>
      <c r="N19" s="116"/>
      <c r="O19" s="108">
        <f>(SUM(D19:J19)*K19*52)+(SUM(D19:J19)*L19*26)+(SUM(D19:J19)*M19*12)+(SUM(D19:J19)*N19*1)</f>
        <v>0</v>
      </c>
      <c r="P19" s="96"/>
      <c r="Q19" s="52">
        <f>P19*O19*C19</f>
        <v>0</v>
      </c>
      <c r="R19" s="247"/>
    </row>
    <row r="20" spans="1:18" x14ac:dyDescent="0.25">
      <c r="A20" s="246"/>
      <c r="B20" s="99" t="s">
        <v>15</v>
      </c>
      <c r="C20" s="100"/>
      <c r="D20" s="113" t="s">
        <v>211</v>
      </c>
      <c r="E20" s="114" t="s">
        <v>212</v>
      </c>
      <c r="F20" s="114" t="s">
        <v>213</v>
      </c>
      <c r="G20" s="114" t="s">
        <v>214</v>
      </c>
      <c r="H20" s="114" t="s">
        <v>215</v>
      </c>
      <c r="I20" s="114" t="s">
        <v>216</v>
      </c>
      <c r="J20" s="114" t="s">
        <v>217</v>
      </c>
      <c r="K20" s="114" t="s">
        <v>218</v>
      </c>
      <c r="L20" s="114" t="s">
        <v>219</v>
      </c>
      <c r="M20" s="114" t="s">
        <v>220</v>
      </c>
      <c r="N20" s="115" t="s">
        <v>221</v>
      </c>
      <c r="O20" s="100"/>
      <c r="P20" s="100"/>
      <c r="Q20" s="101"/>
      <c r="R20" s="247"/>
    </row>
    <row r="21" spans="1:18" x14ac:dyDescent="0.25">
      <c r="A21" s="246"/>
      <c r="B21" s="12" t="s">
        <v>246</v>
      </c>
      <c r="C21" s="13">
        <v>121</v>
      </c>
      <c r="D21" s="105">
        <v>1</v>
      </c>
      <c r="E21" s="106"/>
      <c r="F21" s="106">
        <v>1</v>
      </c>
      <c r="G21" s="106"/>
      <c r="H21" s="106">
        <v>1</v>
      </c>
      <c r="I21" s="106"/>
      <c r="J21" s="106"/>
      <c r="K21" s="107">
        <v>1</v>
      </c>
      <c r="L21" s="107"/>
      <c r="M21" s="107"/>
      <c r="N21" s="118"/>
      <c r="O21" s="108">
        <f>(SUM(D21:J21)*K21*52)+(SUM(D21:J21)*L21*26)+(SUM(D21:J21)*M21*12)+(SUM(D21:J21)*N21*1)</f>
        <v>156</v>
      </c>
      <c r="P21" s="96"/>
      <c r="Q21" s="51">
        <f>P21*O21*C21</f>
        <v>0</v>
      </c>
      <c r="R21" s="247"/>
    </row>
    <row r="22" spans="1:18" x14ac:dyDescent="0.25">
      <c r="A22" s="246"/>
      <c r="B22" s="12" t="s">
        <v>7</v>
      </c>
      <c r="C22" s="13">
        <v>31.3</v>
      </c>
      <c r="D22" s="105">
        <v>1</v>
      </c>
      <c r="E22" s="106">
        <v>1</v>
      </c>
      <c r="F22" s="106">
        <v>1</v>
      </c>
      <c r="G22" s="106">
        <v>1</v>
      </c>
      <c r="H22" s="106">
        <v>1</v>
      </c>
      <c r="I22" s="106"/>
      <c r="J22" s="106"/>
      <c r="K22" s="107">
        <v>1</v>
      </c>
      <c r="L22" s="107"/>
      <c r="M22" s="107"/>
      <c r="N22" s="118"/>
      <c r="O22" s="108">
        <f>(SUM(D22:J22)*K22*52)+(SUM(D22:J22)*L22*26)+(SUM(D22:J22)*M22*12)+(SUM(D22:J22)*N22*1)</f>
        <v>260</v>
      </c>
      <c r="P22" s="96"/>
      <c r="Q22" s="51">
        <f>P22*O22*C22</f>
        <v>0</v>
      </c>
      <c r="R22" s="247"/>
    </row>
    <row r="23" spans="1:18" x14ac:dyDescent="0.25">
      <c r="A23" s="246"/>
      <c r="B23" s="12" t="s">
        <v>13</v>
      </c>
      <c r="C23" s="13">
        <v>25.5</v>
      </c>
      <c r="D23" s="105">
        <v>1</v>
      </c>
      <c r="E23" s="106">
        <v>1</v>
      </c>
      <c r="F23" s="106">
        <v>1</v>
      </c>
      <c r="G23" s="106">
        <v>1</v>
      </c>
      <c r="H23" s="106">
        <v>1</v>
      </c>
      <c r="I23" s="106"/>
      <c r="J23" s="106"/>
      <c r="K23" s="107">
        <v>1</v>
      </c>
      <c r="L23" s="107"/>
      <c r="M23" s="107"/>
      <c r="N23" s="118"/>
      <c r="O23" s="108">
        <f>(SUM(D23:J23)*K23*52)+(SUM(D23:J23)*L23*26)+(SUM(D23:J23)*M23*12)+(SUM(D23:J23)*N23*1)</f>
        <v>260</v>
      </c>
      <c r="P23" s="96"/>
      <c r="Q23" s="51">
        <f>P23*O23*C23</f>
        <v>0</v>
      </c>
      <c r="R23" s="247"/>
    </row>
    <row r="24" spans="1:18" x14ac:dyDescent="0.25">
      <c r="A24" s="246"/>
      <c r="B24" s="12" t="s">
        <v>8</v>
      </c>
      <c r="C24" s="13">
        <v>5.8</v>
      </c>
      <c r="D24" s="105">
        <v>1</v>
      </c>
      <c r="E24" s="106">
        <v>1</v>
      </c>
      <c r="F24" s="106">
        <v>1</v>
      </c>
      <c r="G24" s="106">
        <v>1</v>
      </c>
      <c r="H24" s="106">
        <v>1</v>
      </c>
      <c r="I24" s="106"/>
      <c r="J24" s="106"/>
      <c r="K24" s="107">
        <v>1</v>
      </c>
      <c r="L24" s="107"/>
      <c r="M24" s="107"/>
      <c r="N24" s="118"/>
      <c r="O24" s="108">
        <f>(SUM(D24:J24)*K24*52)+(SUM(D24:J24)*L24*26)+(SUM(D24:J24)*M24*12)+(SUM(D24:J24)*N24*1)</f>
        <v>260</v>
      </c>
      <c r="P24" s="96"/>
      <c r="Q24" s="51">
        <f>P24*O24*C24</f>
        <v>0</v>
      </c>
      <c r="R24" s="247"/>
    </row>
    <row r="25" spans="1:18" ht="15.75" thickBot="1" x14ac:dyDescent="0.3">
      <c r="A25" s="246"/>
      <c r="B25" s="15" t="s">
        <v>14</v>
      </c>
      <c r="C25" s="16">
        <v>2.6</v>
      </c>
      <c r="D25" s="109"/>
      <c r="E25" s="110"/>
      <c r="F25" s="110"/>
      <c r="G25" s="110"/>
      <c r="H25" s="110"/>
      <c r="I25" s="110"/>
      <c r="J25" s="110"/>
      <c r="K25" s="111"/>
      <c r="L25" s="111"/>
      <c r="M25" s="111"/>
      <c r="N25" s="116"/>
      <c r="O25" s="108">
        <f>(SUM(D25:J25)*K25*52)+(SUM(D25:J25)*L25*26)+(SUM(D25:J25)*M25*12)+(SUM(D25:J25)*N25*1)</f>
        <v>0</v>
      </c>
      <c r="P25" s="19" t="s">
        <v>6</v>
      </c>
      <c r="Q25" s="24" t="s">
        <v>6</v>
      </c>
      <c r="R25" s="247"/>
    </row>
    <row r="26" spans="1:18" x14ac:dyDescent="0.25">
      <c r="A26" s="246"/>
      <c r="B26" s="99" t="s">
        <v>16</v>
      </c>
      <c r="C26" s="100"/>
      <c r="D26" s="113" t="s">
        <v>211</v>
      </c>
      <c r="E26" s="114" t="s">
        <v>212</v>
      </c>
      <c r="F26" s="114" t="s">
        <v>213</v>
      </c>
      <c r="G26" s="114" t="s">
        <v>214</v>
      </c>
      <c r="H26" s="114" t="s">
        <v>215</v>
      </c>
      <c r="I26" s="114" t="s">
        <v>216</v>
      </c>
      <c r="J26" s="114" t="s">
        <v>217</v>
      </c>
      <c r="K26" s="114" t="s">
        <v>218</v>
      </c>
      <c r="L26" s="114" t="s">
        <v>219</v>
      </c>
      <c r="M26" s="114" t="s">
        <v>220</v>
      </c>
      <c r="N26" s="115" t="s">
        <v>221</v>
      </c>
      <c r="O26" s="100"/>
      <c r="P26" s="100"/>
      <c r="Q26" s="101"/>
      <c r="R26" s="247"/>
    </row>
    <row r="27" spans="1:18" x14ac:dyDescent="0.25">
      <c r="A27" s="246"/>
      <c r="B27" s="12" t="s">
        <v>247</v>
      </c>
      <c r="C27" s="13">
        <v>81.23</v>
      </c>
      <c r="D27" s="105">
        <v>1</v>
      </c>
      <c r="E27" s="106"/>
      <c r="F27" s="106">
        <v>1</v>
      </c>
      <c r="G27" s="106"/>
      <c r="H27" s="106">
        <v>1</v>
      </c>
      <c r="I27" s="106"/>
      <c r="J27" s="106"/>
      <c r="K27" s="107">
        <v>1</v>
      </c>
      <c r="L27" s="107"/>
      <c r="M27" s="107"/>
      <c r="N27" s="118"/>
      <c r="O27" s="108">
        <f t="shared" ref="O27:O33" si="0">(SUM(D27:J27)*K27*52)+(SUM(D27:J27)*L27*26)+(SUM(D27:J27)*M27*12)+(SUM(D27:J27)*N27*1)</f>
        <v>156</v>
      </c>
      <c r="P27" s="96"/>
      <c r="Q27" s="51">
        <f t="shared" ref="Q27:Q32" si="1">P27*O27*C27</f>
        <v>0</v>
      </c>
      <c r="R27" s="247"/>
    </row>
    <row r="28" spans="1:18" x14ac:dyDescent="0.25">
      <c r="A28" s="246"/>
      <c r="B28" s="12" t="s">
        <v>17</v>
      </c>
      <c r="C28" s="13">
        <v>8.4</v>
      </c>
      <c r="D28" s="105">
        <v>1</v>
      </c>
      <c r="E28" s="106">
        <v>1</v>
      </c>
      <c r="F28" s="106">
        <v>1</v>
      </c>
      <c r="G28" s="106">
        <v>1</v>
      </c>
      <c r="H28" s="106">
        <v>1</v>
      </c>
      <c r="I28" s="106"/>
      <c r="J28" s="106"/>
      <c r="K28" s="107">
        <v>1</v>
      </c>
      <c r="L28" s="107"/>
      <c r="M28" s="107"/>
      <c r="N28" s="118"/>
      <c r="O28" s="108">
        <f t="shared" si="0"/>
        <v>260</v>
      </c>
      <c r="P28" s="96"/>
      <c r="Q28" s="51">
        <f t="shared" si="1"/>
        <v>0</v>
      </c>
      <c r="R28" s="247"/>
    </row>
    <row r="29" spans="1:18" x14ac:dyDescent="0.25">
      <c r="A29" s="246"/>
      <c r="B29" s="12" t="s">
        <v>18</v>
      </c>
      <c r="C29" s="13">
        <v>43.4</v>
      </c>
      <c r="D29" s="105">
        <v>1</v>
      </c>
      <c r="E29" s="106">
        <v>1</v>
      </c>
      <c r="F29" s="106">
        <v>1</v>
      </c>
      <c r="G29" s="106">
        <v>1</v>
      </c>
      <c r="H29" s="106">
        <v>1</v>
      </c>
      <c r="I29" s="106"/>
      <c r="J29" s="106"/>
      <c r="K29" s="107">
        <v>1</v>
      </c>
      <c r="L29" s="107"/>
      <c r="M29" s="107"/>
      <c r="N29" s="118"/>
      <c r="O29" s="108">
        <f t="shared" si="0"/>
        <v>260</v>
      </c>
      <c r="P29" s="96"/>
      <c r="Q29" s="51">
        <f t="shared" si="1"/>
        <v>0</v>
      </c>
      <c r="R29" s="247"/>
    </row>
    <row r="30" spans="1:18" x14ac:dyDescent="0.25">
      <c r="A30" s="246"/>
      <c r="B30" s="12" t="s">
        <v>7</v>
      </c>
      <c r="C30" s="13">
        <v>30.9</v>
      </c>
      <c r="D30" s="105">
        <v>1</v>
      </c>
      <c r="E30" s="106">
        <v>1</v>
      </c>
      <c r="F30" s="106">
        <v>1</v>
      </c>
      <c r="G30" s="106">
        <v>1</v>
      </c>
      <c r="H30" s="106">
        <v>1</v>
      </c>
      <c r="I30" s="106"/>
      <c r="J30" s="106"/>
      <c r="K30" s="107">
        <v>1</v>
      </c>
      <c r="L30" s="107"/>
      <c r="M30" s="107"/>
      <c r="N30" s="118"/>
      <c r="O30" s="108">
        <f t="shared" si="0"/>
        <v>260</v>
      </c>
      <c r="P30" s="96"/>
      <c r="Q30" s="51">
        <f t="shared" si="1"/>
        <v>0</v>
      </c>
      <c r="R30" s="247"/>
    </row>
    <row r="31" spans="1:18" x14ac:dyDescent="0.25">
      <c r="A31" s="246"/>
      <c r="B31" s="12" t="s">
        <v>13</v>
      </c>
      <c r="C31" s="13">
        <v>25.5</v>
      </c>
      <c r="D31" s="105">
        <v>1</v>
      </c>
      <c r="E31" s="106">
        <v>1</v>
      </c>
      <c r="F31" s="106">
        <v>1</v>
      </c>
      <c r="G31" s="106">
        <v>1</v>
      </c>
      <c r="H31" s="106">
        <v>1</v>
      </c>
      <c r="I31" s="106"/>
      <c r="J31" s="106"/>
      <c r="K31" s="107">
        <v>1</v>
      </c>
      <c r="L31" s="107"/>
      <c r="M31" s="107"/>
      <c r="N31" s="118"/>
      <c r="O31" s="108">
        <f t="shared" si="0"/>
        <v>260</v>
      </c>
      <c r="P31" s="96"/>
      <c r="Q31" s="51">
        <f t="shared" si="1"/>
        <v>0</v>
      </c>
      <c r="R31" s="247"/>
    </row>
    <row r="32" spans="1:18" x14ac:dyDescent="0.25">
      <c r="A32" s="246"/>
      <c r="B32" s="12" t="s">
        <v>8</v>
      </c>
      <c r="C32" s="13">
        <v>8.8000000000000007</v>
      </c>
      <c r="D32" s="105">
        <v>1</v>
      </c>
      <c r="E32" s="106">
        <v>1</v>
      </c>
      <c r="F32" s="106">
        <v>1</v>
      </c>
      <c r="G32" s="106">
        <v>1</v>
      </c>
      <c r="H32" s="106">
        <v>1</v>
      </c>
      <c r="I32" s="106"/>
      <c r="J32" s="106"/>
      <c r="K32" s="107">
        <v>1</v>
      </c>
      <c r="L32" s="107"/>
      <c r="M32" s="107"/>
      <c r="N32" s="118"/>
      <c r="O32" s="108">
        <f t="shared" si="0"/>
        <v>260</v>
      </c>
      <c r="P32" s="96"/>
      <c r="Q32" s="51">
        <f t="shared" si="1"/>
        <v>0</v>
      </c>
      <c r="R32" s="247"/>
    </row>
    <row r="33" spans="1:18" ht="15.75" thickBot="1" x14ac:dyDescent="0.3">
      <c r="A33" s="246"/>
      <c r="B33" s="15" t="s">
        <v>14</v>
      </c>
      <c r="C33" s="16">
        <v>2.6</v>
      </c>
      <c r="D33" s="109"/>
      <c r="E33" s="110"/>
      <c r="F33" s="110"/>
      <c r="G33" s="110"/>
      <c r="H33" s="110"/>
      <c r="I33" s="110"/>
      <c r="J33" s="110"/>
      <c r="K33" s="111"/>
      <c r="L33" s="111"/>
      <c r="M33" s="111"/>
      <c r="N33" s="116"/>
      <c r="O33" s="108">
        <f t="shared" si="0"/>
        <v>0</v>
      </c>
      <c r="P33" s="19" t="s">
        <v>6</v>
      </c>
      <c r="Q33" s="24" t="s">
        <v>6</v>
      </c>
      <c r="R33" s="247"/>
    </row>
    <row r="34" spans="1:18" x14ac:dyDescent="0.25">
      <c r="A34" s="246"/>
      <c r="B34" s="99" t="s">
        <v>19</v>
      </c>
      <c r="C34" s="100"/>
      <c r="D34" s="113" t="s">
        <v>211</v>
      </c>
      <c r="E34" s="114" t="s">
        <v>212</v>
      </c>
      <c r="F34" s="114" t="s">
        <v>213</v>
      </c>
      <c r="G34" s="114" t="s">
        <v>214</v>
      </c>
      <c r="H34" s="114" t="s">
        <v>215</v>
      </c>
      <c r="I34" s="114" t="s">
        <v>216</v>
      </c>
      <c r="J34" s="114" t="s">
        <v>217</v>
      </c>
      <c r="K34" s="114" t="s">
        <v>218</v>
      </c>
      <c r="L34" s="114" t="s">
        <v>219</v>
      </c>
      <c r="M34" s="114" t="s">
        <v>220</v>
      </c>
      <c r="N34" s="115" t="s">
        <v>221</v>
      </c>
      <c r="O34" s="100"/>
      <c r="P34" s="100"/>
      <c r="Q34" s="101"/>
      <c r="R34" s="247"/>
    </row>
    <row r="35" spans="1:18" x14ac:dyDescent="0.25">
      <c r="A35" s="246"/>
      <c r="B35" s="12" t="s">
        <v>12</v>
      </c>
      <c r="C35" s="13">
        <v>122</v>
      </c>
      <c r="D35" s="105">
        <v>1</v>
      </c>
      <c r="E35" s="106"/>
      <c r="F35" s="106">
        <v>1</v>
      </c>
      <c r="G35" s="106"/>
      <c r="H35" s="106">
        <v>1</v>
      </c>
      <c r="I35" s="106"/>
      <c r="J35" s="106"/>
      <c r="K35" s="107">
        <v>1</v>
      </c>
      <c r="L35" s="107"/>
      <c r="M35" s="107"/>
      <c r="N35" s="118"/>
      <c r="O35" s="108">
        <f>(SUM(D35:J35)*K35*52)+(SUM(D35:J35)*L35*26)+(SUM(D35:J35)*M35*12)+(SUM(D35:J35)*N35*1)</f>
        <v>156</v>
      </c>
      <c r="P35" s="96"/>
      <c r="Q35" s="51">
        <f>P35*O35*C35</f>
        <v>0</v>
      </c>
      <c r="R35" s="247"/>
    </row>
    <row r="36" spans="1:18" x14ac:dyDescent="0.25">
      <c r="A36" s="246"/>
      <c r="B36" s="12" t="s">
        <v>7</v>
      </c>
      <c r="C36" s="13">
        <v>30.4</v>
      </c>
      <c r="D36" s="105">
        <v>1</v>
      </c>
      <c r="E36" s="106">
        <v>1</v>
      </c>
      <c r="F36" s="106">
        <v>1</v>
      </c>
      <c r="G36" s="106">
        <v>1</v>
      </c>
      <c r="H36" s="106">
        <v>1</v>
      </c>
      <c r="I36" s="106"/>
      <c r="J36" s="106"/>
      <c r="K36" s="107">
        <v>1</v>
      </c>
      <c r="L36" s="107"/>
      <c r="M36" s="107"/>
      <c r="N36" s="118"/>
      <c r="O36" s="108">
        <f>(SUM(D36:J36)*K36*52)+(SUM(D36:J36)*L36*26)+(SUM(D36:J36)*M36*12)+(SUM(D36:J36)*N36*1)</f>
        <v>260</v>
      </c>
      <c r="P36" s="96"/>
      <c r="Q36" s="51">
        <f>P36*O36*C36</f>
        <v>0</v>
      </c>
      <c r="R36" s="247"/>
    </row>
    <row r="37" spans="1:18" x14ac:dyDescent="0.25">
      <c r="A37" s="246"/>
      <c r="B37" s="12" t="s">
        <v>13</v>
      </c>
      <c r="C37" s="13">
        <v>25.5</v>
      </c>
      <c r="D37" s="105">
        <v>1</v>
      </c>
      <c r="E37" s="106">
        <v>1</v>
      </c>
      <c r="F37" s="106">
        <v>1</v>
      </c>
      <c r="G37" s="106">
        <v>1</v>
      </c>
      <c r="H37" s="106">
        <v>1</v>
      </c>
      <c r="I37" s="106"/>
      <c r="J37" s="106"/>
      <c r="K37" s="107">
        <v>1</v>
      </c>
      <c r="L37" s="107"/>
      <c r="M37" s="107"/>
      <c r="N37" s="118"/>
      <c r="O37" s="108">
        <f>(SUM(D37:J37)*K37*52)+(SUM(D37:J37)*L37*26)+(SUM(D37:J37)*M37*12)+(SUM(D37:J37)*N37*1)</f>
        <v>260</v>
      </c>
      <c r="P37" s="96"/>
      <c r="Q37" s="51">
        <f>P37*O37*C37</f>
        <v>0</v>
      </c>
      <c r="R37" s="247"/>
    </row>
    <row r="38" spans="1:18" x14ac:dyDescent="0.25">
      <c r="A38" s="246"/>
      <c r="B38" s="12" t="s">
        <v>8</v>
      </c>
      <c r="C38" s="13">
        <v>8.8000000000000007</v>
      </c>
      <c r="D38" s="105">
        <v>1</v>
      </c>
      <c r="E38" s="106">
        <v>1</v>
      </c>
      <c r="F38" s="106">
        <v>1</v>
      </c>
      <c r="G38" s="106">
        <v>1</v>
      </c>
      <c r="H38" s="106">
        <v>1</v>
      </c>
      <c r="I38" s="106"/>
      <c r="J38" s="106"/>
      <c r="K38" s="107">
        <v>1</v>
      </c>
      <c r="L38" s="107"/>
      <c r="M38" s="107"/>
      <c r="N38" s="118"/>
      <c r="O38" s="108">
        <f>(SUM(D38:J38)*K38*52)+(SUM(D38:J38)*L38*26)+(SUM(D38:J38)*M38*12)+(SUM(D38:J38)*N38*1)</f>
        <v>260</v>
      </c>
      <c r="P38" s="96"/>
      <c r="Q38" s="51">
        <f>P38*O38*C38</f>
        <v>0</v>
      </c>
      <c r="R38" s="247"/>
    </row>
    <row r="39" spans="1:18" ht="15.75" thickBot="1" x14ac:dyDescent="0.3">
      <c r="A39" s="246"/>
      <c r="B39" s="15" t="s">
        <v>14</v>
      </c>
      <c r="C39" s="16">
        <v>2.6</v>
      </c>
      <c r="D39" s="109"/>
      <c r="E39" s="110"/>
      <c r="F39" s="110"/>
      <c r="G39" s="110"/>
      <c r="H39" s="110"/>
      <c r="I39" s="110"/>
      <c r="J39" s="110"/>
      <c r="K39" s="111"/>
      <c r="L39" s="111"/>
      <c r="M39" s="111"/>
      <c r="N39" s="116"/>
      <c r="O39" s="108">
        <f>(SUM(D39:J39)*K39*52)+(SUM(D39:J39)*L39*26)+(SUM(D39:J39)*M39*12)+(SUM(D39:J39)*N39*1)</f>
        <v>0</v>
      </c>
      <c r="P39" s="19" t="s">
        <v>6</v>
      </c>
      <c r="Q39" s="24" t="s">
        <v>6</v>
      </c>
      <c r="R39" s="247"/>
    </row>
    <row r="40" spans="1:18" x14ac:dyDescent="0.25">
      <c r="A40" s="246"/>
      <c r="B40" s="99" t="s">
        <v>20</v>
      </c>
      <c r="C40" s="100"/>
      <c r="D40" s="113" t="s">
        <v>211</v>
      </c>
      <c r="E40" s="114" t="s">
        <v>212</v>
      </c>
      <c r="F40" s="114" t="s">
        <v>213</v>
      </c>
      <c r="G40" s="114" t="s">
        <v>214</v>
      </c>
      <c r="H40" s="114" t="s">
        <v>215</v>
      </c>
      <c r="I40" s="114" t="s">
        <v>216</v>
      </c>
      <c r="J40" s="114" t="s">
        <v>217</v>
      </c>
      <c r="K40" s="114" t="s">
        <v>218</v>
      </c>
      <c r="L40" s="114" t="s">
        <v>219</v>
      </c>
      <c r="M40" s="114" t="s">
        <v>220</v>
      </c>
      <c r="N40" s="115" t="s">
        <v>221</v>
      </c>
      <c r="O40" s="100"/>
      <c r="P40" s="100"/>
      <c r="Q40" s="101"/>
      <c r="R40" s="247"/>
    </row>
    <row r="41" spans="1:18" x14ac:dyDescent="0.25">
      <c r="A41" s="246"/>
      <c r="B41" s="12" t="s">
        <v>12</v>
      </c>
      <c r="C41" s="13">
        <v>153.38</v>
      </c>
      <c r="D41" s="105">
        <v>1</v>
      </c>
      <c r="E41" s="106"/>
      <c r="F41" s="106">
        <v>1</v>
      </c>
      <c r="G41" s="106"/>
      <c r="H41" s="106">
        <v>1</v>
      </c>
      <c r="I41" s="106"/>
      <c r="J41" s="106"/>
      <c r="K41" s="107">
        <v>1</v>
      </c>
      <c r="L41" s="107"/>
      <c r="M41" s="107"/>
      <c r="N41" s="118"/>
      <c r="O41" s="108">
        <f>(SUM(D41:J41)*K41*52)+(SUM(D41:J41)*L41*26)+(SUM(D41:J41)*M41*12)+(SUM(D41:J41)*N41*1)</f>
        <v>156</v>
      </c>
      <c r="P41" s="96"/>
      <c r="Q41" s="51">
        <f>P41*O41*C41</f>
        <v>0</v>
      </c>
      <c r="R41" s="247"/>
    </row>
    <row r="42" spans="1:18" x14ac:dyDescent="0.25">
      <c r="A42" s="246"/>
      <c r="B42" s="12" t="s">
        <v>7</v>
      </c>
      <c r="C42" s="13">
        <v>38.299999999999997</v>
      </c>
      <c r="D42" s="105">
        <v>1</v>
      </c>
      <c r="E42" s="106">
        <v>1</v>
      </c>
      <c r="F42" s="106">
        <v>1</v>
      </c>
      <c r="G42" s="106">
        <v>1</v>
      </c>
      <c r="H42" s="106">
        <v>1</v>
      </c>
      <c r="I42" s="106"/>
      <c r="J42" s="106"/>
      <c r="K42" s="107">
        <v>1</v>
      </c>
      <c r="L42" s="107"/>
      <c r="M42" s="107"/>
      <c r="N42" s="118"/>
      <c r="O42" s="108">
        <f>(SUM(D42:J42)*K42*52)+(SUM(D42:J42)*L42*26)+(SUM(D42:J42)*M42*12)+(SUM(D42:J42)*N42*1)</f>
        <v>260</v>
      </c>
      <c r="P42" s="96"/>
      <c r="Q42" s="51">
        <f>P42*O42*C42</f>
        <v>0</v>
      </c>
      <c r="R42" s="247"/>
    </row>
    <row r="43" spans="1:18" x14ac:dyDescent="0.25">
      <c r="A43" s="246"/>
      <c r="B43" s="12" t="s">
        <v>13</v>
      </c>
      <c r="C43" s="13">
        <v>11</v>
      </c>
      <c r="D43" s="105">
        <v>1</v>
      </c>
      <c r="E43" s="106">
        <v>1</v>
      </c>
      <c r="F43" s="106">
        <v>1</v>
      </c>
      <c r="G43" s="106">
        <v>1</v>
      </c>
      <c r="H43" s="106">
        <v>1</v>
      </c>
      <c r="I43" s="106"/>
      <c r="J43" s="106"/>
      <c r="K43" s="107">
        <v>1</v>
      </c>
      <c r="L43" s="107"/>
      <c r="M43" s="107"/>
      <c r="N43" s="118"/>
      <c r="O43" s="108">
        <f>(SUM(D43:J43)*K43*52)+(SUM(D43:J43)*L43*26)+(SUM(D43:J43)*M43*12)+(SUM(D43:J43)*N43*1)</f>
        <v>260</v>
      </c>
      <c r="P43" s="96"/>
      <c r="Q43" s="51">
        <f>P43*O43*C43</f>
        <v>0</v>
      </c>
      <c r="R43" s="247"/>
    </row>
    <row r="44" spans="1:18" x14ac:dyDescent="0.25">
      <c r="A44" s="246"/>
      <c r="B44" s="12" t="s">
        <v>21</v>
      </c>
      <c r="C44" s="13">
        <v>52.57</v>
      </c>
      <c r="D44" s="105">
        <v>1</v>
      </c>
      <c r="E44" s="106">
        <v>1</v>
      </c>
      <c r="F44" s="106">
        <v>1</v>
      </c>
      <c r="G44" s="106">
        <v>1</v>
      </c>
      <c r="H44" s="106">
        <v>1</v>
      </c>
      <c r="I44" s="106"/>
      <c r="J44" s="106"/>
      <c r="K44" s="107">
        <v>1</v>
      </c>
      <c r="L44" s="107"/>
      <c r="M44" s="107"/>
      <c r="N44" s="118"/>
      <c r="O44" s="108">
        <f>(SUM(D44:J44)*K44*52)+(SUM(D44:J44)*L44*26)+(SUM(D44:J44)*M44*12)+(SUM(D44:J44)*N44*1)</f>
        <v>260</v>
      </c>
      <c r="P44" s="96"/>
      <c r="Q44" s="51">
        <f>P44*O44*C44</f>
        <v>0</v>
      </c>
      <c r="R44" s="247"/>
    </row>
    <row r="45" spans="1:18" ht="15.75" thickBot="1" x14ac:dyDescent="0.3">
      <c r="A45" s="246"/>
      <c r="B45" s="15" t="s">
        <v>14</v>
      </c>
      <c r="C45" s="16">
        <v>3.1</v>
      </c>
      <c r="D45" s="109"/>
      <c r="E45" s="110"/>
      <c r="F45" s="110"/>
      <c r="G45" s="110"/>
      <c r="H45" s="110"/>
      <c r="I45" s="110"/>
      <c r="J45" s="110"/>
      <c r="K45" s="111"/>
      <c r="L45" s="111"/>
      <c r="M45" s="111"/>
      <c r="N45" s="116"/>
      <c r="O45" s="108">
        <f>(SUM(D45:J45)*K45*52)+(SUM(D45:J45)*L45*26)+(SUM(D45:J45)*M45*12)+(SUM(D45:J45)*N45*1)</f>
        <v>0</v>
      </c>
      <c r="P45" s="19" t="s">
        <v>6</v>
      </c>
      <c r="Q45" s="24" t="s">
        <v>6</v>
      </c>
      <c r="R45" s="247"/>
    </row>
    <row r="46" spans="1:18" x14ac:dyDescent="0.25">
      <c r="A46" s="246"/>
      <c r="B46" s="99" t="s">
        <v>22</v>
      </c>
      <c r="C46" s="100"/>
      <c r="D46" s="113" t="s">
        <v>211</v>
      </c>
      <c r="E46" s="114" t="s">
        <v>212</v>
      </c>
      <c r="F46" s="114" t="s">
        <v>213</v>
      </c>
      <c r="G46" s="114" t="s">
        <v>214</v>
      </c>
      <c r="H46" s="114" t="s">
        <v>215</v>
      </c>
      <c r="I46" s="114" t="s">
        <v>216</v>
      </c>
      <c r="J46" s="114" t="s">
        <v>217</v>
      </c>
      <c r="K46" s="114" t="s">
        <v>218</v>
      </c>
      <c r="L46" s="114" t="s">
        <v>219</v>
      </c>
      <c r="M46" s="114" t="s">
        <v>220</v>
      </c>
      <c r="N46" s="115" t="s">
        <v>221</v>
      </c>
      <c r="O46" s="100"/>
      <c r="P46" s="100"/>
      <c r="Q46" s="101"/>
      <c r="R46" s="247"/>
    </row>
    <row r="47" spans="1:18" ht="15.75" thickBot="1" x14ac:dyDescent="0.3">
      <c r="A47" s="246"/>
      <c r="B47" s="15" t="s">
        <v>23</v>
      </c>
      <c r="C47" s="16">
        <v>23.1</v>
      </c>
      <c r="D47" s="109">
        <v>1</v>
      </c>
      <c r="E47" s="110"/>
      <c r="F47" s="110">
        <v>1</v>
      </c>
      <c r="G47" s="110"/>
      <c r="H47" s="110">
        <v>1</v>
      </c>
      <c r="I47" s="110"/>
      <c r="J47" s="110"/>
      <c r="K47" s="111">
        <v>1</v>
      </c>
      <c r="L47" s="111"/>
      <c r="M47" s="111"/>
      <c r="N47" s="116"/>
      <c r="O47" s="119">
        <f>(SUM(D47:J47)*K47*52)+(SUM(D47:J47)*L47*26)+(SUM(D47:J47)*M47*12)+(SUM(D47:J47)*N47*1)</f>
        <v>156</v>
      </c>
      <c r="P47" s="96"/>
      <c r="Q47" s="120">
        <f>P47*O47*C47</f>
        <v>0</v>
      </c>
      <c r="R47" s="247"/>
    </row>
    <row r="48" spans="1:18" x14ac:dyDescent="0.25">
      <c r="A48" s="246"/>
      <c r="B48" s="128" t="s">
        <v>140</v>
      </c>
      <c r="C48" s="129"/>
      <c r="D48" s="113" t="s">
        <v>211</v>
      </c>
      <c r="E48" s="114" t="s">
        <v>212</v>
      </c>
      <c r="F48" s="114" t="s">
        <v>213</v>
      </c>
      <c r="G48" s="114" t="s">
        <v>214</v>
      </c>
      <c r="H48" s="114" t="s">
        <v>215</v>
      </c>
      <c r="I48" s="114" t="s">
        <v>216</v>
      </c>
      <c r="J48" s="114" t="s">
        <v>217</v>
      </c>
      <c r="K48" s="114" t="s">
        <v>218</v>
      </c>
      <c r="L48" s="114" t="s">
        <v>219</v>
      </c>
      <c r="M48" s="114" t="s">
        <v>220</v>
      </c>
      <c r="N48" s="114" t="s">
        <v>221</v>
      </c>
      <c r="O48" s="122"/>
      <c r="P48" s="123"/>
      <c r="Q48" s="124"/>
      <c r="R48" s="239"/>
    </row>
    <row r="49" spans="1:18" ht="15.75" thickBot="1" x14ac:dyDescent="0.3">
      <c r="A49" s="246"/>
      <c r="B49" s="126" t="s">
        <v>145</v>
      </c>
      <c r="C49" s="127">
        <v>33.4</v>
      </c>
      <c r="D49" s="109">
        <v>1</v>
      </c>
      <c r="E49" s="110"/>
      <c r="F49" s="110">
        <v>1</v>
      </c>
      <c r="G49" s="110"/>
      <c r="H49" s="110">
        <v>1</v>
      </c>
      <c r="I49" s="110"/>
      <c r="J49" s="110"/>
      <c r="K49" s="111">
        <v>1</v>
      </c>
      <c r="L49" s="111"/>
      <c r="M49" s="111"/>
      <c r="N49" s="112"/>
      <c r="O49" s="125">
        <f>(SUM(D49:J49)*K49*52)+(SUM(D49:J49)*L49*26)+(SUM(D49:J49)*M49*12)+(SUM(D49:J49)*N49*1)</f>
        <v>156</v>
      </c>
      <c r="P49" s="96"/>
      <c r="Q49" s="121">
        <f>P49*O49*C49</f>
        <v>0</v>
      </c>
      <c r="R49" s="239"/>
    </row>
    <row r="50" spans="1:18" ht="15.75" thickBot="1" x14ac:dyDescent="0.3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9"/>
    </row>
    <row r="51" spans="1:18" ht="15.75" thickBot="1" x14ac:dyDescent="0.3">
      <c r="A51" s="246"/>
      <c r="B51" s="268" t="s">
        <v>194</v>
      </c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70"/>
      <c r="R51" s="247"/>
    </row>
    <row r="52" spans="1:18" ht="15.75" x14ac:dyDescent="0.25">
      <c r="A52" s="246"/>
      <c r="B52" s="251" t="s">
        <v>24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82">
        <f>SUM(Q7:Q49)</f>
        <v>0</v>
      </c>
      <c r="Q52" s="272"/>
      <c r="R52" s="247"/>
    </row>
    <row r="53" spans="1:18" ht="15.75" x14ac:dyDescent="0.25">
      <c r="A53" s="246"/>
      <c r="B53" s="253" t="s">
        <v>122</v>
      </c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75">
        <f>P54-P52</f>
        <v>0</v>
      </c>
      <c r="Q53" s="274"/>
      <c r="R53" s="247"/>
    </row>
    <row r="54" spans="1:18" ht="16.5" thickBot="1" x14ac:dyDescent="0.3">
      <c r="A54" s="246"/>
      <c r="B54" s="255" t="s">
        <v>25</v>
      </c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81">
        <f>P52*1.21</f>
        <v>0</v>
      </c>
      <c r="Q54" s="261"/>
      <c r="R54" s="247"/>
    </row>
    <row r="55" spans="1:18" ht="15.75" thickBot="1" x14ac:dyDescent="0.3">
      <c r="A55" s="237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9"/>
    </row>
    <row r="56" spans="1:18" ht="15.75" thickBot="1" x14ac:dyDescent="0.3">
      <c r="A56" s="246"/>
      <c r="B56" s="265" t="s">
        <v>143</v>
      </c>
      <c r="C56" s="266"/>
      <c r="D56" s="266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  <c r="Q56" s="267"/>
      <c r="R56" s="247"/>
    </row>
    <row r="57" spans="1:18" ht="26.25" thickBot="1" x14ac:dyDescent="0.3">
      <c r="A57" s="246"/>
      <c r="B57" s="25" t="s">
        <v>0</v>
      </c>
      <c r="C57" s="26" t="s">
        <v>1</v>
      </c>
      <c r="D57" s="257" t="s">
        <v>222</v>
      </c>
      <c r="E57" s="258"/>
      <c r="F57" s="258"/>
      <c r="G57" s="258"/>
      <c r="H57" s="258"/>
      <c r="I57" s="258"/>
      <c r="J57" s="258"/>
      <c r="K57" s="258"/>
      <c r="L57" s="258"/>
      <c r="M57" s="258"/>
      <c r="N57" s="259"/>
      <c r="O57" s="27" t="s">
        <v>26</v>
      </c>
      <c r="P57" s="27" t="s">
        <v>2</v>
      </c>
      <c r="Q57" s="204" t="s">
        <v>126</v>
      </c>
      <c r="R57" s="247"/>
    </row>
    <row r="58" spans="1:18" x14ac:dyDescent="0.25">
      <c r="A58" s="246"/>
      <c r="B58" s="99" t="s">
        <v>28</v>
      </c>
      <c r="C58" s="100"/>
      <c r="D58" s="113" t="s">
        <v>211</v>
      </c>
      <c r="E58" s="114" t="s">
        <v>212</v>
      </c>
      <c r="F58" s="114" t="s">
        <v>213</v>
      </c>
      <c r="G58" s="114" t="s">
        <v>214</v>
      </c>
      <c r="H58" s="114" t="s">
        <v>215</v>
      </c>
      <c r="I58" s="114" t="s">
        <v>216</v>
      </c>
      <c r="J58" s="114" t="s">
        <v>217</v>
      </c>
      <c r="K58" s="114" t="s">
        <v>218</v>
      </c>
      <c r="L58" s="114" t="s">
        <v>219</v>
      </c>
      <c r="M58" s="114" t="s">
        <v>220</v>
      </c>
      <c r="N58" s="115" t="s">
        <v>221</v>
      </c>
      <c r="O58" s="100"/>
      <c r="P58" s="100"/>
      <c r="Q58" s="101"/>
      <c r="R58" s="247"/>
    </row>
    <row r="59" spans="1:18" x14ac:dyDescent="0.25">
      <c r="A59" s="246"/>
      <c r="B59" s="12" t="s">
        <v>198</v>
      </c>
      <c r="C59" s="13">
        <v>95.7</v>
      </c>
      <c r="D59" s="105"/>
      <c r="E59" s="106"/>
      <c r="F59" s="106">
        <v>2</v>
      </c>
      <c r="G59" s="106"/>
      <c r="H59" s="106"/>
      <c r="I59" s="106"/>
      <c r="J59" s="106"/>
      <c r="K59" s="107"/>
      <c r="L59" s="107"/>
      <c r="M59" s="107"/>
      <c r="N59" s="118">
        <v>1</v>
      </c>
      <c r="O59" s="13">
        <v>2</v>
      </c>
      <c r="P59" s="96"/>
      <c r="Q59" s="51">
        <f t="shared" ref="Q59:Q64" si="2">P59*O59*C59</f>
        <v>0</v>
      </c>
      <c r="R59" s="247"/>
    </row>
    <row r="60" spans="1:18" x14ac:dyDescent="0.25">
      <c r="A60" s="246"/>
      <c r="B60" s="12" t="s">
        <v>29</v>
      </c>
      <c r="C60" s="13">
        <v>252.1</v>
      </c>
      <c r="D60" s="105"/>
      <c r="E60" s="106"/>
      <c r="F60" s="106">
        <v>2</v>
      </c>
      <c r="G60" s="106"/>
      <c r="H60" s="106"/>
      <c r="I60" s="106"/>
      <c r="J60" s="106"/>
      <c r="K60" s="107"/>
      <c r="L60" s="107"/>
      <c r="M60" s="107"/>
      <c r="N60" s="118">
        <v>1</v>
      </c>
      <c r="O60" s="13">
        <v>2</v>
      </c>
      <c r="P60" s="96"/>
      <c r="Q60" s="51">
        <f t="shared" si="2"/>
        <v>0</v>
      </c>
      <c r="R60" s="247"/>
    </row>
    <row r="61" spans="1:18" x14ac:dyDescent="0.25">
      <c r="A61" s="246"/>
      <c r="B61" s="12" t="s">
        <v>32</v>
      </c>
      <c r="C61" s="13">
        <v>57.2</v>
      </c>
      <c r="D61" s="105"/>
      <c r="E61" s="106"/>
      <c r="F61" s="106">
        <v>2</v>
      </c>
      <c r="G61" s="106"/>
      <c r="H61" s="106"/>
      <c r="I61" s="106"/>
      <c r="J61" s="106"/>
      <c r="K61" s="107"/>
      <c r="L61" s="107"/>
      <c r="M61" s="107"/>
      <c r="N61" s="118">
        <v>1</v>
      </c>
      <c r="O61" s="13">
        <v>2</v>
      </c>
      <c r="P61" s="96"/>
      <c r="Q61" s="51">
        <f t="shared" si="2"/>
        <v>0</v>
      </c>
      <c r="R61" s="247"/>
    </row>
    <row r="62" spans="1:18" x14ac:dyDescent="0.25">
      <c r="A62" s="246"/>
      <c r="B62" s="12" t="s">
        <v>34</v>
      </c>
      <c r="C62" s="13">
        <v>452</v>
      </c>
      <c r="D62" s="105"/>
      <c r="E62" s="106"/>
      <c r="F62" s="106">
        <v>2</v>
      </c>
      <c r="G62" s="106"/>
      <c r="H62" s="106"/>
      <c r="I62" s="106"/>
      <c r="J62" s="106"/>
      <c r="K62" s="107"/>
      <c r="L62" s="107"/>
      <c r="M62" s="107"/>
      <c r="N62" s="118">
        <v>1</v>
      </c>
      <c r="O62" s="13">
        <v>1</v>
      </c>
      <c r="P62" s="96"/>
      <c r="Q62" s="51">
        <f t="shared" si="2"/>
        <v>0</v>
      </c>
      <c r="R62" s="247"/>
    </row>
    <row r="63" spans="1:18" x14ac:dyDescent="0.25">
      <c r="A63" s="246"/>
      <c r="B63" s="12" t="s">
        <v>33</v>
      </c>
      <c r="C63" s="13">
        <v>287.60000000000002</v>
      </c>
      <c r="D63" s="105"/>
      <c r="E63" s="106"/>
      <c r="F63" s="106">
        <v>2</v>
      </c>
      <c r="G63" s="106"/>
      <c r="H63" s="106"/>
      <c r="I63" s="106"/>
      <c r="J63" s="106"/>
      <c r="K63" s="107"/>
      <c r="L63" s="107"/>
      <c r="M63" s="107"/>
      <c r="N63" s="118">
        <v>1</v>
      </c>
      <c r="O63" s="13">
        <v>2</v>
      </c>
      <c r="P63" s="96"/>
      <c r="Q63" s="51">
        <f t="shared" si="2"/>
        <v>0</v>
      </c>
      <c r="R63" s="247"/>
    </row>
    <row r="64" spans="1:18" ht="15.75" thickBot="1" x14ac:dyDescent="0.3">
      <c r="A64" s="246"/>
      <c r="B64" s="15" t="s">
        <v>30</v>
      </c>
      <c r="C64" s="16">
        <v>17</v>
      </c>
      <c r="D64" s="105"/>
      <c r="E64" s="106"/>
      <c r="F64" s="106">
        <v>2</v>
      </c>
      <c r="G64" s="106"/>
      <c r="H64" s="106"/>
      <c r="I64" s="106"/>
      <c r="J64" s="106"/>
      <c r="K64" s="107"/>
      <c r="L64" s="107"/>
      <c r="M64" s="107"/>
      <c r="N64" s="118">
        <v>1</v>
      </c>
      <c r="O64" s="16">
        <v>2</v>
      </c>
      <c r="P64" s="96"/>
      <c r="Q64" s="52">
        <f t="shared" si="2"/>
        <v>0</v>
      </c>
      <c r="R64" s="247"/>
    </row>
    <row r="65" spans="1:18" x14ac:dyDescent="0.25">
      <c r="A65" s="246"/>
      <c r="B65" s="99" t="s">
        <v>31</v>
      </c>
      <c r="C65" s="100"/>
      <c r="D65" s="113" t="s">
        <v>211</v>
      </c>
      <c r="E65" s="114" t="s">
        <v>212</v>
      </c>
      <c r="F65" s="114" t="s">
        <v>213</v>
      </c>
      <c r="G65" s="114" t="s">
        <v>214</v>
      </c>
      <c r="H65" s="114" t="s">
        <v>215</v>
      </c>
      <c r="I65" s="114" t="s">
        <v>216</v>
      </c>
      <c r="J65" s="114" t="s">
        <v>217</v>
      </c>
      <c r="K65" s="114" t="s">
        <v>218</v>
      </c>
      <c r="L65" s="114" t="s">
        <v>219</v>
      </c>
      <c r="M65" s="114" t="s">
        <v>220</v>
      </c>
      <c r="N65" s="115" t="s">
        <v>221</v>
      </c>
      <c r="O65" s="100"/>
      <c r="P65" s="100"/>
      <c r="Q65" s="101"/>
      <c r="R65" s="247"/>
    </row>
    <row r="66" spans="1:18" x14ac:dyDescent="0.25">
      <c r="A66" s="246"/>
      <c r="B66" s="12" t="s">
        <v>29</v>
      </c>
      <c r="C66" s="13">
        <v>96.1</v>
      </c>
      <c r="D66" s="105"/>
      <c r="E66" s="106"/>
      <c r="F66" s="106">
        <v>2</v>
      </c>
      <c r="G66" s="106"/>
      <c r="H66" s="106"/>
      <c r="I66" s="106"/>
      <c r="J66" s="106"/>
      <c r="K66" s="107"/>
      <c r="L66" s="107"/>
      <c r="M66" s="107"/>
      <c r="N66" s="118">
        <v>1</v>
      </c>
      <c r="O66" s="13">
        <v>2</v>
      </c>
      <c r="P66" s="96"/>
      <c r="Q66" s="51">
        <f>P66*O66*C66</f>
        <v>0</v>
      </c>
      <c r="R66" s="247"/>
    </row>
    <row r="67" spans="1:18" x14ac:dyDescent="0.25">
      <c r="A67" s="246"/>
      <c r="B67" s="12" t="s">
        <v>198</v>
      </c>
      <c r="C67" s="13">
        <v>16.399999999999999</v>
      </c>
      <c r="D67" s="105"/>
      <c r="E67" s="106"/>
      <c r="F67" s="106">
        <v>2</v>
      </c>
      <c r="G67" s="106"/>
      <c r="H67" s="106"/>
      <c r="I67" s="106"/>
      <c r="J67" s="106"/>
      <c r="K67" s="107"/>
      <c r="L67" s="107"/>
      <c r="M67" s="107"/>
      <c r="N67" s="118">
        <v>1</v>
      </c>
      <c r="O67" s="13">
        <v>2</v>
      </c>
      <c r="P67" s="96"/>
      <c r="Q67" s="51">
        <f>P67*O67*C67</f>
        <v>0</v>
      </c>
      <c r="R67" s="247"/>
    </row>
    <row r="68" spans="1:18" x14ac:dyDescent="0.25">
      <c r="A68" s="246"/>
      <c r="B68" s="12" t="s">
        <v>30</v>
      </c>
      <c r="C68" s="13">
        <v>5</v>
      </c>
      <c r="D68" s="105"/>
      <c r="E68" s="106"/>
      <c r="F68" s="106">
        <v>2</v>
      </c>
      <c r="G68" s="106"/>
      <c r="H68" s="106"/>
      <c r="I68" s="106"/>
      <c r="J68" s="106"/>
      <c r="K68" s="107"/>
      <c r="L68" s="107"/>
      <c r="M68" s="107"/>
      <c r="N68" s="118">
        <v>1</v>
      </c>
      <c r="O68" s="13">
        <v>2</v>
      </c>
      <c r="P68" s="96"/>
      <c r="Q68" s="51">
        <f>P68*O68*C68</f>
        <v>0</v>
      </c>
      <c r="R68" s="247"/>
    </row>
    <row r="69" spans="1:18" ht="15.75" thickBot="1" x14ac:dyDescent="0.3">
      <c r="A69" s="246"/>
      <c r="B69" s="12" t="s">
        <v>32</v>
      </c>
      <c r="C69" s="13">
        <v>55.6</v>
      </c>
      <c r="D69" s="105"/>
      <c r="E69" s="106"/>
      <c r="F69" s="106">
        <v>2</v>
      </c>
      <c r="G69" s="106"/>
      <c r="H69" s="106"/>
      <c r="I69" s="106"/>
      <c r="J69" s="106"/>
      <c r="K69" s="107"/>
      <c r="L69" s="107"/>
      <c r="M69" s="107"/>
      <c r="N69" s="118">
        <v>1</v>
      </c>
      <c r="O69" s="13">
        <v>2</v>
      </c>
      <c r="P69" s="96"/>
      <c r="Q69" s="51">
        <f>P69*O69*C69</f>
        <v>0</v>
      </c>
      <c r="R69" s="247"/>
    </row>
    <row r="70" spans="1:18" x14ac:dyDescent="0.25">
      <c r="A70" s="246"/>
      <c r="B70" s="99" t="s">
        <v>210</v>
      </c>
      <c r="C70" s="100"/>
      <c r="D70" s="113" t="s">
        <v>211</v>
      </c>
      <c r="E70" s="114" t="s">
        <v>212</v>
      </c>
      <c r="F70" s="114" t="s">
        <v>213</v>
      </c>
      <c r="G70" s="114" t="s">
        <v>214</v>
      </c>
      <c r="H70" s="114" t="s">
        <v>215</v>
      </c>
      <c r="I70" s="114" t="s">
        <v>216</v>
      </c>
      <c r="J70" s="114" t="s">
        <v>217</v>
      </c>
      <c r="K70" s="114" t="s">
        <v>218</v>
      </c>
      <c r="L70" s="114" t="s">
        <v>219</v>
      </c>
      <c r="M70" s="114" t="s">
        <v>220</v>
      </c>
      <c r="N70" s="115" t="s">
        <v>221</v>
      </c>
      <c r="O70" s="100"/>
      <c r="P70" s="100"/>
      <c r="Q70" s="101"/>
      <c r="R70" s="247"/>
    </row>
    <row r="71" spans="1:18" x14ac:dyDescent="0.25">
      <c r="A71" s="246"/>
      <c r="B71" s="12" t="s">
        <v>29</v>
      </c>
      <c r="C71" s="13">
        <v>6.9</v>
      </c>
      <c r="D71" s="105"/>
      <c r="E71" s="106"/>
      <c r="F71" s="106">
        <v>2</v>
      </c>
      <c r="G71" s="106"/>
      <c r="H71" s="106"/>
      <c r="I71" s="106"/>
      <c r="J71" s="106"/>
      <c r="K71" s="107"/>
      <c r="L71" s="107"/>
      <c r="M71" s="107"/>
      <c r="N71" s="118">
        <v>1</v>
      </c>
      <c r="O71" s="13">
        <v>2</v>
      </c>
      <c r="P71" s="96"/>
      <c r="Q71" s="51">
        <f>P71*O71*C71</f>
        <v>0</v>
      </c>
      <c r="R71" s="247"/>
    </row>
    <row r="72" spans="1:18" ht="15.75" thickBot="1" x14ac:dyDescent="0.3">
      <c r="A72" s="90"/>
      <c r="B72" s="15" t="s">
        <v>198</v>
      </c>
      <c r="C72" s="16">
        <v>1.8</v>
      </c>
      <c r="D72" s="105"/>
      <c r="E72" s="106"/>
      <c r="F72" s="106">
        <v>2</v>
      </c>
      <c r="G72" s="106"/>
      <c r="H72" s="106"/>
      <c r="I72" s="106"/>
      <c r="J72" s="106"/>
      <c r="K72" s="107"/>
      <c r="L72" s="107"/>
      <c r="M72" s="107"/>
      <c r="N72" s="118">
        <v>1</v>
      </c>
      <c r="O72" s="16">
        <v>2</v>
      </c>
      <c r="P72" s="97"/>
      <c r="Q72" s="52">
        <f>P72*O72*C72</f>
        <v>0</v>
      </c>
      <c r="R72" s="92"/>
    </row>
    <row r="73" spans="1:18" ht="15.75" thickBot="1" x14ac:dyDescent="0.3">
      <c r="A73" s="237"/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238"/>
      <c r="O73" s="238"/>
      <c r="P73" s="238"/>
      <c r="Q73" s="238"/>
      <c r="R73" s="239"/>
    </row>
    <row r="74" spans="1:18" ht="15.75" thickBot="1" x14ac:dyDescent="0.3">
      <c r="A74" s="246"/>
      <c r="B74" s="268" t="s">
        <v>195</v>
      </c>
      <c r="C74" s="269"/>
      <c r="D74" s="269"/>
      <c r="E74" s="269"/>
      <c r="F74" s="269"/>
      <c r="G74" s="269"/>
      <c r="H74" s="269"/>
      <c r="I74" s="269"/>
      <c r="J74" s="269"/>
      <c r="K74" s="269"/>
      <c r="L74" s="269"/>
      <c r="M74" s="269"/>
      <c r="N74" s="269"/>
      <c r="O74" s="269"/>
      <c r="P74" s="269"/>
      <c r="Q74" s="270"/>
      <c r="R74" s="247"/>
    </row>
    <row r="75" spans="1:18" ht="15.75" x14ac:dyDescent="0.25">
      <c r="A75" s="246"/>
      <c r="B75" s="251" t="s">
        <v>24</v>
      </c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71">
        <f>SUM(Q58:Q72)</f>
        <v>0</v>
      </c>
      <c r="Q75" s="272"/>
      <c r="R75" s="247"/>
    </row>
    <row r="76" spans="1:18" ht="15.75" x14ac:dyDescent="0.25">
      <c r="A76" s="246"/>
      <c r="B76" s="253" t="s">
        <v>122</v>
      </c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273">
        <f>P77-P75</f>
        <v>0</v>
      </c>
      <c r="Q76" s="274"/>
      <c r="R76" s="247"/>
    </row>
    <row r="77" spans="1:18" ht="16.5" thickBot="1" x14ac:dyDescent="0.3">
      <c r="A77" s="246"/>
      <c r="B77" s="255" t="s">
        <v>25</v>
      </c>
      <c r="C77" s="256"/>
      <c r="D77" s="256"/>
      <c r="E77" s="256"/>
      <c r="F77" s="256"/>
      <c r="G77" s="256"/>
      <c r="H77" s="256"/>
      <c r="I77" s="256"/>
      <c r="J77" s="256"/>
      <c r="K77" s="256"/>
      <c r="L77" s="256"/>
      <c r="M77" s="256"/>
      <c r="N77" s="256"/>
      <c r="O77" s="256"/>
      <c r="P77" s="260">
        <f>P75*1.21</f>
        <v>0</v>
      </c>
      <c r="Q77" s="261"/>
      <c r="R77" s="247"/>
    </row>
    <row r="78" spans="1:18" ht="17.100000000000001" customHeight="1" thickBot="1" x14ac:dyDescent="0.3">
      <c r="A78" s="237"/>
      <c r="B78" s="238"/>
      <c r="C78" s="238"/>
      <c r="D78" s="238"/>
      <c r="E78" s="238"/>
      <c r="F78" s="238"/>
      <c r="G78" s="238"/>
      <c r="H78" s="238"/>
      <c r="I78" s="238"/>
      <c r="J78" s="238"/>
      <c r="K78" s="238"/>
      <c r="L78" s="238"/>
      <c r="M78" s="238"/>
      <c r="N78" s="238"/>
      <c r="O78" s="238"/>
      <c r="P78" s="238"/>
      <c r="Q78" s="238"/>
      <c r="R78" s="239"/>
    </row>
    <row r="79" spans="1:18" ht="19.5" thickBot="1" x14ac:dyDescent="0.3">
      <c r="A79" s="237"/>
      <c r="B79" s="248" t="s">
        <v>129</v>
      </c>
      <c r="C79" s="249"/>
      <c r="D79" s="249"/>
      <c r="E79" s="249"/>
      <c r="F79" s="249"/>
      <c r="G79" s="249"/>
      <c r="H79" s="249"/>
      <c r="I79" s="249"/>
      <c r="J79" s="249"/>
      <c r="K79" s="249"/>
      <c r="L79" s="249"/>
      <c r="M79" s="249"/>
      <c r="N79" s="249"/>
      <c r="O79" s="249"/>
      <c r="P79" s="249"/>
      <c r="Q79" s="250"/>
      <c r="R79" s="239"/>
    </row>
    <row r="80" spans="1:18" ht="15.75" x14ac:dyDescent="0.25">
      <c r="A80" s="237"/>
      <c r="B80" s="251" t="s">
        <v>24</v>
      </c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71">
        <f>SUM(P52+P75)</f>
        <v>0</v>
      </c>
      <c r="Q80" s="272"/>
      <c r="R80" s="239"/>
    </row>
    <row r="81" spans="1:18" ht="15.75" x14ac:dyDescent="0.25">
      <c r="A81" s="237"/>
      <c r="B81" s="253" t="s">
        <v>122</v>
      </c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73">
        <f>P82-P80</f>
        <v>0</v>
      </c>
      <c r="Q81" s="274"/>
      <c r="R81" s="239"/>
    </row>
    <row r="82" spans="1:18" ht="16.5" thickBot="1" x14ac:dyDescent="0.3">
      <c r="A82" s="237"/>
      <c r="B82" s="255" t="s">
        <v>25</v>
      </c>
      <c r="C82" s="256"/>
      <c r="D82" s="256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60">
        <f>P80*1.21</f>
        <v>0</v>
      </c>
      <c r="Q82" s="261"/>
      <c r="R82" s="239"/>
    </row>
    <row r="83" spans="1:18" ht="17.25" x14ac:dyDescent="0.25">
      <c r="A83" s="237"/>
      <c r="B83" s="280"/>
      <c r="C83" s="280"/>
      <c r="D83" s="280"/>
      <c r="E83" s="280"/>
      <c r="F83" s="280"/>
      <c r="G83" s="280"/>
      <c r="H83" s="280"/>
      <c r="I83" s="280"/>
      <c r="J83" s="280"/>
      <c r="K83" s="280"/>
      <c r="L83" s="280"/>
      <c r="M83" s="280"/>
      <c r="N83" s="280"/>
      <c r="O83" s="280"/>
      <c r="P83" s="280"/>
      <c r="Q83" s="280"/>
      <c r="R83" s="239"/>
    </row>
    <row r="84" spans="1:18" ht="15.75" x14ac:dyDescent="0.25">
      <c r="A84" s="90"/>
      <c r="B84" s="95" t="s">
        <v>155</v>
      </c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91"/>
      <c r="P84" s="91"/>
      <c r="Q84" s="91"/>
      <c r="R84" s="92"/>
    </row>
    <row r="85" spans="1:18" ht="15.75" x14ac:dyDescent="0.25">
      <c r="A85" s="90"/>
      <c r="B85" s="262" t="s">
        <v>130</v>
      </c>
      <c r="C85" s="263"/>
      <c r="D85" s="263"/>
      <c r="E85" s="263"/>
      <c r="F85" s="263"/>
      <c r="G85" s="263"/>
      <c r="H85" s="263"/>
      <c r="I85" s="263"/>
      <c r="J85" s="263"/>
      <c r="K85" s="263"/>
      <c r="L85" s="263"/>
      <c r="M85" s="263"/>
      <c r="N85" s="263"/>
      <c r="O85" s="263"/>
      <c r="P85" s="264"/>
      <c r="Q85" s="91"/>
      <c r="R85" s="92"/>
    </row>
    <row r="86" spans="1:18" x14ac:dyDescent="0.25">
      <c r="A86" s="90"/>
      <c r="B86" s="276" t="s">
        <v>139</v>
      </c>
      <c r="C86" s="276"/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91"/>
      <c r="P86" s="91"/>
      <c r="Q86" s="91"/>
      <c r="R86" s="92"/>
    </row>
    <row r="87" spans="1:18" x14ac:dyDescent="0.25">
      <c r="A87" s="90"/>
      <c r="B87" s="217" t="s">
        <v>241</v>
      </c>
      <c r="C87" s="217"/>
      <c r="D87" s="217"/>
      <c r="E87" s="217"/>
      <c r="F87" s="217"/>
      <c r="G87" s="217"/>
      <c r="H87" s="217"/>
      <c r="I87" s="217"/>
      <c r="J87" s="217"/>
      <c r="K87" s="217"/>
      <c r="L87" s="217"/>
      <c r="M87" s="217"/>
      <c r="N87" s="217"/>
      <c r="O87" s="91"/>
      <c r="P87" s="91"/>
      <c r="Q87" s="91"/>
      <c r="R87" s="92"/>
    </row>
    <row r="88" spans="1:18" x14ac:dyDescent="0.25">
      <c r="A88" s="29"/>
      <c r="B88" s="54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4"/>
      <c r="P88" s="54"/>
      <c r="Q88" s="54"/>
      <c r="R88" s="28"/>
    </row>
    <row r="89" spans="1:18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8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8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8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8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8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8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8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3:14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3:14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3:14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3:14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3:14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3:14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3:14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3:14" x14ac:dyDescent="0.2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3:14" x14ac:dyDescent="0.2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3:14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3:14" x14ac:dyDescent="0.2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3:14" x14ac:dyDescent="0.2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3:14" x14ac:dyDescent="0.2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3:14" x14ac:dyDescent="0.2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3:14" x14ac:dyDescent="0.25"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3:14" x14ac:dyDescent="0.25"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3:14" x14ac:dyDescent="0.25"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3:14" x14ac:dyDescent="0.25"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3:14" x14ac:dyDescent="0.25"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</sheetData>
  <mergeCells count="46">
    <mergeCell ref="R79:R83"/>
    <mergeCell ref="A79:A83"/>
    <mergeCell ref="B83:Q83"/>
    <mergeCell ref="R51:R54"/>
    <mergeCell ref="A51:A54"/>
    <mergeCell ref="A73:R73"/>
    <mergeCell ref="A78:R78"/>
    <mergeCell ref="A55:R55"/>
    <mergeCell ref="R56:R71"/>
    <mergeCell ref="A56:A71"/>
    <mergeCell ref="R74:R77"/>
    <mergeCell ref="A74:A77"/>
    <mergeCell ref="B54:O54"/>
    <mergeCell ref="P54:Q54"/>
    <mergeCell ref="P52:Q52"/>
    <mergeCell ref="B53:O53"/>
    <mergeCell ref="A1:R1"/>
    <mergeCell ref="A2:R2"/>
    <mergeCell ref="A3:R3"/>
    <mergeCell ref="A4:R4"/>
    <mergeCell ref="B5:Q5"/>
    <mergeCell ref="R5:R49"/>
    <mergeCell ref="A5:A49"/>
    <mergeCell ref="D6:N6"/>
    <mergeCell ref="B86:N86"/>
    <mergeCell ref="B79:Q79"/>
    <mergeCell ref="B80:O80"/>
    <mergeCell ref="P80:Q80"/>
    <mergeCell ref="B81:O81"/>
    <mergeCell ref="P81:Q81"/>
    <mergeCell ref="D57:N57"/>
    <mergeCell ref="B82:O82"/>
    <mergeCell ref="P82:Q82"/>
    <mergeCell ref="B85:P85"/>
    <mergeCell ref="A50:R50"/>
    <mergeCell ref="B56:Q56"/>
    <mergeCell ref="B77:O77"/>
    <mergeCell ref="P77:Q77"/>
    <mergeCell ref="B74:Q74"/>
    <mergeCell ref="B75:O75"/>
    <mergeCell ref="P75:Q75"/>
    <mergeCell ref="B76:O76"/>
    <mergeCell ref="P76:Q76"/>
    <mergeCell ref="B51:Q51"/>
    <mergeCell ref="B52:O52"/>
    <mergeCell ref="P53:Q53"/>
  </mergeCells>
  <pageMargins left="0.7" right="0.7" top="0.78740157499999996" bottom="0.78740157499999996" header="0.3" footer="0.3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R89"/>
  <sheetViews>
    <sheetView zoomScale="90" zoomScaleNormal="90" workbookViewId="0">
      <selection activeCell="B1" sqref="B1:Q1"/>
    </sheetView>
  </sheetViews>
  <sheetFormatPr defaultColWidth="9.140625" defaultRowHeight="15" x14ac:dyDescent="0.25"/>
  <cols>
    <col min="1" max="1" width="2.5703125" style="1" customWidth="1"/>
    <col min="2" max="2" width="34.28515625" style="1" customWidth="1"/>
    <col min="3" max="3" width="10" style="1" customWidth="1"/>
    <col min="4" max="14" width="3.5703125" style="1" customWidth="1"/>
    <col min="15" max="15" width="11.5703125" style="1" customWidth="1"/>
    <col min="16" max="16" width="17.42578125" style="1" customWidth="1"/>
    <col min="17" max="17" width="15.42578125" style="1" customWidth="1"/>
    <col min="18" max="18" width="2.5703125" style="1" customWidth="1"/>
    <col min="19" max="251" width="9.140625" style="1"/>
    <col min="252" max="252" width="34" style="1" customWidth="1"/>
    <col min="253" max="253" width="10" style="1" customWidth="1"/>
    <col min="254" max="254" width="11.42578125" style="1" customWidth="1"/>
    <col min="255" max="255" width="11.85546875" style="1" customWidth="1"/>
    <col min="256" max="256" width="21.5703125" style="1" customWidth="1"/>
    <col min="257" max="257" width="13.42578125" style="1" customWidth="1"/>
    <col min="258" max="258" width="15" style="1" customWidth="1"/>
    <col min="259" max="507" width="9.140625" style="1"/>
    <col min="508" max="508" width="34" style="1" customWidth="1"/>
    <col min="509" max="509" width="10" style="1" customWidth="1"/>
    <col min="510" max="510" width="11.42578125" style="1" customWidth="1"/>
    <col min="511" max="511" width="11.85546875" style="1" customWidth="1"/>
    <col min="512" max="512" width="21.5703125" style="1" customWidth="1"/>
    <col min="513" max="513" width="13.42578125" style="1" customWidth="1"/>
    <col min="514" max="514" width="15" style="1" customWidth="1"/>
    <col min="515" max="763" width="9.140625" style="1"/>
    <col min="764" max="764" width="34" style="1" customWidth="1"/>
    <col min="765" max="765" width="10" style="1" customWidth="1"/>
    <col min="766" max="766" width="11.42578125" style="1" customWidth="1"/>
    <col min="767" max="767" width="11.85546875" style="1" customWidth="1"/>
    <col min="768" max="768" width="21.5703125" style="1" customWidth="1"/>
    <col min="769" max="769" width="13.42578125" style="1" customWidth="1"/>
    <col min="770" max="770" width="15" style="1" customWidth="1"/>
    <col min="771" max="1019" width="9.140625" style="1"/>
    <col min="1020" max="1020" width="34" style="1" customWidth="1"/>
    <col min="1021" max="1021" width="10" style="1" customWidth="1"/>
    <col min="1022" max="1022" width="11.42578125" style="1" customWidth="1"/>
    <col min="1023" max="1023" width="11.85546875" style="1" customWidth="1"/>
    <col min="1024" max="1024" width="21.5703125" style="1" customWidth="1"/>
    <col min="1025" max="1025" width="13.42578125" style="1" customWidth="1"/>
    <col min="1026" max="1026" width="15" style="1" customWidth="1"/>
    <col min="1027" max="1275" width="9.140625" style="1"/>
    <col min="1276" max="1276" width="34" style="1" customWidth="1"/>
    <col min="1277" max="1277" width="10" style="1" customWidth="1"/>
    <col min="1278" max="1278" width="11.42578125" style="1" customWidth="1"/>
    <col min="1279" max="1279" width="11.85546875" style="1" customWidth="1"/>
    <col min="1280" max="1280" width="21.5703125" style="1" customWidth="1"/>
    <col min="1281" max="1281" width="13.42578125" style="1" customWidth="1"/>
    <col min="1282" max="1282" width="15" style="1" customWidth="1"/>
    <col min="1283" max="1531" width="9.140625" style="1"/>
    <col min="1532" max="1532" width="34" style="1" customWidth="1"/>
    <col min="1533" max="1533" width="10" style="1" customWidth="1"/>
    <col min="1534" max="1534" width="11.42578125" style="1" customWidth="1"/>
    <col min="1535" max="1535" width="11.85546875" style="1" customWidth="1"/>
    <col min="1536" max="1536" width="21.5703125" style="1" customWidth="1"/>
    <col min="1537" max="1537" width="13.42578125" style="1" customWidth="1"/>
    <col min="1538" max="1538" width="15" style="1" customWidth="1"/>
    <col min="1539" max="1787" width="9.140625" style="1"/>
    <col min="1788" max="1788" width="34" style="1" customWidth="1"/>
    <col min="1789" max="1789" width="10" style="1" customWidth="1"/>
    <col min="1790" max="1790" width="11.42578125" style="1" customWidth="1"/>
    <col min="1791" max="1791" width="11.85546875" style="1" customWidth="1"/>
    <col min="1792" max="1792" width="21.5703125" style="1" customWidth="1"/>
    <col min="1793" max="1793" width="13.42578125" style="1" customWidth="1"/>
    <col min="1794" max="1794" width="15" style="1" customWidth="1"/>
    <col min="1795" max="2043" width="9.140625" style="1"/>
    <col min="2044" max="2044" width="34" style="1" customWidth="1"/>
    <col min="2045" max="2045" width="10" style="1" customWidth="1"/>
    <col min="2046" max="2046" width="11.42578125" style="1" customWidth="1"/>
    <col min="2047" max="2047" width="11.85546875" style="1" customWidth="1"/>
    <col min="2048" max="2048" width="21.5703125" style="1" customWidth="1"/>
    <col min="2049" max="2049" width="13.42578125" style="1" customWidth="1"/>
    <col min="2050" max="2050" width="15" style="1" customWidth="1"/>
    <col min="2051" max="2299" width="9.140625" style="1"/>
    <col min="2300" max="2300" width="34" style="1" customWidth="1"/>
    <col min="2301" max="2301" width="10" style="1" customWidth="1"/>
    <col min="2302" max="2302" width="11.42578125" style="1" customWidth="1"/>
    <col min="2303" max="2303" width="11.85546875" style="1" customWidth="1"/>
    <col min="2304" max="2304" width="21.5703125" style="1" customWidth="1"/>
    <col min="2305" max="2305" width="13.42578125" style="1" customWidth="1"/>
    <col min="2306" max="2306" width="15" style="1" customWidth="1"/>
    <col min="2307" max="2555" width="9.140625" style="1"/>
    <col min="2556" max="2556" width="34" style="1" customWidth="1"/>
    <col min="2557" max="2557" width="10" style="1" customWidth="1"/>
    <col min="2558" max="2558" width="11.42578125" style="1" customWidth="1"/>
    <col min="2559" max="2559" width="11.85546875" style="1" customWidth="1"/>
    <col min="2560" max="2560" width="21.5703125" style="1" customWidth="1"/>
    <col min="2561" max="2561" width="13.42578125" style="1" customWidth="1"/>
    <col min="2562" max="2562" width="15" style="1" customWidth="1"/>
    <col min="2563" max="2811" width="9.140625" style="1"/>
    <col min="2812" max="2812" width="34" style="1" customWidth="1"/>
    <col min="2813" max="2813" width="10" style="1" customWidth="1"/>
    <col min="2814" max="2814" width="11.42578125" style="1" customWidth="1"/>
    <col min="2815" max="2815" width="11.85546875" style="1" customWidth="1"/>
    <col min="2816" max="2816" width="21.5703125" style="1" customWidth="1"/>
    <col min="2817" max="2817" width="13.42578125" style="1" customWidth="1"/>
    <col min="2818" max="2818" width="15" style="1" customWidth="1"/>
    <col min="2819" max="3067" width="9.140625" style="1"/>
    <col min="3068" max="3068" width="34" style="1" customWidth="1"/>
    <col min="3069" max="3069" width="10" style="1" customWidth="1"/>
    <col min="3070" max="3070" width="11.42578125" style="1" customWidth="1"/>
    <col min="3071" max="3071" width="11.85546875" style="1" customWidth="1"/>
    <col min="3072" max="3072" width="21.5703125" style="1" customWidth="1"/>
    <col min="3073" max="3073" width="13.42578125" style="1" customWidth="1"/>
    <col min="3074" max="3074" width="15" style="1" customWidth="1"/>
    <col min="3075" max="3323" width="9.140625" style="1"/>
    <col min="3324" max="3324" width="34" style="1" customWidth="1"/>
    <col min="3325" max="3325" width="10" style="1" customWidth="1"/>
    <col min="3326" max="3326" width="11.42578125" style="1" customWidth="1"/>
    <col min="3327" max="3327" width="11.85546875" style="1" customWidth="1"/>
    <col min="3328" max="3328" width="21.5703125" style="1" customWidth="1"/>
    <col min="3329" max="3329" width="13.42578125" style="1" customWidth="1"/>
    <col min="3330" max="3330" width="15" style="1" customWidth="1"/>
    <col min="3331" max="3579" width="9.140625" style="1"/>
    <col min="3580" max="3580" width="34" style="1" customWidth="1"/>
    <col min="3581" max="3581" width="10" style="1" customWidth="1"/>
    <col min="3582" max="3582" width="11.42578125" style="1" customWidth="1"/>
    <col min="3583" max="3583" width="11.85546875" style="1" customWidth="1"/>
    <col min="3584" max="3584" width="21.5703125" style="1" customWidth="1"/>
    <col min="3585" max="3585" width="13.42578125" style="1" customWidth="1"/>
    <col min="3586" max="3586" width="15" style="1" customWidth="1"/>
    <col min="3587" max="3835" width="9.140625" style="1"/>
    <col min="3836" max="3836" width="34" style="1" customWidth="1"/>
    <col min="3837" max="3837" width="10" style="1" customWidth="1"/>
    <col min="3838" max="3838" width="11.42578125" style="1" customWidth="1"/>
    <col min="3839" max="3839" width="11.85546875" style="1" customWidth="1"/>
    <col min="3840" max="3840" width="21.5703125" style="1" customWidth="1"/>
    <col min="3841" max="3841" width="13.42578125" style="1" customWidth="1"/>
    <col min="3842" max="3842" width="15" style="1" customWidth="1"/>
    <col min="3843" max="4091" width="9.140625" style="1"/>
    <col min="4092" max="4092" width="34" style="1" customWidth="1"/>
    <col min="4093" max="4093" width="10" style="1" customWidth="1"/>
    <col min="4094" max="4094" width="11.42578125" style="1" customWidth="1"/>
    <col min="4095" max="4095" width="11.85546875" style="1" customWidth="1"/>
    <col min="4096" max="4096" width="21.5703125" style="1" customWidth="1"/>
    <col min="4097" max="4097" width="13.42578125" style="1" customWidth="1"/>
    <col min="4098" max="4098" width="15" style="1" customWidth="1"/>
    <col min="4099" max="4347" width="9.140625" style="1"/>
    <col min="4348" max="4348" width="34" style="1" customWidth="1"/>
    <col min="4349" max="4349" width="10" style="1" customWidth="1"/>
    <col min="4350" max="4350" width="11.42578125" style="1" customWidth="1"/>
    <col min="4351" max="4351" width="11.85546875" style="1" customWidth="1"/>
    <col min="4352" max="4352" width="21.5703125" style="1" customWidth="1"/>
    <col min="4353" max="4353" width="13.42578125" style="1" customWidth="1"/>
    <col min="4354" max="4354" width="15" style="1" customWidth="1"/>
    <col min="4355" max="4603" width="9.140625" style="1"/>
    <col min="4604" max="4604" width="34" style="1" customWidth="1"/>
    <col min="4605" max="4605" width="10" style="1" customWidth="1"/>
    <col min="4606" max="4606" width="11.42578125" style="1" customWidth="1"/>
    <col min="4607" max="4607" width="11.85546875" style="1" customWidth="1"/>
    <col min="4608" max="4608" width="21.5703125" style="1" customWidth="1"/>
    <col min="4609" max="4609" width="13.42578125" style="1" customWidth="1"/>
    <col min="4610" max="4610" width="15" style="1" customWidth="1"/>
    <col min="4611" max="4859" width="9.140625" style="1"/>
    <col min="4860" max="4860" width="34" style="1" customWidth="1"/>
    <col min="4861" max="4861" width="10" style="1" customWidth="1"/>
    <col min="4862" max="4862" width="11.42578125" style="1" customWidth="1"/>
    <col min="4863" max="4863" width="11.85546875" style="1" customWidth="1"/>
    <col min="4864" max="4864" width="21.5703125" style="1" customWidth="1"/>
    <col min="4865" max="4865" width="13.42578125" style="1" customWidth="1"/>
    <col min="4866" max="4866" width="15" style="1" customWidth="1"/>
    <col min="4867" max="5115" width="9.140625" style="1"/>
    <col min="5116" max="5116" width="34" style="1" customWidth="1"/>
    <col min="5117" max="5117" width="10" style="1" customWidth="1"/>
    <col min="5118" max="5118" width="11.42578125" style="1" customWidth="1"/>
    <col min="5119" max="5119" width="11.85546875" style="1" customWidth="1"/>
    <col min="5120" max="5120" width="21.5703125" style="1" customWidth="1"/>
    <col min="5121" max="5121" width="13.42578125" style="1" customWidth="1"/>
    <col min="5122" max="5122" width="15" style="1" customWidth="1"/>
    <col min="5123" max="5371" width="9.140625" style="1"/>
    <col min="5372" max="5372" width="34" style="1" customWidth="1"/>
    <col min="5373" max="5373" width="10" style="1" customWidth="1"/>
    <col min="5374" max="5374" width="11.42578125" style="1" customWidth="1"/>
    <col min="5375" max="5375" width="11.85546875" style="1" customWidth="1"/>
    <col min="5376" max="5376" width="21.5703125" style="1" customWidth="1"/>
    <col min="5377" max="5377" width="13.42578125" style="1" customWidth="1"/>
    <col min="5378" max="5378" width="15" style="1" customWidth="1"/>
    <col min="5379" max="5627" width="9.140625" style="1"/>
    <col min="5628" max="5628" width="34" style="1" customWidth="1"/>
    <col min="5629" max="5629" width="10" style="1" customWidth="1"/>
    <col min="5630" max="5630" width="11.42578125" style="1" customWidth="1"/>
    <col min="5631" max="5631" width="11.85546875" style="1" customWidth="1"/>
    <col min="5632" max="5632" width="21.5703125" style="1" customWidth="1"/>
    <col min="5633" max="5633" width="13.42578125" style="1" customWidth="1"/>
    <col min="5634" max="5634" width="15" style="1" customWidth="1"/>
    <col min="5635" max="5883" width="9.140625" style="1"/>
    <col min="5884" max="5884" width="34" style="1" customWidth="1"/>
    <col min="5885" max="5885" width="10" style="1" customWidth="1"/>
    <col min="5886" max="5886" width="11.42578125" style="1" customWidth="1"/>
    <col min="5887" max="5887" width="11.85546875" style="1" customWidth="1"/>
    <col min="5888" max="5888" width="21.5703125" style="1" customWidth="1"/>
    <col min="5889" max="5889" width="13.42578125" style="1" customWidth="1"/>
    <col min="5890" max="5890" width="15" style="1" customWidth="1"/>
    <col min="5891" max="6139" width="9.140625" style="1"/>
    <col min="6140" max="6140" width="34" style="1" customWidth="1"/>
    <col min="6141" max="6141" width="10" style="1" customWidth="1"/>
    <col min="6142" max="6142" width="11.42578125" style="1" customWidth="1"/>
    <col min="6143" max="6143" width="11.85546875" style="1" customWidth="1"/>
    <col min="6144" max="6144" width="21.5703125" style="1" customWidth="1"/>
    <col min="6145" max="6145" width="13.42578125" style="1" customWidth="1"/>
    <col min="6146" max="6146" width="15" style="1" customWidth="1"/>
    <col min="6147" max="6395" width="9.140625" style="1"/>
    <col min="6396" max="6396" width="34" style="1" customWidth="1"/>
    <col min="6397" max="6397" width="10" style="1" customWidth="1"/>
    <col min="6398" max="6398" width="11.42578125" style="1" customWidth="1"/>
    <col min="6399" max="6399" width="11.85546875" style="1" customWidth="1"/>
    <col min="6400" max="6400" width="21.5703125" style="1" customWidth="1"/>
    <col min="6401" max="6401" width="13.42578125" style="1" customWidth="1"/>
    <col min="6402" max="6402" width="15" style="1" customWidth="1"/>
    <col min="6403" max="6651" width="9.140625" style="1"/>
    <col min="6652" max="6652" width="34" style="1" customWidth="1"/>
    <col min="6653" max="6653" width="10" style="1" customWidth="1"/>
    <col min="6654" max="6654" width="11.42578125" style="1" customWidth="1"/>
    <col min="6655" max="6655" width="11.85546875" style="1" customWidth="1"/>
    <col min="6656" max="6656" width="21.5703125" style="1" customWidth="1"/>
    <col min="6657" max="6657" width="13.42578125" style="1" customWidth="1"/>
    <col min="6658" max="6658" width="15" style="1" customWidth="1"/>
    <col min="6659" max="6907" width="9.140625" style="1"/>
    <col min="6908" max="6908" width="34" style="1" customWidth="1"/>
    <col min="6909" max="6909" width="10" style="1" customWidth="1"/>
    <col min="6910" max="6910" width="11.42578125" style="1" customWidth="1"/>
    <col min="6911" max="6911" width="11.85546875" style="1" customWidth="1"/>
    <col min="6912" max="6912" width="21.5703125" style="1" customWidth="1"/>
    <col min="6913" max="6913" width="13.42578125" style="1" customWidth="1"/>
    <col min="6914" max="6914" width="15" style="1" customWidth="1"/>
    <col min="6915" max="7163" width="9.140625" style="1"/>
    <col min="7164" max="7164" width="34" style="1" customWidth="1"/>
    <col min="7165" max="7165" width="10" style="1" customWidth="1"/>
    <col min="7166" max="7166" width="11.42578125" style="1" customWidth="1"/>
    <col min="7167" max="7167" width="11.85546875" style="1" customWidth="1"/>
    <col min="7168" max="7168" width="21.5703125" style="1" customWidth="1"/>
    <col min="7169" max="7169" width="13.42578125" style="1" customWidth="1"/>
    <col min="7170" max="7170" width="15" style="1" customWidth="1"/>
    <col min="7171" max="7419" width="9.140625" style="1"/>
    <col min="7420" max="7420" width="34" style="1" customWidth="1"/>
    <col min="7421" max="7421" width="10" style="1" customWidth="1"/>
    <col min="7422" max="7422" width="11.42578125" style="1" customWidth="1"/>
    <col min="7423" max="7423" width="11.85546875" style="1" customWidth="1"/>
    <col min="7424" max="7424" width="21.5703125" style="1" customWidth="1"/>
    <col min="7425" max="7425" width="13.42578125" style="1" customWidth="1"/>
    <col min="7426" max="7426" width="15" style="1" customWidth="1"/>
    <col min="7427" max="7675" width="9.140625" style="1"/>
    <col min="7676" max="7676" width="34" style="1" customWidth="1"/>
    <col min="7677" max="7677" width="10" style="1" customWidth="1"/>
    <col min="7678" max="7678" width="11.42578125" style="1" customWidth="1"/>
    <col min="7679" max="7679" width="11.85546875" style="1" customWidth="1"/>
    <col min="7680" max="7680" width="21.5703125" style="1" customWidth="1"/>
    <col min="7681" max="7681" width="13.42578125" style="1" customWidth="1"/>
    <col min="7682" max="7682" width="15" style="1" customWidth="1"/>
    <col min="7683" max="7931" width="9.140625" style="1"/>
    <col min="7932" max="7932" width="34" style="1" customWidth="1"/>
    <col min="7933" max="7933" width="10" style="1" customWidth="1"/>
    <col min="7934" max="7934" width="11.42578125" style="1" customWidth="1"/>
    <col min="7935" max="7935" width="11.85546875" style="1" customWidth="1"/>
    <col min="7936" max="7936" width="21.5703125" style="1" customWidth="1"/>
    <col min="7937" max="7937" width="13.42578125" style="1" customWidth="1"/>
    <col min="7938" max="7938" width="15" style="1" customWidth="1"/>
    <col min="7939" max="8187" width="9.140625" style="1"/>
    <col min="8188" max="8188" width="34" style="1" customWidth="1"/>
    <col min="8189" max="8189" width="10" style="1" customWidth="1"/>
    <col min="8190" max="8190" width="11.42578125" style="1" customWidth="1"/>
    <col min="8191" max="8191" width="11.85546875" style="1" customWidth="1"/>
    <col min="8192" max="8192" width="21.5703125" style="1" customWidth="1"/>
    <col min="8193" max="8193" width="13.42578125" style="1" customWidth="1"/>
    <col min="8194" max="8194" width="15" style="1" customWidth="1"/>
    <col min="8195" max="8443" width="9.140625" style="1"/>
    <col min="8444" max="8444" width="34" style="1" customWidth="1"/>
    <col min="8445" max="8445" width="10" style="1" customWidth="1"/>
    <col min="8446" max="8446" width="11.42578125" style="1" customWidth="1"/>
    <col min="8447" max="8447" width="11.85546875" style="1" customWidth="1"/>
    <col min="8448" max="8448" width="21.5703125" style="1" customWidth="1"/>
    <col min="8449" max="8449" width="13.42578125" style="1" customWidth="1"/>
    <col min="8450" max="8450" width="15" style="1" customWidth="1"/>
    <col min="8451" max="8699" width="9.140625" style="1"/>
    <col min="8700" max="8700" width="34" style="1" customWidth="1"/>
    <col min="8701" max="8701" width="10" style="1" customWidth="1"/>
    <col min="8702" max="8702" width="11.42578125" style="1" customWidth="1"/>
    <col min="8703" max="8703" width="11.85546875" style="1" customWidth="1"/>
    <col min="8704" max="8704" width="21.5703125" style="1" customWidth="1"/>
    <col min="8705" max="8705" width="13.42578125" style="1" customWidth="1"/>
    <col min="8706" max="8706" width="15" style="1" customWidth="1"/>
    <col min="8707" max="8955" width="9.140625" style="1"/>
    <col min="8956" max="8956" width="34" style="1" customWidth="1"/>
    <col min="8957" max="8957" width="10" style="1" customWidth="1"/>
    <col min="8958" max="8958" width="11.42578125" style="1" customWidth="1"/>
    <col min="8959" max="8959" width="11.85546875" style="1" customWidth="1"/>
    <col min="8960" max="8960" width="21.5703125" style="1" customWidth="1"/>
    <col min="8961" max="8961" width="13.42578125" style="1" customWidth="1"/>
    <col min="8962" max="8962" width="15" style="1" customWidth="1"/>
    <col min="8963" max="9211" width="9.140625" style="1"/>
    <col min="9212" max="9212" width="34" style="1" customWidth="1"/>
    <col min="9213" max="9213" width="10" style="1" customWidth="1"/>
    <col min="9214" max="9214" width="11.42578125" style="1" customWidth="1"/>
    <col min="9215" max="9215" width="11.85546875" style="1" customWidth="1"/>
    <col min="9216" max="9216" width="21.5703125" style="1" customWidth="1"/>
    <col min="9217" max="9217" width="13.42578125" style="1" customWidth="1"/>
    <col min="9218" max="9218" width="15" style="1" customWidth="1"/>
    <col min="9219" max="9467" width="9.140625" style="1"/>
    <col min="9468" max="9468" width="34" style="1" customWidth="1"/>
    <col min="9469" max="9469" width="10" style="1" customWidth="1"/>
    <col min="9470" max="9470" width="11.42578125" style="1" customWidth="1"/>
    <col min="9471" max="9471" width="11.85546875" style="1" customWidth="1"/>
    <col min="9472" max="9472" width="21.5703125" style="1" customWidth="1"/>
    <col min="9473" max="9473" width="13.42578125" style="1" customWidth="1"/>
    <col min="9474" max="9474" width="15" style="1" customWidth="1"/>
    <col min="9475" max="9723" width="9.140625" style="1"/>
    <col min="9724" max="9724" width="34" style="1" customWidth="1"/>
    <col min="9725" max="9725" width="10" style="1" customWidth="1"/>
    <col min="9726" max="9726" width="11.42578125" style="1" customWidth="1"/>
    <col min="9727" max="9727" width="11.85546875" style="1" customWidth="1"/>
    <col min="9728" max="9728" width="21.5703125" style="1" customWidth="1"/>
    <col min="9729" max="9729" width="13.42578125" style="1" customWidth="1"/>
    <col min="9730" max="9730" width="15" style="1" customWidth="1"/>
    <col min="9731" max="9979" width="9.140625" style="1"/>
    <col min="9980" max="9980" width="34" style="1" customWidth="1"/>
    <col min="9981" max="9981" width="10" style="1" customWidth="1"/>
    <col min="9982" max="9982" width="11.42578125" style="1" customWidth="1"/>
    <col min="9983" max="9983" width="11.85546875" style="1" customWidth="1"/>
    <col min="9984" max="9984" width="21.5703125" style="1" customWidth="1"/>
    <col min="9985" max="9985" width="13.42578125" style="1" customWidth="1"/>
    <col min="9986" max="9986" width="15" style="1" customWidth="1"/>
    <col min="9987" max="10235" width="9.140625" style="1"/>
    <col min="10236" max="10236" width="34" style="1" customWidth="1"/>
    <col min="10237" max="10237" width="10" style="1" customWidth="1"/>
    <col min="10238" max="10238" width="11.42578125" style="1" customWidth="1"/>
    <col min="10239" max="10239" width="11.85546875" style="1" customWidth="1"/>
    <col min="10240" max="10240" width="21.5703125" style="1" customWidth="1"/>
    <col min="10241" max="10241" width="13.42578125" style="1" customWidth="1"/>
    <col min="10242" max="10242" width="15" style="1" customWidth="1"/>
    <col min="10243" max="10491" width="9.140625" style="1"/>
    <col min="10492" max="10492" width="34" style="1" customWidth="1"/>
    <col min="10493" max="10493" width="10" style="1" customWidth="1"/>
    <col min="10494" max="10494" width="11.42578125" style="1" customWidth="1"/>
    <col min="10495" max="10495" width="11.85546875" style="1" customWidth="1"/>
    <col min="10496" max="10496" width="21.5703125" style="1" customWidth="1"/>
    <col min="10497" max="10497" width="13.42578125" style="1" customWidth="1"/>
    <col min="10498" max="10498" width="15" style="1" customWidth="1"/>
    <col min="10499" max="10747" width="9.140625" style="1"/>
    <col min="10748" max="10748" width="34" style="1" customWidth="1"/>
    <col min="10749" max="10749" width="10" style="1" customWidth="1"/>
    <col min="10750" max="10750" width="11.42578125" style="1" customWidth="1"/>
    <col min="10751" max="10751" width="11.85546875" style="1" customWidth="1"/>
    <col min="10752" max="10752" width="21.5703125" style="1" customWidth="1"/>
    <col min="10753" max="10753" width="13.42578125" style="1" customWidth="1"/>
    <col min="10754" max="10754" width="15" style="1" customWidth="1"/>
    <col min="10755" max="11003" width="9.140625" style="1"/>
    <col min="11004" max="11004" width="34" style="1" customWidth="1"/>
    <col min="11005" max="11005" width="10" style="1" customWidth="1"/>
    <col min="11006" max="11006" width="11.42578125" style="1" customWidth="1"/>
    <col min="11007" max="11007" width="11.85546875" style="1" customWidth="1"/>
    <col min="11008" max="11008" width="21.5703125" style="1" customWidth="1"/>
    <col min="11009" max="11009" width="13.42578125" style="1" customWidth="1"/>
    <col min="11010" max="11010" width="15" style="1" customWidth="1"/>
    <col min="11011" max="11259" width="9.140625" style="1"/>
    <col min="11260" max="11260" width="34" style="1" customWidth="1"/>
    <col min="11261" max="11261" width="10" style="1" customWidth="1"/>
    <col min="11262" max="11262" width="11.42578125" style="1" customWidth="1"/>
    <col min="11263" max="11263" width="11.85546875" style="1" customWidth="1"/>
    <col min="11264" max="11264" width="21.5703125" style="1" customWidth="1"/>
    <col min="11265" max="11265" width="13.42578125" style="1" customWidth="1"/>
    <col min="11266" max="11266" width="15" style="1" customWidth="1"/>
    <col min="11267" max="11515" width="9.140625" style="1"/>
    <col min="11516" max="11516" width="34" style="1" customWidth="1"/>
    <col min="11517" max="11517" width="10" style="1" customWidth="1"/>
    <col min="11518" max="11518" width="11.42578125" style="1" customWidth="1"/>
    <col min="11519" max="11519" width="11.85546875" style="1" customWidth="1"/>
    <col min="11520" max="11520" width="21.5703125" style="1" customWidth="1"/>
    <col min="11521" max="11521" width="13.42578125" style="1" customWidth="1"/>
    <col min="11522" max="11522" width="15" style="1" customWidth="1"/>
    <col min="11523" max="11771" width="9.140625" style="1"/>
    <col min="11772" max="11772" width="34" style="1" customWidth="1"/>
    <col min="11773" max="11773" width="10" style="1" customWidth="1"/>
    <col min="11774" max="11774" width="11.42578125" style="1" customWidth="1"/>
    <col min="11775" max="11775" width="11.85546875" style="1" customWidth="1"/>
    <col min="11776" max="11776" width="21.5703125" style="1" customWidth="1"/>
    <col min="11777" max="11777" width="13.42578125" style="1" customWidth="1"/>
    <col min="11778" max="11778" width="15" style="1" customWidth="1"/>
    <col min="11779" max="12027" width="9.140625" style="1"/>
    <col min="12028" max="12028" width="34" style="1" customWidth="1"/>
    <col min="12029" max="12029" width="10" style="1" customWidth="1"/>
    <col min="12030" max="12030" width="11.42578125" style="1" customWidth="1"/>
    <col min="12031" max="12031" width="11.85546875" style="1" customWidth="1"/>
    <col min="12032" max="12032" width="21.5703125" style="1" customWidth="1"/>
    <col min="12033" max="12033" width="13.42578125" style="1" customWidth="1"/>
    <col min="12034" max="12034" width="15" style="1" customWidth="1"/>
    <col min="12035" max="12283" width="9.140625" style="1"/>
    <col min="12284" max="12284" width="34" style="1" customWidth="1"/>
    <col min="12285" max="12285" width="10" style="1" customWidth="1"/>
    <col min="12286" max="12286" width="11.42578125" style="1" customWidth="1"/>
    <col min="12287" max="12287" width="11.85546875" style="1" customWidth="1"/>
    <col min="12288" max="12288" width="21.5703125" style="1" customWidth="1"/>
    <col min="12289" max="12289" width="13.42578125" style="1" customWidth="1"/>
    <col min="12290" max="12290" width="15" style="1" customWidth="1"/>
    <col min="12291" max="12539" width="9.140625" style="1"/>
    <col min="12540" max="12540" width="34" style="1" customWidth="1"/>
    <col min="12541" max="12541" width="10" style="1" customWidth="1"/>
    <col min="12542" max="12542" width="11.42578125" style="1" customWidth="1"/>
    <col min="12543" max="12543" width="11.85546875" style="1" customWidth="1"/>
    <col min="12544" max="12544" width="21.5703125" style="1" customWidth="1"/>
    <col min="12545" max="12545" width="13.42578125" style="1" customWidth="1"/>
    <col min="12546" max="12546" width="15" style="1" customWidth="1"/>
    <col min="12547" max="12795" width="9.140625" style="1"/>
    <col min="12796" max="12796" width="34" style="1" customWidth="1"/>
    <col min="12797" max="12797" width="10" style="1" customWidth="1"/>
    <col min="12798" max="12798" width="11.42578125" style="1" customWidth="1"/>
    <col min="12799" max="12799" width="11.85546875" style="1" customWidth="1"/>
    <col min="12800" max="12800" width="21.5703125" style="1" customWidth="1"/>
    <col min="12801" max="12801" width="13.42578125" style="1" customWidth="1"/>
    <col min="12802" max="12802" width="15" style="1" customWidth="1"/>
    <col min="12803" max="13051" width="9.140625" style="1"/>
    <col min="13052" max="13052" width="34" style="1" customWidth="1"/>
    <col min="13053" max="13053" width="10" style="1" customWidth="1"/>
    <col min="13054" max="13054" width="11.42578125" style="1" customWidth="1"/>
    <col min="13055" max="13055" width="11.85546875" style="1" customWidth="1"/>
    <col min="13056" max="13056" width="21.5703125" style="1" customWidth="1"/>
    <col min="13057" max="13057" width="13.42578125" style="1" customWidth="1"/>
    <col min="13058" max="13058" width="15" style="1" customWidth="1"/>
    <col min="13059" max="13307" width="9.140625" style="1"/>
    <col min="13308" max="13308" width="34" style="1" customWidth="1"/>
    <col min="13309" max="13309" width="10" style="1" customWidth="1"/>
    <col min="13310" max="13310" width="11.42578125" style="1" customWidth="1"/>
    <col min="13311" max="13311" width="11.85546875" style="1" customWidth="1"/>
    <col min="13312" max="13312" width="21.5703125" style="1" customWidth="1"/>
    <col min="13313" max="13313" width="13.42578125" style="1" customWidth="1"/>
    <col min="13314" max="13314" width="15" style="1" customWidth="1"/>
    <col min="13315" max="13563" width="9.140625" style="1"/>
    <col min="13564" max="13564" width="34" style="1" customWidth="1"/>
    <col min="13565" max="13565" width="10" style="1" customWidth="1"/>
    <col min="13566" max="13566" width="11.42578125" style="1" customWidth="1"/>
    <col min="13567" max="13567" width="11.85546875" style="1" customWidth="1"/>
    <col min="13568" max="13568" width="21.5703125" style="1" customWidth="1"/>
    <col min="13569" max="13569" width="13.42578125" style="1" customWidth="1"/>
    <col min="13570" max="13570" width="15" style="1" customWidth="1"/>
    <col min="13571" max="13819" width="9.140625" style="1"/>
    <col min="13820" max="13820" width="34" style="1" customWidth="1"/>
    <col min="13821" max="13821" width="10" style="1" customWidth="1"/>
    <col min="13822" max="13822" width="11.42578125" style="1" customWidth="1"/>
    <col min="13823" max="13823" width="11.85546875" style="1" customWidth="1"/>
    <col min="13824" max="13824" width="21.5703125" style="1" customWidth="1"/>
    <col min="13825" max="13825" width="13.42578125" style="1" customWidth="1"/>
    <col min="13826" max="13826" width="15" style="1" customWidth="1"/>
    <col min="13827" max="14075" width="9.140625" style="1"/>
    <col min="14076" max="14076" width="34" style="1" customWidth="1"/>
    <col min="14077" max="14077" width="10" style="1" customWidth="1"/>
    <col min="14078" max="14078" width="11.42578125" style="1" customWidth="1"/>
    <col min="14079" max="14079" width="11.85546875" style="1" customWidth="1"/>
    <col min="14080" max="14080" width="21.5703125" style="1" customWidth="1"/>
    <col min="14081" max="14081" width="13.42578125" style="1" customWidth="1"/>
    <col min="14082" max="14082" width="15" style="1" customWidth="1"/>
    <col min="14083" max="14331" width="9.140625" style="1"/>
    <col min="14332" max="14332" width="34" style="1" customWidth="1"/>
    <col min="14333" max="14333" width="10" style="1" customWidth="1"/>
    <col min="14334" max="14334" width="11.42578125" style="1" customWidth="1"/>
    <col min="14335" max="14335" width="11.85546875" style="1" customWidth="1"/>
    <col min="14336" max="14336" width="21.5703125" style="1" customWidth="1"/>
    <col min="14337" max="14337" width="13.42578125" style="1" customWidth="1"/>
    <col min="14338" max="14338" width="15" style="1" customWidth="1"/>
    <col min="14339" max="14587" width="9.140625" style="1"/>
    <col min="14588" max="14588" width="34" style="1" customWidth="1"/>
    <col min="14589" max="14589" width="10" style="1" customWidth="1"/>
    <col min="14590" max="14590" width="11.42578125" style="1" customWidth="1"/>
    <col min="14591" max="14591" width="11.85546875" style="1" customWidth="1"/>
    <col min="14592" max="14592" width="21.5703125" style="1" customWidth="1"/>
    <col min="14593" max="14593" width="13.42578125" style="1" customWidth="1"/>
    <col min="14594" max="14594" width="15" style="1" customWidth="1"/>
    <col min="14595" max="14843" width="9.140625" style="1"/>
    <col min="14844" max="14844" width="34" style="1" customWidth="1"/>
    <col min="14845" max="14845" width="10" style="1" customWidth="1"/>
    <col min="14846" max="14846" width="11.42578125" style="1" customWidth="1"/>
    <col min="14847" max="14847" width="11.85546875" style="1" customWidth="1"/>
    <col min="14848" max="14848" width="21.5703125" style="1" customWidth="1"/>
    <col min="14849" max="14849" width="13.42578125" style="1" customWidth="1"/>
    <col min="14850" max="14850" width="15" style="1" customWidth="1"/>
    <col min="14851" max="15099" width="9.140625" style="1"/>
    <col min="15100" max="15100" width="34" style="1" customWidth="1"/>
    <col min="15101" max="15101" width="10" style="1" customWidth="1"/>
    <col min="15102" max="15102" width="11.42578125" style="1" customWidth="1"/>
    <col min="15103" max="15103" width="11.85546875" style="1" customWidth="1"/>
    <col min="15104" max="15104" width="21.5703125" style="1" customWidth="1"/>
    <col min="15105" max="15105" width="13.42578125" style="1" customWidth="1"/>
    <col min="15106" max="15106" width="15" style="1" customWidth="1"/>
    <col min="15107" max="15355" width="9.140625" style="1"/>
    <col min="15356" max="15356" width="34" style="1" customWidth="1"/>
    <col min="15357" max="15357" width="10" style="1" customWidth="1"/>
    <col min="15358" max="15358" width="11.42578125" style="1" customWidth="1"/>
    <col min="15359" max="15359" width="11.85546875" style="1" customWidth="1"/>
    <col min="15360" max="15360" width="21.5703125" style="1" customWidth="1"/>
    <col min="15361" max="15361" width="13.42578125" style="1" customWidth="1"/>
    <col min="15362" max="15362" width="15" style="1" customWidth="1"/>
    <col min="15363" max="15611" width="9.140625" style="1"/>
    <col min="15612" max="15612" width="34" style="1" customWidth="1"/>
    <col min="15613" max="15613" width="10" style="1" customWidth="1"/>
    <col min="15614" max="15614" width="11.42578125" style="1" customWidth="1"/>
    <col min="15615" max="15615" width="11.85546875" style="1" customWidth="1"/>
    <col min="15616" max="15616" width="21.5703125" style="1" customWidth="1"/>
    <col min="15617" max="15617" width="13.42578125" style="1" customWidth="1"/>
    <col min="15618" max="15618" width="15" style="1" customWidth="1"/>
    <col min="15619" max="15867" width="9.140625" style="1"/>
    <col min="15868" max="15868" width="34" style="1" customWidth="1"/>
    <col min="15869" max="15869" width="10" style="1" customWidth="1"/>
    <col min="15870" max="15870" width="11.42578125" style="1" customWidth="1"/>
    <col min="15871" max="15871" width="11.85546875" style="1" customWidth="1"/>
    <col min="15872" max="15872" width="21.5703125" style="1" customWidth="1"/>
    <col min="15873" max="15873" width="13.42578125" style="1" customWidth="1"/>
    <col min="15874" max="15874" width="15" style="1" customWidth="1"/>
    <col min="15875" max="16123" width="9.140625" style="1"/>
    <col min="16124" max="16124" width="34" style="1" customWidth="1"/>
    <col min="16125" max="16125" width="10" style="1" customWidth="1"/>
    <col min="16126" max="16126" width="11.42578125" style="1" customWidth="1"/>
    <col min="16127" max="16127" width="11.85546875" style="1" customWidth="1"/>
    <col min="16128" max="16128" width="21.5703125" style="1" customWidth="1"/>
    <col min="16129" max="16129" width="13.42578125" style="1" customWidth="1"/>
    <col min="16130" max="16130" width="15" style="1" customWidth="1"/>
    <col min="16131" max="16384" width="9.140625" style="1"/>
  </cols>
  <sheetData>
    <row r="1" spans="1:18" ht="52.5" customHeight="1" thickBot="1" x14ac:dyDescent="0.3">
      <c r="A1" s="57"/>
      <c r="B1" s="293" t="s">
        <v>248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58"/>
    </row>
    <row r="2" spans="1:18" ht="15" customHeight="1" x14ac:dyDescent="0.25">
      <c r="A2" s="90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92"/>
    </row>
    <row r="3" spans="1:18" ht="20.100000000000001" customHeight="1" x14ac:dyDescent="0.25">
      <c r="A3" s="90"/>
      <c r="B3" s="244" t="s">
        <v>242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92"/>
    </row>
    <row r="4" spans="1:18" ht="20.100000000000001" customHeight="1" thickBot="1" x14ac:dyDescent="0.3">
      <c r="A4" s="90"/>
      <c r="B4" s="244" t="s">
        <v>175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92"/>
    </row>
    <row r="5" spans="1:18" ht="15.75" thickBot="1" x14ac:dyDescent="0.3">
      <c r="A5" s="90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9"/>
      <c r="R5" s="92"/>
    </row>
    <row r="6" spans="1:18" ht="47.25" customHeight="1" thickBot="1" x14ac:dyDescent="0.3">
      <c r="A6" s="90"/>
      <c r="B6" s="20" t="s">
        <v>0</v>
      </c>
      <c r="C6" s="21" t="s">
        <v>1</v>
      </c>
      <c r="D6" s="257" t="s">
        <v>127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125</v>
      </c>
      <c r="P6" s="27" t="s">
        <v>2</v>
      </c>
      <c r="Q6" s="204" t="s">
        <v>126</v>
      </c>
      <c r="R6" s="92"/>
    </row>
    <row r="7" spans="1:18" ht="20.100000000000001" customHeight="1" thickBot="1" x14ac:dyDescent="0.3">
      <c r="A7" s="90"/>
      <c r="B7" s="301" t="s">
        <v>223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302"/>
      <c r="R7" s="92"/>
    </row>
    <row r="8" spans="1:18" x14ac:dyDescent="0.25">
      <c r="A8" s="90"/>
      <c r="B8" s="299" t="s">
        <v>3</v>
      </c>
      <c r="C8" s="300"/>
      <c r="D8" s="113" t="s">
        <v>211</v>
      </c>
      <c r="E8" s="114" t="s">
        <v>212</v>
      </c>
      <c r="F8" s="114" t="s">
        <v>213</v>
      </c>
      <c r="G8" s="114" t="s">
        <v>214</v>
      </c>
      <c r="H8" s="114" t="s">
        <v>215</v>
      </c>
      <c r="I8" s="114" t="s">
        <v>216</v>
      </c>
      <c r="J8" s="114" t="s">
        <v>217</v>
      </c>
      <c r="K8" s="114" t="s">
        <v>218</v>
      </c>
      <c r="L8" s="114" t="s">
        <v>219</v>
      </c>
      <c r="M8" s="114" t="s">
        <v>220</v>
      </c>
      <c r="N8" s="115" t="s">
        <v>221</v>
      </c>
      <c r="O8" s="100"/>
      <c r="P8" s="100"/>
      <c r="Q8" s="158"/>
      <c r="R8" s="92"/>
    </row>
    <row r="9" spans="1:18" x14ac:dyDescent="0.25">
      <c r="A9" s="90"/>
      <c r="B9" s="41" t="s">
        <v>146</v>
      </c>
      <c r="C9" s="67">
        <v>20.399999999999999</v>
      </c>
      <c r="D9" s="102">
        <v>1</v>
      </c>
      <c r="E9" s="103"/>
      <c r="F9" s="103"/>
      <c r="G9" s="103">
        <v>1</v>
      </c>
      <c r="H9" s="103"/>
      <c r="I9" s="103"/>
      <c r="J9" s="103"/>
      <c r="K9" s="104">
        <v>1</v>
      </c>
      <c r="L9" s="104"/>
      <c r="M9" s="104"/>
      <c r="N9" s="117"/>
      <c r="O9" s="150">
        <f>(SUM(D9:J9)*K9*21)+(SUM(D9:J9)*L9*10)+(SUM(D9:J9)*M9*5)+(SUM(D9:J9)*N9*1)</f>
        <v>42</v>
      </c>
      <c r="P9" s="159"/>
      <c r="Q9" s="157">
        <f>P9*O9*C9</f>
        <v>0</v>
      </c>
      <c r="R9" s="92"/>
    </row>
    <row r="10" spans="1:18" x14ac:dyDescent="0.25">
      <c r="A10" s="90"/>
      <c r="B10" s="42" t="s">
        <v>147</v>
      </c>
      <c r="C10" s="63">
        <v>37.17</v>
      </c>
      <c r="D10" s="105">
        <v>1</v>
      </c>
      <c r="E10" s="106"/>
      <c r="F10" s="106"/>
      <c r="G10" s="106">
        <v>1</v>
      </c>
      <c r="H10" s="106"/>
      <c r="I10" s="106"/>
      <c r="J10" s="106"/>
      <c r="K10" s="107">
        <v>1</v>
      </c>
      <c r="L10" s="107"/>
      <c r="M10" s="107"/>
      <c r="N10" s="118"/>
      <c r="O10" s="134">
        <f t="shared" ref="O10:O16" si="0">(SUM(D10:J10)*K10*21)+(SUM(D10:J10)*L10*10)+(SUM(D10:J10)*M10*5)+(SUM(D10:J10)*N10*1)</f>
        <v>42</v>
      </c>
      <c r="P10" s="96"/>
      <c r="Q10" s="51">
        <f t="shared" ref="Q10:Q16" si="1">P10*O10*C10</f>
        <v>0</v>
      </c>
      <c r="R10" s="92"/>
    </row>
    <row r="11" spans="1:18" x14ac:dyDescent="0.25">
      <c r="A11" s="90"/>
      <c r="B11" s="42" t="s">
        <v>148</v>
      </c>
      <c r="C11" s="63">
        <v>4.7699999999999996</v>
      </c>
      <c r="D11" s="105">
        <v>1</v>
      </c>
      <c r="E11" s="106"/>
      <c r="F11" s="106"/>
      <c r="G11" s="106">
        <v>1</v>
      </c>
      <c r="H11" s="106"/>
      <c r="I11" s="106"/>
      <c r="J11" s="106"/>
      <c r="K11" s="107">
        <v>1</v>
      </c>
      <c r="L11" s="107"/>
      <c r="M11" s="107"/>
      <c r="N11" s="118"/>
      <c r="O11" s="134">
        <f t="shared" si="0"/>
        <v>42</v>
      </c>
      <c r="P11" s="96"/>
      <c r="Q11" s="51">
        <f t="shared" si="1"/>
        <v>0</v>
      </c>
      <c r="R11" s="92"/>
    </row>
    <row r="12" spans="1:18" x14ac:dyDescent="0.25">
      <c r="A12" s="90"/>
      <c r="B12" s="42" t="s">
        <v>149</v>
      </c>
      <c r="C12" s="30">
        <v>5.92</v>
      </c>
      <c r="D12" s="105">
        <v>1</v>
      </c>
      <c r="E12" s="106"/>
      <c r="F12" s="106"/>
      <c r="G12" s="106">
        <v>1</v>
      </c>
      <c r="H12" s="106"/>
      <c r="I12" s="106"/>
      <c r="J12" s="106"/>
      <c r="K12" s="107">
        <v>1</v>
      </c>
      <c r="L12" s="107"/>
      <c r="M12" s="107"/>
      <c r="N12" s="118"/>
      <c r="O12" s="134">
        <f t="shared" si="0"/>
        <v>42</v>
      </c>
      <c r="P12" s="159"/>
      <c r="Q12" s="51">
        <f t="shared" si="1"/>
        <v>0</v>
      </c>
      <c r="R12" s="92"/>
    </row>
    <row r="13" spans="1:18" x14ac:dyDescent="0.25">
      <c r="A13" s="90"/>
      <c r="B13" s="42" t="s">
        <v>150</v>
      </c>
      <c r="C13" s="63">
        <v>21.44</v>
      </c>
      <c r="D13" s="105">
        <v>1</v>
      </c>
      <c r="E13" s="106"/>
      <c r="F13" s="106"/>
      <c r="G13" s="106">
        <v>1</v>
      </c>
      <c r="H13" s="106"/>
      <c r="I13" s="106"/>
      <c r="J13" s="106"/>
      <c r="K13" s="107">
        <v>1</v>
      </c>
      <c r="L13" s="107"/>
      <c r="M13" s="107"/>
      <c r="N13" s="118"/>
      <c r="O13" s="134">
        <f t="shared" si="0"/>
        <v>42</v>
      </c>
      <c r="P13" s="96"/>
      <c r="Q13" s="51">
        <f t="shared" si="1"/>
        <v>0</v>
      </c>
      <c r="R13" s="92"/>
    </row>
    <row r="14" spans="1:18" x14ac:dyDescent="0.25">
      <c r="A14" s="90"/>
      <c r="B14" s="42" t="s">
        <v>151</v>
      </c>
      <c r="C14" s="63">
        <v>35.19</v>
      </c>
      <c r="D14" s="105">
        <v>1</v>
      </c>
      <c r="E14" s="106"/>
      <c r="F14" s="106"/>
      <c r="G14" s="106">
        <v>1</v>
      </c>
      <c r="H14" s="106"/>
      <c r="I14" s="106"/>
      <c r="J14" s="106"/>
      <c r="K14" s="107">
        <v>1</v>
      </c>
      <c r="L14" s="107"/>
      <c r="M14" s="107"/>
      <c r="N14" s="118"/>
      <c r="O14" s="134">
        <f t="shared" si="0"/>
        <v>42</v>
      </c>
      <c r="P14" s="96"/>
      <c r="Q14" s="51">
        <f t="shared" si="1"/>
        <v>0</v>
      </c>
      <c r="R14" s="92"/>
    </row>
    <row r="15" spans="1:18" x14ac:dyDescent="0.25">
      <c r="A15" s="90"/>
      <c r="B15" s="42" t="s">
        <v>152</v>
      </c>
      <c r="C15" s="63">
        <v>27.25</v>
      </c>
      <c r="D15" s="105">
        <v>1</v>
      </c>
      <c r="E15" s="106"/>
      <c r="F15" s="106"/>
      <c r="G15" s="106">
        <v>1</v>
      </c>
      <c r="H15" s="106"/>
      <c r="I15" s="106"/>
      <c r="J15" s="106"/>
      <c r="K15" s="107">
        <v>1</v>
      </c>
      <c r="L15" s="107"/>
      <c r="M15" s="107"/>
      <c r="N15" s="118"/>
      <c r="O15" s="134">
        <f t="shared" si="0"/>
        <v>42</v>
      </c>
      <c r="P15" s="159"/>
      <c r="Q15" s="51">
        <f t="shared" si="1"/>
        <v>0</v>
      </c>
      <c r="R15" s="92"/>
    </row>
    <row r="16" spans="1:18" x14ac:dyDescent="0.25">
      <c r="A16" s="90"/>
      <c r="B16" s="42" t="s">
        <v>153</v>
      </c>
      <c r="C16" s="63">
        <v>6.6</v>
      </c>
      <c r="D16" s="105">
        <v>1</v>
      </c>
      <c r="E16" s="106"/>
      <c r="F16" s="106"/>
      <c r="G16" s="106">
        <v>1</v>
      </c>
      <c r="H16" s="106"/>
      <c r="I16" s="106"/>
      <c r="J16" s="106"/>
      <c r="K16" s="107">
        <v>1</v>
      </c>
      <c r="L16" s="107"/>
      <c r="M16" s="107"/>
      <c r="N16" s="118"/>
      <c r="O16" s="134">
        <f t="shared" si="0"/>
        <v>42</v>
      </c>
      <c r="P16" s="159"/>
      <c r="Q16" s="51">
        <f t="shared" si="1"/>
        <v>0</v>
      </c>
      <c r="R16" s="92"/>
    </row>
    <row r="17" spans="1:18" ht="15.75" thickBot="1" x14ac:dyDescent="0.3">
      <c r="A17" s="90"/>
      <c r="B17" s="50" t="s">
        <v>14</v>
      </c>
      <c r="C17" s="70">
        <v>3.06</v>
      </c>
      <c r="D17" s="144"/>
      <c r="E17" s="145"/>
      <c r="F17" s="145"/>
      <c r="G17" s="145"/>
      <c r="H17" s="145"/>
      <c r="I17" s="145"/>
      <c r="J17" s="145"/>
      <c r="K17" s="146"/>
      <c r="L17" s="146"/>
      <c r="M17" s="146"/>
      <c r="N17" s="147"/>
      <c r="O17" s="148" t="s">
        <v>6</v>
      </c>
      <c r="P17" s="31" t="s">
        <v>6</v>
      </c>
      <c r="Q17" s="149" t="s">
        <v>6</v>
      </c>
      <c r="R17" s="92"/>
    </row>
    <row r="18" spans="1:18" ht="20.100000000000001" customHeight="1" thickBot="1" x14ac:dyDescent="0.3">
      <c r="A18" s="90"/>
      <c r="B18" s="301" t="s">
        <v>224</v>
      </c>
      <c r="C18" s="258"/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  <c r="O18" s="258"/>
      <c r="P18" s="258"/>
      <c r="Q18" s="302"/>
      <c r="R18" s="92"/>
    </row>
    <row r="19" spans="1:18" x14ac:dyDescent="0.25">
      <c r="A19" s="90"/>
      <c r="B19" s="299" t="s">
        <v>3</v>
      </c>
      <c r="C19" s="300"/>
      <c r="D19" s="113" t="s">
        <v>211</v>
      </c>
      <c r="E19" s="114" t="s">
        <v>212</v>
      </c>
      <c r="F19" s="114" t="s">
        <v>213</v>
      </c>
      <c r="G19" s="114" t="s">
        <v>214</v>
      </c>
      <c r="H19" s="114" t="s">
        <v>215</v>
      </c>
      <c r="I19" s="114" t="s">
        <v>216</v>
      </c>
      <c r="J19" s="114" t="s">
        <v>217</v>
      </c>
      <c r="K19" s="114" t="s">
        <v>218</v>
      </c>
      <c r="L19" s="114" t="s">
        <v>219</v>
      </c>
      <c r="M19" s="114" t="s">
        <v>220</v>
      </c>
      <c r="N19" s="115" t="s">
        <v>221</v>
      </c>
      <c r="O19" s="100"/>
      <c r="P19" s="100"/>
      <c r="Q19" s="158"/>
      <c r="R19" s="92"/>
    </row>
    <row r="20" spans="1:18" x14ac:dyDescent="0.25">
      <c r="A20" s="90"/>
      <c r="B20" s="41" t="s">
        <v>146</v>
      </c>
      <c r="C20" s="67">
        <v>20.399999999999999</v>
      </c>
      <c r="D20" s="102"/>
      <c r="E20" s="103"/>
      <c r="F20" s="103">
        <v>1</v>
      </c>
      <c r="G20" s="103"/>
      <c r="H20" s="103"/>
      <c r="I20" s="103"/>
      <c r="J20" s="103"/>
      <c r="K20" s="104"/>
      <c r="L20" s="104"/>
      <c r="M20" s="104">
        <v>1</v>
      </c>
      <c r="N20" s="117"/>
      <c r="O20" s="150">
        <f t="shared" ref="O20:O27" si="2">(SUM(D20:J20)*K20*31)+(SUM(D20:J20)*L20*16)+(SUM(D20:J20)*M20*7)+(SUM(D20:J20)*N20*1)</f>
        <v>7</v>
      </c>
      <c r="P20" s="159"/>
      <c r="Q20" s="157">
        <f t="shared" ref="Q20:Q27" si="3">P20*O20*C20</f>
        <v>0</v>
      </c>
      <c r="R20" s="92"/>
    </row>
    <row r="21" spans="1:18" x14ac:dyDescent="0.25">
      <c r="A21" s="90"/>
      <c r="B21" s="42" t="s">
        <v>147</v>
      </c>
      <c r="C21" s="63">
        <v>37.17</v>
      </c>
      <c r="D21" s="105"/>
      <c r="E21" s="106"/>
      <c r="F21" s="106">
        <v>1</v>
      </c>
      <c r="G21" s="106"/>
      <c r="H21" s="106"/>
      <c r="I21" s="106"/>
      <c r="J21" s="106"/>
      <c r="K21" s="107"/>
      <c r="L21" s="107"/>
      <c r="M21" s="107">
        <v>1</v>
      </c>
      <c r="N21" s="118"/>
      <c r="O21" s="134">
        <f t="shared" si="2"/>
        <v>7</v>
      </c>
      <c r="P21" s="96"/>
      <c r="Q21" s="51">
        <f t="shared" si="3"/>
        <v>0</v>
      </c>
      <c r="R21" s="92"/>
    </row>
    <row r="22" spans="1:18" x14ac:dyDescent="0.25">
      <c r="A22" s="90"/>
      <c r="B22" s="42" t="s">
        <v>148</v>
      </c>
      <c r="C22" s="63">
        <v>4.7699999999999996</v>
      </c>
      <c r="D22" s="105"/>
      <c r="E22" s="106"/>
      <c r="F22" s="106">
        <v>1</v>
      </c>
      <c r="G22" s="106"/>
      <c r="H22" s="106"/>
      <c r="I22" s="106"/>
      <c r="J22" s="106"/>
      <c r="K22" s="107"/>
      <c r="L22" s="107"/>
      <c r="M22" s="107">
        <v>1</v>
      </c>
      <c r="N22" s="118"/>
      <c r="O22" s="134">
        <f t="shared" si="2"/>
        <v>7</v>
      </c>
      <c r="P22" s="96"/>
      <c r="Q22" s="51">
        <f t="shared" si="3"/>
        <v>0</v>
      </c>
      <c r="R22" s="92"/>
    </row>
    <row r="23" spans="1:18" x14ac:dyDescent="0.25">
      <c r="A23" s="90"/>
      <c r="B23" s="42" t="s">
        <v>149</v>
      </c>
      <c r="C23" s="30">
        <v>5.92</v>
      </c>
      <c r="D23" s="105"/>
      <c r="E23" s="106"/>
      <c r="F23" s="106">
        <v>1</v>
      </c>
      <c r="G23" s="106"/>
      <c r="H23" s="106"/>
      <c r="I23" s="106"/>
      <c r="J23" s="106"/>
      <c r="K23" s="107"/>
      <c r="L23" s="107"/>
      <c r="M23" s="107">
        <v>1</v>
      </c>
      <c r="N23" s="118"/>
      <c r="O23" s="134">
        <f t="shared" si="2"/>
        <v>7</v>
      </c>
      <c r="P23" s="159"/>
      <c r="Q23" s="51">
        <f t="shared" si="3"/>
        <v>0</v>
      </c>
      <c r="R23" s="92"/>
    </row>
    <row r="24" spans="1:18" x14ac:dyDescent="0.25">
      <c r="A24" s="90"/>
      <c r="B24" s="42" t="s">
        <v>150</v>
      </c>
      <c r="C24" s="63">
        <v>21.44</v>
      </c>
      <c r="D24" s="105"/>
      <c r="E24" s="106"/>
      <c r="F24" s="106">
        <v>1</v>
      </c>
      <c r="G24" s="106"/>
      <c r="H24" s="106"/>
      <c r="I24" s="106"/>
      <c r="J24" s="106"/>
      <c r="K24" s="107"/>
      <c r="L24" s="107"/>
      <c r="M24" s="107">
        <v>1</v>
      </c>
      <c r="N24" s="118"/>
      <c r="O24" s="134">
        <f t="shared" si="2"/>
        <v>7</v>
      </c>
      <c r="P24" s="96"/>
      <c r="Q24" s="51">
        <f>P24*O24*C24</f>
        <v>0</v>
      </c>
      <c r="R24" s="92"/>
    </row>
    <row r="25" spans="1:18" x14ac:dyDescent="0.25">
      <c r="A25" s="90"/>
      <c r="B25" s="42" t="s">
        <v>151</v>
      </c>
      <c r="C25" s="63">
        <v>35.19</v>
      </c>
      <c r="D25" s="105"/>
      <c r="E25" s="106"/>
      <c r="F25" s="106">
        <v>1</v>
      </c>
      <c r="G25" s="106"/>
      <c r="H25" s="106"/>
      <c r="I25" s="106"/>
      <c r="J25" s="106"/>
      <c r="K25" s="107"/>
      <c r="L25" s="107"/>
      <c r="M25" s="107">
        <v>1</v>
      </c>
      <c r="N25" s="118"/>
      <c r="O25" s="134">
        <f t="shared" si="2"/>
        <v>7</v>
      </c>
      <c r="P25" s="96"/>
      <c r="Q25" s="51">
        <f t="shared" si="3"/>
        <v>0</v>
      </c>
      <c r="R25" s="92"/>
    </row>
    <row r="26" spans="1:18" x14ac:dyDescent="0.25">
      <c r="A26" s="90"/>
      <c r="B26" s="42" t="s">
        <v>152</v>
      </c>
      <c r="C26" s="63">
        <v>27.25</v>
      </c>
      <c r="D26" s="105"/>
      <c r="E26" s="106"/>
      <c r="F26" s="106">
        <v>1</v>
      </c>
      <c r="G26" s="106"/>
      <c r="H26" s="106"/>
      <c r="I26" s="106"/>
      <c r="J26" s="106"/>
      <c r="K26" s="107"/>
      <c r="L26" s="107"/>
      <c r="M26" s="107">
        <v>1</v>
      </c>
      <c r="N26" s="118"/>
      <c r="O26" s="134">
        <f t="shared" si="2"/>
        <v>7</v>
      </c>
      <c r="P26" s="159"/>
      <c r="Q26" s="51">
        <f t="shared" si="3"/>
        <v>0</v>
      </c>
      <c r="R26" s="92"/>
    </row>
    <row r="27" spans="1:18" x14ac:dyDescent="0.25">
      <c r="A27" s="90"/>
      <c r="B27" s="42" t="s">
        <v>153</v>
      </c>
      <c r="C27" s="63">
        <v>6.6</v>
      </c>
      <c r="D27" s="105"/>
      <c r="E27" s="106"/>
      <c r="F27" s="106">
        <v>1</v>
      </c>
      <c r="G27" s="106"/>
      <c r="H27" s="106"/>
      <c r="I27" s="106"/>
      <c r="J27" s="106"/>
      <c r="K27" s="107"/>
      <c r="L27" s="107"/>
      <c r="M27" s="107">
        <v>1</v>
      </c>
      <c r="N27" s="118"/>
      <c r="O27" s="134">
        <f t="shared" si="2"/>
        <v>7</v>
      </c>
      <c r="P27" s="159"/>
      <c r="Q27" s="51">
        <f t="shared" si="3"/>
        <v>0</v>
      </c>
      <c r="R27" s="92"/>
    </row>
    <row r="28" spans="1:18" ht="15.75" thickBot="1" x14ac:dyDescent="0.3">
      <c r="A28" s="90"/>
      <c r="B28" s="43" t="s">
        <v>14</v>
      </c>
      <c r="C28" s="68">
        <v>3.06</v>
      </c>
      <c r="D28" s="130"/>
      <c r="E28" s="131"/>
      <c r="F28" s="131"/>
      <c r="G28" s="131"/>
      <c r="H28" s="131"/>
      <c r="I28" s="131"/>
      <c r="J28" s="131"/>
      <c r="K28" s="132"/>
      <c r="L28" s="132"/>
      <c r="M28" s="132"/>
      <c r="N28" s="133"/>
      <c r="O28" s="80" t="s">
        <v>6</v>
      </c>
      <c r="P28" s="16" t="s">
        <v>6</v>
      </c>
      <c r="Q28" s="81" t="s">
        <v>6</v>
      </c>
      <c r="R28" s="92"/>
    </row>
    <row r="29" spans="1:18" ht="15.75" thickBot="1" x14ac:dyDescent="0.3">
      <c r="A29" s="90"/>
      <c r="B29" s="36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8"/>
      <c r="P29" s="38"/>
      <c r="Q29" s="39"/>
      <c r="R29" s="92"/>
    </row>
    <row r="30" spans="1:18" ht="15.75" thickBot="1" x14ac:dyDescent="0.3">
      <c r="A30" s="90"/>
      <c r="B30" s="268" t="s">
        <v>142</v>
      </c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70"/>
      <c r="R30" s="92"/>
    </row>
    <row r="31" spans="1:18" ht="15.75" x14ac:dyDescent="0.25">
      <c r="A31" s="90"/>
      <c r="B31" s="287" t="s">
        <v>24</v>
      </c>
      <c r="C31" s="288"/>
      <c r="D31" s="288"/>
      <c r="E31" s="288"/>
      <c r="F31" s="288"/>
      <c r="G31" s="288"/>
      <c r="H31" s="288"/>
      <c r="I31" s="288"/>
      <c r="J31" s="288"/>
      <c r="K31" s="288"/>
      <c r="L31" s="288"/>
      <c r="M31" s="288"/>
      <c r="N31" s="288"/>
      <c r="O31" s="289"/>
      <c r="P31" s="303">
        <f>SUM(Q9:Q16)+SUM(Q20:Q27)</f>
        <v>0</v>
      </c>
      <c r="Q31" s="304"/>
      <c r="R31" s="92"/>
    </row>
    <row r="32" spans="1:18" ht="15.75" x14ac:dyDescent="0.25">
      <c r="A32" s="90"/>
      <c r="B32" s="290" t="s">
        <v>122</v>
      </c>
      <c r="C32" s="291"/>
      <c r="D32" s="291"/>
      <c r="E32" s="291"/>
      <c r="F32" s="291"/>
      <c r="G32" s="291"/>
      <c r="H32" s="291"/>
      <c r="I32" s="291"/>
      <c r="J32" s="291"/>
      <c r="K32" s="291"/>
      <c r="L32" s="291"/>
      <c r="M32" s="291"/>
      <c r="N32" s="291"/>
      <c r="O32" s="292"/>
      <c r="P32" s="305">
        <f>P33-P31</f>
        <v>0</v>
      </c>
      <c r="Q32" s="306"/>
      <c r="R32" s="92"/>
    </row>
    <row r="33" spans="1:18" ht="16.5" thickBot="1" x14ac:dyDescent="0.3">
      <c r="A33" s="90"/>
      <c r="B33" s="296" t="s">
        <v>25</v>
      </c>
      <c r="C33" s="297"/>
      <c r="D33" s="297"/>
      <c r="E33" s="297"/>
      <c r="F33" s="297"/>
      <c r="G33" s="297"/>
      <c r="H33" s="297"/>
      <c r="I33" s="297"/>
      <c r="J33" s="297"/>
      <c r="K33" s="297"/>
      <c r="L33" s="297"/>
      <c r="M33" s="297"/>
      <c r="N33" s="297"/>
      <c r="O33" s="298"/>
      <c r="P33" s="294">
        <f>P31*1.21</f>
        <v>0</v>
      </c>
      <c r="Q33" s="295"/>
      <c r="R33" s="92"/>
    </row>
    <row r="34" spans="1:18" ht="18" thickBot="1" x14ac:dyDescent="0.3">
      <c r="A34" s="90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5"/>
      <c r="Q34" s="91"/>
      <c r="R34" s="92"/>
    </row>
    <row r="35" spans="1:18" ht="15.75" thickBot="1" x14ac:dyDescent="0.3">
      <c r="A35" s="90"/>
      <c r="B35" s="277" t="s">
        <v>143</v>
      </c>
      <c r="C35" s="278"/>
      <c r="D35" s="278"/>
      <c r="E35" s="278"/>
      <c r="F35" s="278"/>
      <c r="G35" s="278"/>
      <c r="H35" s="278"/>
      <c r="I35" s="278"/>
      <c r="J35" s="278"/>
      <c r="K35" s="278"/>
      <c r="L35" s="278"/>
      <c r="M35" s="278"/>
      <c r="N35" s="278"/>
      <c r="O35" s="278"/>
      <c r="P35" s="278"/>
      <c r="Q35" s="279"/>
      <c r="R35" s="92"/>
    </row>
    <row r="36" spans="1:18" ht="26.45" customHeight="1" thickBot="1" x14ac:dyDescent="0.3">
      <c r="A36" s="90"/>
      <c r="B36" s="48" t="s">
        <v>0</v>
      </c>
      <c r="C36" s="155" t="s">
        <v>1</v>
      </c>
      <c r="D36" s="315" t="s">
        <v>222</v>
      </c>
      <c r="E36" s="316"/>
      <c r="F36" s="316"/>
      <c r="G36" s="316"/>
      <c r="H36" s="316"/>
      <c r="I36" s="316"/>
      <c r="J36" s="316"/>
      <c r="K36" s="316"/>
      <c r="L36" s="316"/>
      <c r="M36" s="316"/>
      <c r="N36" s="317"/>
      <c r="O36" s="139" t="s">
        <v>26</v>
      </c>
      <c r="P36" s="206" t="s">
        <v>2</v>
      </c>
      <c r="Q36" s="204" t="s">
        <v>126</v>
      </c>
      <c r="R36" s="92"/>
    </row>
    <row r="37" spans="1:18" ht="15" customHeight="1" x14ac:dyDescent="0.25">
      <c r="A37" s="90"/>
      <c r="B37" s="318"/>
      <c r="C37" s="319"/>
      <c r="D37" s="113" t="s">
        <v>211</v>
      </c>
      <c r="E37" s="114" t="s">
        <v>212</v>
      </c>
      <c r="F37" s="114" t="s">
        <v>213</v>
      </c>
      <c r="G37" s="114" t="s">
        <v>214</v>
      </c>
      <c r="H37" s="114" t="s">
        <v>215</v>
      </c>
      <c r="I37" s="114" t="s">
        <v>216</v>
      </c>
      <c r="J37" s="114" t="s">
        <v>217</v>
      </c>
      <c r="K37" s="114" t="s">
        <v>218</v>
      </c>
      <c r="L37" s="114" t="s">
        <v>219</v>
      </c>
      <c r="M37" s="114" t="s">
        <v>220</v>
      </c>
      <c r="N37" s="115" t="s">
        <v>221</v>
      </c>
      <c r="O37" s="153"/>
      <c r="P37" s="153"/>
      <c r="Q37" s="154"/>
      <c r="R37" s="92"/>
    </row>
    <row r="38" spans="1:18" x14ac:dyDescent="0.25">
      <c r="A38" s="90"/>
      <c r="B38" s="41" t="s">
        <v>29</v>
      </c>
      <c r="C38" s="67">
        <v>25.4</v>
      </c>
      <c r="D38" s="102"/>
      <c r="E38" s="103"/>
      <c r="F38" s="103">
        <v>2</v>
      </c>
      <c r="G38" s="103"/>
      <c r="H38" s="103"/>
      <c r="I38" s="103"/>
      <c r="J38" s="103"/>
      <c r="K38" s="104"/>
      <c r="L38" s="104"/>
      <c r="M38" s="104"/>
      <c r="N38" s="117">
        <v>1</v>
      </c>
      <c r="O38" s="150">
        <f>(SUM(D38:J38)*K38*52)+(SUM(D38:J38)*L38*26)+(SUM(D38:J38)*M38*12)+(SUM(D38:J38)*N38*1)</f>
        <v>2</v>
      </c>
      <c r="P38" s="151"/>
      <c r="Q38" s="152">
        <f>P38*O38*C38</f>
        <v>0</v>
      </c>
      <c r="R38" s="92"/>
    </row>
    <row r="39" spans="1:18" x14ac:dyDescent="0.25">
      <c r="A39" s="90"/>
      <c r="B39" s="42" t="s">
        <v>198</v>
      </c>
      <c r="C39" s="63">
        <v>5</v>
      </c>
      <c r="D39" s="105"/>
      <c r="E39" s="106"/>
      <c r="F39" s="106">
        <v>2</v>
      </c>
      <c r="G39" s="106"/>
      <c r="H39" s="106"/>
      <c r="I39" s="106"/>
      <c r="J39" s="106"/>
      <c r="K39" s="107"/>
      <c r="L39" s="107"/>
      <c r="M39" s="107"/>
      <c r="N39" s="118">
        <v>1</v>
      </c>
      <c r="O39" s="134">
        <f>(SUM(D39:J39)*K39*52)+(SUM(D39:J39)*L39*26)+(SUM(D39:J39)*M39*12)+(SUM(D39:J39)*N39*1)</f>
        <v>2</v>
      </c>
      <c r="P39" s="142"/>
      <c r="Q39" s="140">
        <f>P39*O39*C39</f>
        <v>0</v>
      </c>
      <c r="R39" s="92"/>
    </row>
    <row r="40" spans="1:18" x14ac:dyDescent="0.25">
      <c r="A40" s="90"/>
      <c r="B40" s="42" t="s">
        <v>35</v>
      </c>
      <c r="C40" s="63">
        <v>28.37</v>
      </c>
      <c r="D40" s="105"/>
      <c r="E40" s="106"/>
      <c r="F40" s="106">
        <v>2</v>
      </c>
      <c r="G40" s="106"/>
      <c r="H40" s="106"/>
      <c r="I40" s="106"/>
      <c r="J40" s="106"/>
      <c r="K40" s="107"/>
      <c r="L40" s="107"/>
      <c r="M40" s="107"/>
      <c r="N40" s="118">
        <v>1</v>
      </c>
      <c r="O40" s="134">
        <f>(SUM(D40:J40)*K40*52)+(SUM(D40:J40)*L40*26)+(SUM(D40:J40)*M40*12)+(SUM(D40:J40)*N40*1)</f>
        <v>2</v>
      </c>
      <c r="P40" s="142"/>
      <c r="Q40" s="140">
        <f>P40*O40*C40</f>
        <v>0</v>
      </c>
      <c r="R40" s="92"/>
    </row>
    <row r="41" spans="1:18" x14ac:dyDescent="0.25">
      <c r="A41" s="90"/>
      <c r="B41" s="50" t="s">
        <v>36</v>
      </c>
      <c r="C41" s="70">
        <v>1.77</v>
      </c>
      <c r="D41" s="156"/>
      <c r="E41" s="135"/>
      <c r="F41" s="135">
        <v>2</v>
      </c>
      <c r="G41" s="135"/>
      <c r="H41" s="135"/>
      <c r="I41" s="135"/>
      <c r="J41" s="135"/>
      <c r="K41" s="136"/>
      <c r="L41" s="136"/>
      <c r="M41" s="136"/>
      <c r="N41" s="137">
        <v>1</v>
      </c>
      <c r="O41" s="134">
        <f>(SUM(D41:J41)*K41*52)+(SUM(D41:J41)*L41*26)+(SUM(D41:J41)*M41*12)+(SUM(D41:J41)*N41*1)</f>
        <v>2</v>
      </c>
      <c r="P41" s="142"/>
      <c r="Q41" s="140">
        <f>P41*O41*C41</f>
        <v>0</v>
      </c>
      <c r="R41" s="92"/>
    </row>
    <row r="42" spans="1:18" ht="15.75" thickBot="1" x14ac:dyDescent="0.3">
      <c r="A42" s="90"/>
      <c r="B42" s="43" t="s">
        <v>37</v>
      </c>
      <c r="C42" s="68">
        <v>2.96</v>
      </c>
      <c r="D42" s="109"/>
      <c r="E42" s="110"/>
      <c r="F42" s="110">
        <v>2</v>
      </c>
      <c r="G42" s="110"/>
      <c r="H42" s="110"/>
      <c r="I42" s="110"/>
      <c r="J42" s="110"/>
      <c r="K42" s="111"/>
      <c r="L42" s="111"/>
      <c r="M42" s="111"/>
      <c r="N42" s="116">
        <v>1</v>
      </c>
      <c r="O42" s="138">
        <f>(SUM(D42:J42)*K42*52)+(SUM(D42:J42)*L42*26)+(SUM(D42:J42)*M42*12)+(SUM(D42:J42)*N42*1)</f>
        <v>2</v>
      </c>
      <c r="P42" s="143"/>
      <c r="Q42" s="141">
        <f>P42*O42*C42</f>
        <v>0</v>
      </c>
      <c r="R42" s="92"/>
    </row>
    <row r="43" spans="1:18" ht="15.75" thickBot="1" x14ac:dyDescent="0.3">
      <c r="A43" s="90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8"/>
      <c r="P43" s="38"/>
      <c r="Q43" s="91"/>
      <c r="R43" s="92"/>
    </row>
    <row r="44" spans="1:18" ht="15" customHeight="1" thickBot="1" x14ac:dyDescent="0.3">
      <c r="A44" s="90"/>
      <c r="B44" s="268" t="s">
        <v>154</v>
      </c>
      <c r="C44" s="269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70"/>
      <c r="R44" s="92"/>
    </row>
    <row r="45" spans="1:18" ht="15.75" x14ac:dyDescent="0.25">
      <c r="A45" s="90"/>
      <c r="B45" s="287" t="s">
        <v>24</v>
      </c>
      <c r="C45" s="288"/>
      <c r="D45" s="288"/>
      <c r="E45" s="288"/>
      <c r="F45" s="288"/>
      <c r="G45" s="288"/>
      <c r="H45" s="288"/>
      <c r="I45" s="288"/>
      <c r="J45" s="288"/>
      <c r="K45" s="288"/>
      <c r="L45" s="288"/>
      <c r="M45" s="288"/>
      <c r="N45" s="288"/>
      <c r="O45" s="289"/>
      <c r="P45" s="283">
        <f>SUM(Q38:Q42)</f>
        <v>0</v>
      </c>
      <c r="Q45" s="284"/>
      <c r="R45" s="92"/>
    </row>
    <row r="46" spans="1:18" ht="15.75" x14ac:dyDescent="0.25">
      <c r="A46" s="90"/>
      <c r="B46" s="290" t="s">
        <v>122</v>
      </c>
      <c r="C46" s="291"/>
      <c r="D46" s="291"/>
      <c r="E46" s="291"/>
      <c r="F46" s="291"/>
      <c r="G46" s="291"/>
      <c r="H46" s="291"/>
      <c r="I46" s="291"/>
      <c r="J46" s="291"/>
      <c r="K46" s="291"/>
      <c r="L46" s="291"/>
      <c r="M46" s="291"/>
      <c r="N46" s="291"/>
      <c r="O46" s="292"/>
      <c r="P46" s="285">
        <f>P47-P45</f>
        <v>0</v>
      </c>
      <c r="Q46" s="286"/>
      <c r="R46" s="92"/>
    </row>
    <row r="47" spans="1:18" ht="16.5" thickBot="1" x14ac:dyDescent="0.3">
      <c r="A47" s="90"/>
      <c r="B47" s="296" t="s">
        <v>25</v>
      </c>
      <c r="C47" s="297"/>
      <c r="D47" s="297"/>
      <c r="E47" s="297"/>
      <c r="F47" s="297"/>
      <c r="G47" s="297"/>
      <c r="H47" s="297"/>
      <c r="I47" s="297"/>
      <c r="J47" s="297"/>
      <c r="K47" s="297"/>
      <c r="L47" s="297"/>
      <c r="M47" s="297"/>
      <c r="N47" s="297"/>
      <c r="O47" s="298"/>
      <c r="P47" s="309">
        <f>P45*1.21</f>
        <v>0</v>
      </c>
      <c r="Q47" s="310"/>
      <c r="R47" s="92"/>
    </row>
    <row r="48" spans="1:18" ht="18" thickBot="1" x14ac:dyDescent="0.3">
      <c r="A48" s="90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5"/>
      <c r="Q48" s="91"/>
      <c r="R48" s="92"/>
    </row>
    <row r="49" spans="1:18" ht="19.5" customHeight="1" thickBot="1" x14ac:dyDescent="0.3">
      <c r="A49" s="90"/>
      <c r="B49" s="248" t="s">
        <v>129</v>
      </c>
      <c r="C49" s="249"/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50"/>
      <c r="R49" s="92"/>
    </row>
    <row r="50" spans="1:18" ht="15.75" x14ac:dyDescent="0.25">
      <c r="A50" s="90"/>
      <c r="B50" s="287" t="s">
        <v>24</v>
      </c>
      <c r="C50" s="288"/>
      <c r="D50" s="288"/>
      <c r="E50" s="288"/>
      <c r="F50" s="288"/>
      <c r="G50" s="288"/>
      <c r="H50" s="288"/>
      <c r="I50" s="288"/>
      <c r="J50" s="288"/>
      <c r="K50" s="288"/>
      <c r="L50" s="288"/>
      <c r="M50" s="288"/>
      <c r="N50" s="288"/>
      <c r="O50" s="289"/>
      <c r="P50" s="311">
        <f>SUM(P31+P45)</f>
        <v>0</v>
      </c>
      <c r="Q50" s="312"/>
      <c r="R50" s="92"/>
    </row>
    <row r="51" spans="1:18" ht="17.100000000000001" customHeight="1" x14ac:dyDescent="0.25">
      <c r="A51" s="90"/>
      <c r="B51" s="290" t="s">
        <v>122</v>
      </c>
      <c r="C51" s="291"/>
      <c r="D51" s="291"/>
      <c r="E51" s="291"/>
      <c r="F51" s="291"/>
      <c r="G51" s="291"/>
      <c r="H51" s="291"/>
      <c r="I51" s="291"/>
      <c r="J51" s="291"/>
      <c r="K51" s="291"/>
      <c r="L51" s="291"/>
      <c r="M51" s="291"/>
      <c r="N51" s="291"/>
      <c r="O51" s="292"/>
      <c r="P51" s="313">
        <f>P52-P50</f>
        <v>0</v>
      </c>
      <c r="Q51" s="314"/>
      <c r="R51" s="92"/>
    </row>
    <row r="52" spans="1:18" ht="16.5" thickBot="1" x14ac:dyDescent="0.3">
      <c r="A52" s="90"/>
      <c r="B52" s="296" t="s">
        <v>25</v>
      </c>
      <c r="C52" s="297"/>
      <c r="D52" s="297"/>
      <c r="E52" s="297"/>
      <c r="F52" s="297"/>
      <c r="G52" s="297"/>
      <c r="H52" s="297"/>
      <c r="I52" s="297"/>
      <c r="J52" s="297"/>
      <c r="K52" s="297"/>
      <c r="L52" s="297"/>
      <c r="M52" s="297"/>
      <c r="N52" s="297"/>
      <c r="O52" s="298"/>
      <c r="P52" s="307">
        <f>P50*1.21</f>
        <v>0</v>
      </c>
      <c r="Q52" s="308"/>
      <c r="R52" s="92"/>
    </row>
    <row r="53" spans="1:18" ht="17.25" x14ac:dyDescent="0.25">
      <c r="A53" s="90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5"/>
      <c r="Q53" s="91"/>
      <c r="R53" s="92"/>
    </row>
    <row r="54" spans="1:18" ht="15.75" x14ac:dyDescent="0.25">
      <c r="A54" s="90"/>
      <c r="B54" s="56" t="s">
        <v>128</v>
      </c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91"/>
      <c r="P54" s="91"/>
      <c r="Q54" s="91"/>
      <c r="R54" s="92"/>
    </row>
    <row r="55" spans="1:18" ht="15.75" x14ac:dyDescent="0.25">
      <c r="A55" s="90"/>
      <c r="B55" s="95" t="s">
        <v>155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91"/>
      <c r="P55" s="91"/>
      <c r="Q55" s="91"/>
      <c r="R55" s="92"/>
    </row>
    <row r="56" spans="1:18" ht="15.75" x14ac:dyDescent="0.25">
      <c r="A56" s="90"/>
      <c r="B56" s="262" t="s">
        <v>130</v>
      </c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  <c r="N56" s="263"/>
      <c r="O56" s="91"/>
      <c r="P56" s="91"/>
      <c r="Q56" s="91"/>
      <c r="R56" s="92"/>
    </row>
    <row r="57" spans="1:18" x14ac:dyDescent="0.25">
      <c r="A57" s="90"/>
      <c r="B57" s="217" t="s">
        <v>241</v>
      </c>
      <c r="C57" s="217"/>
      <c r="D57" s="217"/>
      <c r="E57" s="217"/>
      <c r="F57" s="217"/>
      <c r="G57" s="217"/>
      <c r="H57" s="217"/>
      <c r="I57" s="217"/>
      <c r="J57" s="217"/>
      <c r="K57" s="217"/>
      <c r="L57" s="217"/>
      <c r="M57" s="217"/>
      <c r="N57" s="217"/>
      <c r="O57" s="91"/>
      <c r="P57" s="91"/>
      <c r="Q57" s="91"/>
      <c r="R57" s="92"/>
    </row>
    <row r="58" spans="1:18" x14ac:dyDescent="0.25">
      <c r="A58" s="29"/>
      <c r="B58" s="54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4"/>
      <c r="P58" s="54"/>
      <c r="Q58" s="54"/>
      <c r="R58" s="28"/>
    </row>
    <row r="59" spans="1:18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8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8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8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</sheetData>
  <mergeCells count="35">
    <mergeCell ref="B56:N56"/>
    <mergeCell ref="B8:C8"/>
    <mergeCell ref="D6:N6"/>
    <mergeCell ref="B4:Q4"/>
    <mergeCell ref="B3:Q3"/>
    <mergeCell ref="P52:Q52"/>
    <mergeCell ref="B50:O50"/>
    <mergeCell ref="B51:O51"/>
    <mergeCell ref="B52:O52"/>
    <mergeCell ref="B49:Q49"/>
    <mergeCell ref="P47:Q47"/>
    <mergeCell ref="P50:Q50"/>
    <mergeCell ref="P51:Q51"/>
    <mergeCell ref="B47:O47"/>
    <mergeCell ref="D36:N36"/>
    <mergeCell ref="B37:C37"/>
    <mergeCell ref="B2:Q2"/>
    <mergeCell ref="B1:Q1"/>
    <mergeCell ref="B5:Q5"/>
    <mergeCell ref="P33:Q33"/>
    <mergeCell ref="B31:O31"/>
    <mergeCell ref="B32:O32"/>
    <mergeCell ref="B33:O33"/>
    <mergeCell ref="B19:C19"/>
    <mergeCell ref="B30:Q30"/>
    <mergeCell ref="B7:Q7"/>
    <mergeCell ref="B18:Q18"/>
    <mergeCell ref="P31:Q31"/>
    <mergeCell ref="P32:Q32"/>
    <mergeCell ref="B35:Q35"/>
    <mergeCell ref="P45:Q45"/>
    <mergeCell ref="P46:Q46"/>
    <mergeCell ref="B45:O45"/>
    <mergeCell ref="B46:O46"/>
    <mergeCell ref="B44:Q44"/>
  </mergeCells>
  <pageMargins left="0.70866141732283472" right="0.70866141732283472" top="0.78740157480314965" bottom="0.78740157480314965" header="0.31496062992125984" footer="0.31496062992125984"/>
  <pageSetup paperSize="9"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R99"/>
  <sheetViews>
    <sheetView zoomScale="90" zoomScaleNormal="90" workbookViewId="0">
      <selection sqref="A1:R1"/>
    </sheetView>
  </sheetViews>
  <sheetFormatPr defaultColWidth="9.140625" defaultRowHeight="15" x14ac:dyDescent="0.25"/>
  <cols>
    <col min="1" max="1" width="2.5703125" style="1" customWidth="1"/>
    <col min="2" max="2" width="43.42578125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52" width="9.140625" style="1"/>
    <col min="253" max="253" width="34" style="1" customWidth="1"/>
    <col min="254" max="254" width="10" style="1" customWidth="1"/>
    <col min="255" max="255" width="11.42578125" style="1" customWidth="1"/>
    <col min="256" max="256" width="11.85546875" style="1" customWidth="1"/>
    <col min="257" max="257" width="21.5703125" style="1" customWidth="1"/>
    <col min="258" max="258" width="13.42578125" style="1" customWidth="1"/>
    <col min="259" max="259" width="15" style="1" customWidth="1"/>
    <col min="260" max="508" width="9.140625" style="1"/>
    <col min="509" max="509" width="34" style="1" customWidth="1"/>
    <col min="510" max="510" width="10" style="1" customWidth="1"/>
    <col min="511" max="511" width="11.42578125" style="1" customWidth="1"/>
    <col min="512" max="512" width="11.85546875" style="1" customWidth="1"/>
    <col min="513" max="513" width="21.5703125" style="1" customWidth="1"/>
    <col min="514" max="514" width="13.42578125" style="1" customWidth="1"/>
    <col min="515" max="515" width="15" style="1" customWidth="1"/>
    <col min="516" max="764" width="9.140625" style="1"/>
    <col min="765" max="765" width="34" style="1" customWidth="1"/>
    <col min="766" max="766" width="10" style="1" customWidth="1"/>
    <col min="767" max="767" width="11.42578125" style="1" customWidth="1"/>
    <col min="768" max="768" width="11.85546875" style="1" customWidth="1"/>
    <col min="769" max="769" width="21.5703125" style="1" customWidth="1"/>
    <col min="770" max="770" width="13.42578125" style="1" customWidth="1"/>
    <col min="771" max="771" width="15" style="1" customWidth="1"/>
    <col min="772" max="1020" width="9.140625" style="1"/>
    <col min="1021" max="1021" width="34" style="1" customWidth="1"/>
    <col min="1022" max="1022" width="10" style="1" customWidth="1"/>
    <col min="1023" max="1023" width="11.42578125" style="1" customWidth="1"/>
    <col min="1024" max="1024" width="11.85546875" style="1" customWidth="1"/>
    <col min="1025" max="1025" width="21.5703125" style="1" customWidth="1"/>
    <col min="1026" max="1026" width="13.42578125" style="1" customWidth="1"/>
    <col min="1027" max="1027" width="15" style="1" customWidth="1"/>
    <col min="1028" max="1276" width="9.140625" style="1"/>
    <col min="1277" max="1277" width="34" style="1" customWidth="1"/>
    <col min="1278" max="1278" width="10" style="1" customWidth="1"/>
    <col min="1279" max="1279" width="11.42578125" style="1" customWidth="1"/>
    <col min="1280" max="1280" width="11.85546875" style="1" customWidth="1"/>
    <col min="1281" max="1281" width="21.5703125" style="1" customWidth="1"/>
    <col min="1282" max="1282" width="13.42578125" style="1" customWidth="1"/>
    <col min="1283" max="1283" width="15" style="1" customWidth="1"/>
    <col min="1284" max="1532" width="9.140625" style="1"/>
    <col min="1533" max="1533" width="34" style="1" customWidth="1"/>
    <col min="1534" max="1534" width="10" style="1" customWidth="1"/>
    <col min="1535" max="1535" width="11.42578125" style="1" customWidth="1"/>
    <col min="1536" max="1536" width="11.85546875" style="1" customWidth="1"/>
    <col min="1537" max="1537" width="21.5703125" style="1" customWidth="1"/>
    <col min="1538" max="1538" width="13.42578125" style="1" customWidth="1"/>
    <col min="1539" max="1539" width="15" style="1" customWidth="1"/>
    <col min="1540" max="1788" width="9.140625" style="1"/>
    <col min="1789" max="1789" width="34" style="1" customWidth="1"/>
    <col min="1790" max="1790" width="10" style="1" customWidth="1"/>
    <col min="1791" max="1791" width="11.42578125" style="1" customWidth="1"/>
    <col min="1792" max="1792" width="11.85546875" style="1" customWidth="1"/>
    <col min="1793" max="1793" width="21.5703125" style="1" customWidth="1"/>
    <col min="1794" max="1794" width="13.42578125" style="1" customWidth="1"/>
    <col min="1795" max="1795" width="15" style="1" customWidth="1"/>
    <col min="1796" max="2044" width="9.140625" style="1"/>
    <col min="2045" max="2045" width="34" style="1" customWidth="1"/>
    <col min="2046" max="2046" width="10" style="1" customWidth="1"/>
    <col min="2047" max="2047" width="11.42578125" style="1" customWidth="1"/>
    <col min="2048" max="2048" width="11.85546875" style="1" customWidth="1"/>
    <col min="2049" max="2049" width="21.5703125" style="1" customWidth="1"/>
    <col min="2050" max="2050" width="13.42578125" style="1" customWidth="1"/>
    <col min="2051" max="2051" width="15" style="1" customWidth="1"/>
    <col min="2052" max="2300" width="9.140625" style="1"/>
    <col min="2301" max="2301" width="34" style="1" customWidth="1"/>
    <col min="2302" max="2302" width="10" style="1" customWidth="1"/>
    <col min="2303" max="2303" width="11.42578125" style="1" customWidth="1"/>
    <col min="2304" max="2304" width="11.85546875" style="1" customWidth="1"/>
    <col min="2305" max="2305" width="21.5703125" style="1" customWidth="1"/>
    <col min="2306" max="2306" width="13.42578125" style="1" customWidth="1"/>
    <col min="2307" max="2307" width="15" style="1" customWidth="1"/>
    <col min="2308" max="2556" width="9.140625" style="1"/>
    <col min="2557" max="2557" width="34" style="1" customWidth="1"/>
    <col min="2558" max="2558" width="10" style="1" customWidth="1"/>
    <col min="2559" max="2559" width="11.42578125" style="1" customWidth="1"/>
    <col min="2560" max="2560" width="11.85546875" style="1" customWidth="1"/>
    <col min="2561" max="2561" width="21.5703125" style="1" customWidth="1"/>
    <col min="2562" max="2562" width="13.42578125" style="1" customWidth="1"/>
    <col min="2563" max="2563" width="15" style="1" customWidth="1"/>
    <col min="2564" max="2812" width="9.140625" style="1"/>
    <col min="2813" max="2813" width="34" style="1" customWidth="1"/>
    <col min="2814" max="2814" width="10" style="1" customWidth="1"/>
    <col min="2815" max="2815" width="11.42578125" style="1" customWidth="1"/>
    <col min="2816" max="2816" width="11.85546875" style="1" customWidth="1"/>
    <col min="2817" max="2817" width="21.5703125" style="1" customWidth="1"/>
    <col min="2818" max="2818" width="13.42578125" style="1" customWidth="1"/>
    <col min="2819" max="2819" width="15" style="1" customWidth="1"/>
    <col min="2820" max="3068" width="9.140625" style="1"/>
    <col min="3069" max="3069" width="34" style="1" customWidth="1"/>
    <col min="3070" max="3070" width="10" style="1" customWidth="1"/>
    <col min="3071" max="3071" width="11.42578125" style="1" customWidth="1"/>
    <col min="3072" max="3072" width="11.85546875" style="1" customWidth="1"/>
    <col min="3073" max="3073" width="21.5703125" style="1" customWidth="1"/>
    <col min="3074" max="3074" width="13.42578125" style="1" customWidth="1"/>
    <col min="3075" max="3075" width="15" style="1" customWidth="1"/>
    <col min="3076" max="3324" width="9.140625" style="1"/>
    <col min="3325" max="3325" width="34" style="1" customWidth="1"/>
    <col min="3326" max="3326" width="10" style="1" customWidth="1"/>
    <col min="3327" max="3327" width="11.42578125" style="1" customWidth="1"/>
    <col min="3328" max="3328" width="11.85546875" style="1" customWidth="1"/>
    <col min="3329" max="3329" width="21.5703125" style="1" customWidth="1"/>
    <col min="3330" max="3330" width="13.42578125" style="1" customWidth="1"/>
    <col min="3331" max="3331" width="15" style="1" customWidth="1"/>
    <col min="3332" max="3580" width="9.140625" style="1"/>
    <col min="3581" max="3581" width="34" style="1" customWidth="1"/>
    <col min="3582" max="3582" width="10" style="1" customWidth="1"/>
    <col min="3583" max="3583" width="11.42578125" style="1" customWidth="1"/>
    <col min="3584" max="3584" width="11.85546875" style="1" customWidth="1"/>
    <col min="3585" max="3585" width="21.5703125" style="1" customWidth="1"/>
    <col min="3586" max="3586" width="13.42578125" style="1" customWidth="1"/>
    <col min="3587" max="3587" width="15" style="1" customWidth="1"/>
    <col min="3588" max="3836" width="9.140625" style="1"/>
    <col min="3837" max="3837" width="34" style="1" customWidth="1"/>
    <col min="3838" max="3838" width="10" style="1" customWidth="1"/>
    <col min="3839" max="3839" width="11.42578125" style="1" customWidth="1"/>
    <col min="3840" max="3840" width="11.85546875" style="1" customWidth="1"/>
    <col min="3841" max="3841" width="21.5703125" style="1" customWidth="1"/>
    <col min="3842" max="3842" width="13.42578125" style="1" customWidth="1"/>
    <col min="3843" max="3843" width="15" style="1" customWidth="1"/>
    <col min="3844" max="4092" width="9.140625" style="1"/>
    <col min="4093" max="4093" width="34" style="1" customWidth="1"/>
    <col min="4094" max="4094" width="10" style="1" customWidth="1"/>
    <col min="4095" max="4095" width="11.42578125" style="1" customWidth="1"/>
    <col min="4096" max="4096" width="11.85546875" style="1" customWidth="1"/>
    <col min="4097" max="4097" width="21.5703125" style="1" customWidth="1"/>
    <col min="4098" max="4098" width="13.42578125" style="1" customWidth="1"/>
    <col min="4099" max="4099" width="15" style="1" customWidth="1"/>
    <col min="4100" max="4348" width="9.140625" style="1"/>
    <col min="4349" max="4349" width="34" style="1" customWidth="1"/>
    <col min="4350" max="4350" width="10" style="1" customWidth="1"/>
    <col min="4351" max="4351" width="11.42578125" style="1" customWidth="1"/>
    <col min="4352" max="4352" width="11.85546875" style="1" customWidth="1"/>
    <col min="4353" max="4353" width="21.5703125" style="1" customWidth="1"/>
    <col min="4354" max="4354" width="13.42578125" style="1" customWidth="1"/>
    <col min="4355" max="4355" width="15" style="1" customWidth="1"/>
    <col min="4356" max="4604" width="9.140625" style="1"/>
    <col min="4605" max="4605" width="34" style="1" customWidth="1"/>
    <col min="4606" max="4606" width="10" style="1" customWidth="1"/>
    <col min="4607" max="4607" width="11.42578125" style="1" customWidth="1"/>
    <col min="4608" max="4608" width="11.85546875" style="1" customWidth="1"/>
    <col min="4609" max="4609" width="21.5703125" style="1" customWidth="1"/>
    <col min="4610" max="4610" width="13.42578125" style="1" customWidth="1"/>
    <col min="4611" max="4611" width="15" style="1" customWidth="1"/>
    <col min="4612" max="4860" width="9.140625" style="1"/>
    <col min="4861" max="4861" width="34" style="1" customWidth="1"/>
    <col min="4862" max="4862" width="10" style="1" customWidth="1"/>
    <col min="4863" max="4863" width="11.42578125" style="1" customWidth="1"/>
    <col min="4864" max="4864" width="11.85546875" style="1" customWidth="1"/>
    <col min="4865" max="4865" width="21.5703125" style="1" customWidth="1"/>
    <col min="4866" max="4866" width="13.42578125" style="1" customWidth="1"/>
    <col min="4867" max="4867" width="15" style="1" customWidth="1"/>
    <col min="4868" max="5116" width="9.140625" style="1"/>
    <col min="5117" max="5117" width="34" style="1" customWidth="1"/>
    <col min="5118" max="5118" width="10" style="1" customWidth="1"/>
    <col min="5119" max="5119" width="11.42578125" style="1" customWidth="1"/>
    <col min="5120" max="5120" width="11.85546875" style="1" customWidth="1"/>
    <col min="5121" max="5121" width="21.5703125" style="1" customWidth="1"/>
    <col min="5122" max="5122" width="13.42578125" style="1" customWidth="1"/>
    <col min="5123" max="5123" width="15" style="1" customWidth="1"/>
    <col min="5124" max="5372" width="9.140625" style="1"/>
    <col min="5373" max="5373" width="34" style="1" customWidth="1"/>
    <col min="5374" max="5374" width="10" style="1" customWidth="1"/>
    <col min="5375" max="5375" width="11.42578125" style="1" customWidth="1"/>
    <col min="5376" max="5376" width="11.85546875" style="1" customWidth="1"/>
    <col min="5377" max="5377" width="21.5703125" style="1" customWidth="1"/>
    <col min="5378" max="5378" width="13.42578125" style="1" customWidth="1"/>
    <col min="5379" max="5379" width="15" style="1" customWidth="1"/>
    <col min="5380" max="5628" width="9.140625" style="1"/>
    <col min="5629" max="5629" width="34" style="1" customWidth="1"/>
    <col min="5630" max="5630" width="10" style="1" customWidth="1"/>
    <col min="5631" max="5631" width="11.42578125" style="1" customWidth="1"/>
    <col min="5632" max="5632" width="11.85546875" style="1" customWidth="1"/>
    <col min="5633" max="5633" width="21.5703125" style="1" customWidth="1"/>
    <col min="5634" max="5634" width="13.42578125" style="1" customWidth="1"/>
    <col min="5635" max="5635" width="15" style="1" customWidth="1"/>
    <col min="5636" max="5884" width="9.140625" style="1"/>
    <col min="5885" max="5885" width="34" style="1" customWidth="1"/>
    <col min="5886" max="5886" width="10" style="1" customWidth="1"/>
    <col min="5887" max="5887" width="11.42578125" style="1" customWidth="1"/>
    <col min="5888" max="5888" width="11.85546875" style="1" customWidth="1"/>
    <col min="5889" max="5889" width="21.5703125" style="1" customWidth="1"/>
    <col min="5890" max="5890" width="13.42578125" style="1" customWidth="1"/>
    <col min="5891" max="5891" width="15" style="1" customWidth="1"/>
    <col min="5892" max="6140" width="9.140625" style="1"/>
    <col min="6141" max="6141" width="34" style="1" customWidth="1"/>
    <col min="6142" max="6142" width="10" style="1" customWidth="1"/>
    <col min="6143" max="6143" width="11.42578125" style="1" customWidth="1"/>
    <col min="6144" max="6144" width="11.85546875" style="1" customWidth="1"/>
    <col min="6145" max="6145" width="21.5703125" style="1" customWidth="1"/>
    <col min="6146" max="6146" width="13.42578125" style="1" customWidth="1"/>
    <col min="6147" max="6147" width="15" style="1" customWidth="1"/>
    <col min="6148" max="6396" width="9.140625" style="1"/>
    <col min="6397" max="6397" width="34" style="1" customWidth="1"/>
    <col min="6398" max="6398" width="10" style="1" customWidth="1"/>
    <col min="6399" max="6399" width="11.42578125" style="1" customWidth="1"/>
    <col min="6400" max="6400" width="11.85546875" style="1" customWidth="1"/>
    <col min="6401" max="6401" width="21.5703125" style="1" customWidth="1"/>
    <col min="6402" max="6402" width="13.42578125" style="1" customWidth="1"/>
    <col min="6403" max="6403" width="15" style="1" customWidth="1"/>
    <col min="6404" max="6652" width="9.140625" style="1"/>
    <col min="6653" max="6653" width="34" style="1" customWidth="1"/>
    <col min="6654" max="6654" width="10" style="1" customWidth="1"/>
    <col min="6655" max="6655" width="11.42578125" style="1" customWidth="1"/>
    <col min="6656" max="6656" width="11.85546875" style="1" customWidth="1"/>
    <col min="6657" max="6657" width="21.5703125" style="1" customWidth="1"/>
    <col min="6658" max="6658" width="13.42578125" style="1" customWidth="1"/>
    <col min="6659" max="6659" width="15" style="1" customWidth="1"/>
    <col min="6660" max="6908" width="9.140625" style="1"/>
    <col min="6909" max="6909" width="34" style="1" customWidth="1"/>
    <col min="6910" max="6910" width="10" style="1" customWidth="1"/>
    <col min="6911" max="6911" width="11.42578125" style="1" customWidth="1"/>
    <col min="6912" max="6912" width="11.85546875" style="1" customWidth="1"/>
    <col min="6913" max="6913" width="21.5703125" style="1" customWidth="1"/>
    <col min="6914" max="6914" width="13.42578125" style="1" customWidth="1"/>
    <col min="6915" max="6915" width="15" style="1" customWidth="1"/>
    <col min="6916" max="7164" width="9.140625" style="1"/>
    <col min="7165" max="7165" width="34" style="1" customWidth="1"/>
    <col min="7166" max="7166" width="10" style="1" customWidth="1"/>
    <col min="7167" max="7167" width="11.42578125" style="1" customWidth="1"/>
    <col min="7168" max="7168" width="11.85546875" style="1" customWidth="1"/>
    <col min="7169" max="7169" width="21.5703125" style="1" customWidth="1"/>
    <col min="7170" max="7170" width="13.42578125" style="1" customWidth="1"/>
    <col min="7171" max="7171" width="15" style="1" customWidth="1"/>
    <col min="7172" max="7420" width="9.140625" style="1"/>
    <col min="7421" max="7421" width="34" style="1" customWidth="1"/>
    <col min="7422" max="7422" width="10" style="1" customWidth="1"/>
    <col min="7423" max="7423" width="11.42578125" style="1" customWidth="1"/>
    <col min="7424" max="7424" width="11.85546875" style="1" customWidth="1"/>
    <col min="7425" max="7425" width="21.5703125" style="1" customWidth="1"/>
    <col min="7426" max="7426" width="13.42578125" style="1" customWidth="1"/>
    <col min="7427" max="7427" width="15" style="1" customWidth="1"/>
    <col min="7428" max="7676" width="9.140625" style="1"/>
    <col min="7677" max="7677" width="34" style="1" customWidth="1"/>
    <col min="7678" max="7678" width="10" style="1" customWidth="1"/>
    <col min="7679" max="7679" width="11.42578125" style="1" customWidth="1"/>
    <col min="7680" max="7680" width="11.85546875" style="1" customWidth="1"/>
    <col min="7681" max="7681" width="21.5703125" style="1" customWidth="1"/>
    <col min="7682" max="7682" width="13.42578125" style="1" customWidth="1"/>
    <col min="7683" max="7683" width="15" style="1" customWidth="1"/>
    <col min="7684" max="7932" width="9.140625" style="1"/>
    <col min="7933" max="7933" width="34" style="1" customWidth="1"/>
    <col min="7934" max="7934" width="10" style="1" customWidth="1"/>
    <col min="7935" max="7935" width="11.42578125" style="1" customWidth="1"/>
    <col min="7936" max="7936" width="11.85546875" style="1" customWidth="1"/>
    <col min="7937" max="7937" width="21.5703125" style="1" customWidth="1"/>
    <col min="7938" max="7938" width="13.42578125" style="1" customWidth="1"/>
    <col min="7939" max="7939" width="15" style="1" customWidth="1"/>
    <col min="7940" max="8188" width="9.140625" style="1"/>
    <col min="8189" max="8189" width="34" style="1" customWidth="1"/>
    <col min="8190" max="8190" width="10" style="1" customWidth="1"/>
    <col min="8191" max="8191" width="11.42578125" style="1" customWidth="1"/>
    <col min="8192" max="8192" width="11.85546875" style="1" customWidth="1"/>
    <col min="8193" max="8193" width="21.5703125" style="1" customWidth="1"/>
    <col min="8194" max="8194" width="13.42578125" style="1" customWidth="1"/>
    <col min="8195" max="8195" width="15" style="1" customWidth="1"/>
    <col min="8196" max="8444" width="9.140625" style="1"/>
    <col min="8445" max="8445" width="34" style="1" customWidth="1"/>
    <col min="8446" max="8446" width="10" style="1" customWidth="1"/>
    <col min="8447" max="8447" width="11.42578125" style="1" customWidth="1"/>
    <col min="8448" max="8448" width="11.85546875" style="1" customWidth="1"/>
    <col min="8449" max="8449" width="21.5703125" style="1" customWidth="1"/>
    <col min="8450" max="8450" width="13.42578125" style="1" customWidth="1"/>
    <col min="8451" max="8451" width="15" style="1" customWidth="1"/>
    <col min="8452" max="8700" width="9.140625" style="1"/>
    <col min="8701" max="8701" width="34" style="1" customWidth="1"/>
    <col min="8702" max="8702" width="10" style="1" customWidth="1"/>
    <col min="8703" max="8703" width="11.42578125" style="1" customWidth="1"/>
    <col min="8704" max="8704" width="11.85546875" style="1" customWidth="1"/>
    <col min="8705" max="8705" width="21.5703125" style="1" customWidth="1"/>
    <col min="8706" max="8706" width="13.42578125" style="1" customWidth="1"/>
    <col min="8707" max="8707" width="15" style="1" customWidth="1"/>
    <col min="8708" max="8956" width="9.140625" style="1"/>
    <col min="8957" max="8957" width="34" style="1" customWidth="1"/>
    <col min="8958" max="8958" width="10" style="1" customWidth="1"/>
    <col min="8959" max="8959" width="11.42578125" style="1" customWidth="1"/>
    <col min="8960" max="8960" width="11.85546875" style="1" customWidth="1"/>
    <col min="8961" max="8961" width="21.5703125" style="1" customWidth="1"/>
    <col min="8962" max="8962" width="13.42578125" style="1" customWidth="1"/>
    <col min="8963" max="8963" width="15" style="1" customWidth="1"/>
    <col min="8964" max="9212" width="9.140625" style="1"/>
    <col min="9213" max="9213" width="34" style="1" customWidth="1"/>
    <col min="9214" max="9214" width="10" style="1" customWidth="1"/>
    <col min="9215" max="9215" width="11.42578125" style="1" customWidth="1"/>
    <col min="9216" max="9216" width="11.85546875" style="1" customWidth="1"/>
    <col min="9217" max="9217" width="21.5703125" style="1" customWidth="1"/>
    <col min="9218" max="9218" width="13.42578125" style="1" customWidth="1"/>
    <col min="9219" max="9219" width="15" style="1" customWidth="1"/>
    <col min="9220" max="9468" width="9.140625" style="1"/>
    <col min="9469" max="9469" width="34" style="1" customWidth="1"/>
    <col min="9470" max="9470" width="10" style="1" customWidth="1"/>
    <col min="9471" max="9471" width="11.42578125" style="1" customWidth="1"/>
    <col min="9472" max="9472" width="11.85546875" style="1" customWidth="1"/>
    <col min="9473" max="9473" width="21.5703125" style="1" customWidth="1"/>
    <col min="9474" max="9474" width="13.42578125" style="1" customWidth="1"/>
    <col min="9475" max="9475" width="15" style="1" customWidth="1"/>
    <col min="9476" max="9724" width="9.140625" style="1"/>
    <col min="9725" max="9725" width="34" style="1" customWidth="1"/>
    <col min="9726" max="9726" width="10" style="1" customWidth="1"/>
    <col min="9727" max="9727" width="11.42578125" style="1" customWidth="1"/>
    <col min="9728" max="9728" width="11.85546875" style="1" customWidth="1"/>
    <col min="9729" max="9729" width="21.5703125" style="1" customWidth="1"/>
    <col min="9730" max="9730" width="13.42578125" style="1" customWidth="1"/>
    <col min="9731" max="9731" width="15" style="1" customWidth="1"/>
    <col min="9732" max="9980" width="9.140625" style="1"/>
    <col min="9981" max="9981" width="34" style="1" customWidth="1"/>
    <col min="9982" max="9982" width="10" style="1" customWidth="1"/>
    <col min="9983" max="9983" width="11.42578125" style="1" customWidth="1"/>
    <col min="9984" max="9984" width="11.85546875" style="1" customWidth="1"/>
    <col min="9985" max="9985" width="21.5703125" style="1" customWidth="1"/>
    <col min="9986" max="9986" width="13.42578125" style="1" customWidth="1"/>
    <col min="9987" max="9987" width="15" style="1" customWidth="1"/>
    <col min="9988" max="10236" width="9.140625" style="1"/>
    <col min="10237" max="10237" width="34" style="1" customWidth="1"/>
    <col min="10238" max="10238" width="10" style="1" customWidth="1"/>
    <col min="10239" max="10239" width="11.42578125" style="1" customWidth="1"/>
    <col min="10240" max="10240" width="11.85546875" style="1" customWidth="1"/>
    <col min="10241" max="10241" width="21.5703125" style="1" customWidth="1"/>
    <col min="10242" max="10242" width="13.42578125" style="1" customWidth="1"/>
    <col min="10243" max="10243" width="15" style="1" customWidth="1"/>
    <col min="10244" max="10492" width="9.140625" style="1"/>
    <col min="10493" max="10493" width="34" style="1" customWidth="1"/>
    <col min="10494" max="10494" width="10" style="1" customWidth="1"/>
    <col min="10495" max="10495" width="11.42578125" style="1" customWidth="1"/>
    <col min="10496" max="10496" width="11.85546875" style="1" customWidth="1"/>
    <col min="10497" max="10497" width="21.5703125" style="1" customWidth="1"/>
    <col min="10498" max="10498" width="13.42578125" style="1" customWidth="1"/>
    <col min="10499" max="10499" width="15" style="1" customWidth="1"/>
    <col min="10500" max="10748" width="9.140625" style="1"/>
    <col min="10749" max="10749" width="34" style="1" customWidth="1"/>
    <col min="10750" max="10750" width="10" style="1" customWidth="1"/>
    <col min="10751" max="10751" width="11.42578125" style="1" customWidth="1"/>
    <col min="10752" max="10752" width="11.85546875" style="1" customWidth="1"/>
    <col min="10753" max="10753" width="21.5703125" style="1" customWidth="1"/>
    <col min="10754" max="10754" width="13.42578125" style="1" customWidth="1"/>
    <col min="10755" max="10755" width="15" style="1" customWidth="1"/>
    <col min="10756" max="11004" width="9.140625" style="1"/>
    <col min="11005" max="11005" width="34" style="1" customWidth="1"/>
    <col min="11006" max="11006" width="10" style="1" customWidth="1"/>
    <col min="11007" max="11007" width="11.42578125" style="1" customWidth="1"/>
    <col min="11008" max="11008" width="11.85546875" style="1" customWidth="1"/>
    <col min="11009" max="11009" width="21.5703125" style="1" customWidth="1"/>
    <col min="11010" max="11010" width="13.42578125" style="1" customWidth="1"/>
    <col min="11011" max="11011" width="15" style="1" customWidth="1"/>
    <col min="11012" max="11260" width="9.140625" style="1"/>
    <col min="11261" max="11261" width="34" style="1" customWidth="1"/>
    <col min="11262" max="11262" width="10" style="1" customWidth="1"/>
    <col min="11263" max="11263" width="11.42578125" style="1" customWidth="1"/>
    <col min="11264" max="11264" width="11.85546875" style="1" customWidth="1"/>
    <col min="11265" max="11265" width="21.5703125" style="1" customWidth="1"/>
    <col min="11266" max="11266" width="13.42578125" style="1" customWidth="1"/>
    <col min="11267" max="11267" width="15" style="1" customWidth="1"/>
    <col min="11268" max="11516" width="9.140625" style="1"/>
    <col min="11517" max="11517" width="34" style="1" customWidth="1"/>
    <col min="11518" max="11518" width="10" style="1" customWidth="1"/>
    <col min="11519" max="11519" width="11.42578125" style="1" customWidth="1"/>
    <col min="11520" max="11520" width="11.85546875" style="1" customWidth="1"/>
    <col min="11521" max="11521" width="21.5703125" style="1" customWidth="1"/>
    <col min="11522" max="11522" width="13.42578125" style="1" customWidth="1"/>
    <col min="11523" max="11523" width="15" style="1" customWidth="1"/>
    <col min="11524" max="11772" width="9.140625" style="1"/>
    <col min="11773" max="11773" width="34" style="1" customWidth="1"/>
    <col min="11774" max="11774" width="10" style="1" customWidth="1"/>
    <col min="11775" max="11775" width="11.42578125" style="1" customWidth="1"/>
    <col min="11776" max="11776" width="11.85546875" style="1" customWidth="1"/>
    <col min="11777" max="11777" width="21.5703125" style="1" customWidth="1"/>
    <col min="11778" max="11778" width="13.42578125" style="1" customWidth="1"/>
    <col min="11779" max="11779" width="15" style="1" customWidth="1"/>
    <col min="11780" max="12028" width="9.140625" style="1"/>
    <col min="12029" max="12029" width="34" style="1" customWidth="1"/>
    <col min="12030" max="12030" width="10" style="1" customWidth="1"/>
    <col min="12031" max="12031" width="11.42578125" style="1" customWidth="1"/>
    <col min="12032" max="12032" width="11.85546875" style="1" customWidth="1"/>
    <col min="12033" max="12033" width="21.5703125" style="1" customWidth="1"/>
    <col min="12034" max="12034" width="13.42578125" style="1" customWidth="1"/>
    <col min="12035" max="12035" width="15" style="1" customWidth="1"/>
    <col min="12036" max="12284" width="9.140625" style="1"/>
    <col min="12285" max="12285" width="34" style="1" customWidth="1"/>
    <col min="12286" max="12286" width="10" style="1" customWidth="1"/>
    <col min="12287" max="12287" width="11.42578125" style="1" customWidth="1"/>
    <col min="12288" max="12288" width="11.85546875" style="1" customWidth="1"/>
    <col min="12289" max="12289" width="21.5703125" style="1" customWidth="1"/>
    <col min="12290" max="12290" width="13.42578125" style="1" customWidth="1"/>
    <col min="12291" max="12291" width="15" style="1" customWidth="1"/>
    <col min="12292" max="12540" width="9.140625" style="1"/>
    <col min="12541" max="12541" width="34" style="1" customWidth="1"/>
    <col min="12542" max="12542" width="10" style="1" customWidth="1"/>
    <col min="12543" max="12543" width="11.42578125" style="1" customWidth="1"/>
    <col min="12544" max="12544" width="11.85546875" style="1" customWidth="1"/>
    <col min="12545" max="12545" width="21.5703125" style="1" customWidth="1"/>
    <col min="12546" max="12546" width="13.42578125" style="1" customWidth="1"/>
    <col min="12547" max="12547" width="15" style="1" customWidth="1"/>
    <col min="12548" max="12796" width="9.140625" style="1"/>
    <col min="12797" max="12797" width="34" style="1" customWidth="1"/>
    <col min="12798" max="12798" width="10" style="1" customWidth="1"/>
    <col min="12799" max="12799" width="11.42578125" style="1" customWidth="1"/>
    <col min="12800" max="12800" width="11.85546875" style="1" customWidth="1"/>
    <col min="12801" max="12801" width="21.5703125" style="1" customWidth="1"/>
    <col min="12802" max="12802" width="13.42578125" style="1" customWidth="1"/>
    <col min="12803" max="12803" width="15" style="1" customWidth="1"/>
    <col min="12804" max="13052" width="9.140625" style="1"/>
    <col min="13053" max="13053" width="34" style="1" customWidth="1"/>
    <col min="13054" max="13054" width="10" style="1" customWidth="1"/>
    <col min="13055" max="13055" width="11.42578125" style="1" customWidth="1"/>
    <col min="13056" max="13056" width="11.85546875" style="1" customWidth="1"/>
    <col min="13057" max="13057" width="21.5703125" style="1" customWidth="1"/>
    <col min="13058" max="13058" width="13.42578125" style="1" customWidth="1"/>
    <col min="13059" max="13059" width="15" style="1" customWidth="1"/>
    <col min="13060" max="13308" width="9.140625" style="1"/>
    <col min="13309" max="13309" width="34" style="1" customWidth="1"/>
    <col min="13310" max="13310" width="10" style="1" customWidth="1"/>
    <col min="13311" max="13311" width="11.42578125" style="1" customWidth="1"/>
    <col min="13312" max="13312" width="11.85546875" style="1" customWidth="1"/>
    <col min="13313" max="13313" width="21.5703125" style="1" customWidth="1"/>
    <col min="13314" max="13314" width="13.42578125" style="1" customWidth="1"/>
    <col min="13315" max="13315" width="15" style="1" customWidth="1"/>
    <col min="13316" max="13564" width="9.140625" style="1"/>
    <col min="13565" max="13565" width="34" style="1" customWidth="1"/>
    <col min="13566" max="13566" width="10" style="1" customWidth="1"/>
    <col min="13567" max="13567" width="11.42578125" style="1" customWidth="1"/>
    <col min="13568" max="13568" width="11.85546875" style="1" customWidth="1"/>
    <col min="13569" max="13569" width="21.5703125" style="1" customWidth="1"/>
    <col min="13570" max="13570" width="13.42578125" style="1" customWidth="1"/>
    <col min="13571" max="13571" width="15" style="1" customWidth="1"/>
    <col min="13572" max="13820" width="9.140625" style="1"/>
    <col min="13821" max="13821" width="34" style="1" customWidth="1"/>
    <col min="13822" max="13822" width="10" style="1" customWidth="1"/>
    <col min="13823" max="13823" width="11.42578125" style="1" customWidth="1"/>
    <col min="13824" max="13824" width="11.85546875" style="1" customWidth="1"/>
    <col min="13825" max="13825" width="21.5703125" style="1" customWidth="1"/>
    <col min="13826" max="13826" width="13.42578125" style="1" customWidth="1"/>
    <col min="13827" max="13827" width="15" style="1" customWidth="1"/>
    <col min="13828" max="14076" width="9.140625" style="1"/>
    <col min="14077" max="14077" width="34" style="1" customWidth="1"/>
    <col min="14078" max="14078" width="10" style="1" customWidth="1"/>
    <col min="14079" max="14079" width="11.42578125" style="1" customWidth="1"/>
    <col min="14080" max="14080" width="11.85546875" style="1" customWidth="1"/>
    <col min="14081" max="14081" width="21.5703125" style="1" customWidth="1"/>
    <col min="14082" max="14082" width="13.42578125" style="1" customWidth="1"/>
    <col min="14083" max="14083" width="15" style="1" customWidth="1"/>
    <col min="14084" max="14332" width="9.140625" style="1"/>
    <col min="14333" max="14333" width="34" style="1" customWidth="1"/>
    <col min="14334" max="14334" width="10" style="1" customWidth="1"/>
    <col min="14335" max="14335" width="11.42578125" style="1" customWidth="1"/>
    <col min="14336" max="14336" width="11.85546875" style="1" customWidth="1"/>
    <col min="14337" max="14337" width="21.5703125" style="1" customWidth="1"/>
    <col min="14338" max="14338" width="13.42578125" style="1" customWidth="1"/>
    <col min="14339" max="14339" width="15" style="1" customWidth="1"/>
    <col min="14340" max="14588" width="9.140625" style="1"/>
    <col min="14589" max="14589" width="34" style="1" customWidth="1"/>
    <col min="14590" max="14590" width="10" style="1" customWidth="1"/>
    <col min="14591" max="14591" width="11.42578125" style="1" customWidth="1"/>
    <col min="14592" max="14592" width="11.85546875" style="1" customWidth="1"/>
    <col min="14593" max="14593" width="21.5703125" style="1" customWidth="1"/>
    <col min="14594" max="14594" width="13.42578125" style="1" customWidth="1"/>
    <col min="14595" max="14595" width="15" style="1" customWidth="1"/>
    <col min="14596" max="14844" width="9.140625" style="1"/>
    <col min="14845" max="14845" width="34" style="1" customWidth="1"/>
    <col min="14846" max="14846" width="10" style="1" customWidth="1"/>
    <col min="14847" max="14847" width="11.42578125" style="1" customWidth="1"/>
    <col min="14848" max="14848" width="11.85546875" style="1" customWidth="1"/>
    <col min="14849" max="14849" width="21.5703125" style="1" customWidth="1"/>
    <col min="14850" max="14850" width="13.42578125" style="1" customWidth="1"/>
    <col min="14851" max="14851" width="15" style="1" customWidth="1"/>
    <col min="14852" max="15100" width="9.140625" style="1"/>
    <col min="15101" max="15101" width="34" style="1" customWidth="1"/>
    <col min="15102" max="15102" width="10" style="1" customWidth="1"/>
    <col min="15103" max="15103" width="11.42578125" style="1" customWidth="1"/>
    <col min="15104" max="15104" width="11.85546875" style="1" customWidth="1"/>
    <col min="15105" max="15105" width="21.5703125" style="1" customWidth="1"/>
    <col min="15106" max="15106" width="13.42578125" style="1" customWidth="1"/>
    <col min="15107" max="15107" width="15" style="1" customWidth="1"/>
    <col min="15108" max="15356" width="9.140625" style="1"/>
    <col min="15357" max="15357" width="34" style="1" customWidth="1"/>
    <col min="15358" max="15358" width="10" style="1" customWidth="1"/>
    <col min="15359" max="15359" width="11.42578125" style="1" customWidth="1"/>
    <col min="15360" max="15360" width="11.85546875" style="1" customWidth="1"/>
    <col min="15361" max="15361" width="21.5703125" style="1" customWidth="1"/>
    <col min="15362" max="15362" width="13.42578125" style="1" customWidth="1"/>
    <col min="15363" max="15363" width="15" style="1" customWidth="1"/>
    <col min="15364" max="15612" width="9.140625" style="1"/>
    <col min="15613" max="15613" width="34" style="1" customWidth="1"/>
    <col min="15614" max="15614" width="10" style="1" customWidth="1"/>
    <col min="15615" max="15615" width="11.42578125" style="1" customWidth="1"/>
    <col min="15616" max="15616" width="11.85546875" style="1" customWidth="1"/>
    <col min="15617" max="15617" width="21.5703125" style="1" customWidth="1"/>
    <col min="15618" max="15618" width="13.42578125" style="1" customWidth="1"/>
    <col min="15619" max="15619" width="15" style="1" customWidth="1"/>
    <col min="15620" max="15868" width="9.140625" style="1"/>
    <col min="15869" max="15869" width="34" style="1" customWidth="1"/>
    <col min="15870" max="15870" width="10" style="1" customWidth="1"/>
    <col min="15871" max="15871" width="11.42578125" style="1" customWidth="1"/>
    <col min="15872" max="15872" width="11.85546875" style="1" customWidth="1"/>
    <col min="15873" max="15873" width="21.5703125" style="1" customWidth="1"/>
    <col min="15874" max="15874" width="13.42578125" style="1" customWidth="1"/>
    <col min="15875" max="15875" width="15" style="1" customWidth="1"/>
    <col min="15876" max="16124" width="9.140625" style="1"/>
    <col min="16125" max="16125" width="34" style="1" customWidth="1"/>
    <col min="16126" max="16126" width="10" style="1" customWidth="1"/>
    <col min="16127" max="16127" width="11.42578125" style="1" customWidth="1"/>
    <col min="16128" max="16128" width="11.85546875" style="1" customWidth="1"/>
    <col min="16129" max="16129" width="21.5703125" style="1" customWidth="1"/>
    <col min="16130" max="16130" width="13.42578125" style="1" customWidth="1"/>
    <col min="16131" max="16131" width="15" style="1" customWidth="1"/>
    <col min="16132" max="16384" width="9.140625" style="1"/>
  </cols>
  <sheetData>
    <row r="1" spans="1:18" ht="52.5" customHeight="1" thickBot="1" x14ac:dyDescent="0.3">
      <c r="A1" s="240" t="s">
        <v>248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2"/>
    </row>
    <row r="2" spans="1:18" ht="15" customHeight="1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9"/>
    </row>
    <row r="3" spans="1:18" s="11" customFormat="1" ht="20.100000000000001" customHeight="1" x14ac:dyDescent="0.25">
      <c r="A3" s="243" t="s">
        <v>242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</row>
    <row r="4" spans="1:18" ht="20.45" customHeight="1" thickBot="1" x14ac:dyDescent="0.3">
      <c r="A4" s="243" t="s">
        <v>156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18" ht="15.75" thickBot="1" x14ac:dyDescent="0.3">
      <c r="A5" s="246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9"/>
      <c r="R5" s="247"/>
    </row>
    <row r="6" spans="1:18" ht="30" customHeight="1" thickBot="1" x14ac:dyDescent="0.3">
      <c r="A6" s="246"/>
      <c r="B6" s="20" t="s">
        <v>0</v>
      </c>
      <c r="C6" s="21" t="s">
        <v>1</v>
      </c>
      <c r="D6" s="257" t="s">
        <v>222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7" t="s">
        <v>2</v>
      </c>
      <c r="Q6" s="204" t="s">
        <v>126</v>
      </c>
      <c r="R6" s="247"/>
    </row>
    <row r="7" spans="1:18" ht="15" customHeight="1" thickBot="1" x14ac:dyDescent="0.3">
      <c r="A7" s="246"/>
      <c r="B7" s="301" t="s">
        <v>157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302"/>
      <c r="R7" s="247"/>
    </row>
    <row r="8" spans="1:18" x14ac:dyDescent="0.25">
      <c r="A8" s="246"/>
      <c r="B8" s="99" t="s">
        <v>39</v>
      </c>
      <c r="C8" s="100"/>
      <c r="D8" s="113" t="s">
        <v>211</v>
      </c>
      <c r="E8" s="114" t="s">
        <v>212</v>
      </c>
      <c r="F8" s="114" t="s">
        <v>213</v>
      </c>
      <c r="G8" s="114" t="s">
        <v>214</v>
      </c>
      <c r="H8" s="114" t="s">
        <v>215</v>
      </c>
      <c r="I8" s="114" t="s">
        <v>216</v>
      </c>
      <c r="J8" s="114" t="s">
        <v>217</v>
      </c>
      <c r="K8" s="114" t="s">
        <v>218</v>
      </c>
      <c r="L8" s="114" t="s">
        <v>219</v>
      </c>
      <c r="M8" s="114" t="s">
        <v>220</v>
      </c>
      <c r="N8" s="115" t="s">
        <v>221</v>
      </c>
      <c r="O8" s="100"/>
      <c r="P8" s="100"/>
      <c r="Q8" s="101"/>
      <c r="R8" s="247"/>
    </row>
    <row r="9" spans="1:18" x14ac:dyDescent="0.25">
      <c r="A9" s="246"/>
      <c r="B9" s="12" t="s">
        <v>131</v>
      </c>
      <c r="C9" s="13">
        <v>15.2</v>
      </c>
      <c r="D9" s="102"/>
      <c r="E9" s="103"/>
      <c r="F9" s="103">
        <v>1</v>
      </c>
      <c r="G9" s="103"/>
      <c r="H9" s="103"/>
      <c r="I9" s="103"/>
      <c r="J9" s="103"/>
      <c r="K9" s="104"/>
      <c r="L9" s="104"/>
      <c r="M9" s="104">
        <v>1</v>
      </c>
      <c r="N9" s="117"/>
      <c r="O9" s="134">
        <f>(SUM(D9:J9)*K9*52)+(SUM(D9:J9)*L9*26)+(SUM(D9:J9)*M9*12)+(SUM(D9:J9)*N9*1)</f>
        <v>12</v>
      </c>
      <c r="P9" s="96"/>
      <c r="Q9" s="51">
        <f>P9*O9*C9</f>
        <v>0</v>
      </c>
      <c r="R9" s="247"/>
    </row>
    <row r="10" spans="1:18" x14ac:dyDescent="0.25">
      <c r="A10" s="246"/>
      <c r="B10" s="12" t="s">
        <v>22</v>
      </c>
      <c r="C10" s="13">
        <v>6.2</v>
      </c>
      <c r="D10" s="102">
        <v>1</v>
      </c>
      <c r="E10" s="103"/>
      <c r="F10" s="103">
        <v>1</v>
      </c>
      <c r="G10" s="103"/>
      <c r="H10" s="103">
        <v>1</v>
      </c>
      <c r="I10" s="103"/>
      <c r="J10" s="103"/>
      <c r="K10" s="104">
        <v>1</v>
      </c>
      <c r="L10" s="104"/>
      <c r="M10" s="104"/>
      <c r="N10" s="117"/>
      <c r="O10" s="134">
        <f>(SUM(D10:J10)*K10*52)+(SUM(D10:J10)*L10*26)+(SUM(D10:J10)*M10*12)+(SUM(D10:J10)*N10*1)</f>
        <v>156</v>
      </c>
      <c r="P10" s="96"/>
      <c r="Q10" s="51">
        <f>P10*O10*C10</f>
        <v>0</v>
      </c>
      <c r="R10" s="247"/>
    </row>
    <row r="11" spans="1:18" x14ac:dyDescent="0.25">
      <c r="A11" s="246"/>
      <c r="B11" s="12" t="s">
        <v>7</v>
      </c>
      <c r="C11" s="13">
        <v>39.700000000000003</v>
      </c>
      <c r="D11" s="102">
        <v>1</v>
      </c>
      <c r="E11" s="103"/>
      <c r="F11" s="103">
        <v>1</v>
      </c>
      <c r="G11" s="103"/>
      <c r="H11" s="103">
        <v>1</v>
      </c>
      <c r="I11" s="103"/>
      <c r="J11" s="103"/>
      <c r="K11" s="104">
        <v>1</v>
      </c>
      <c r="L11" s="104"/>
      <c r="M11" s="104"/>
      <c r="N11" s="117"/>
      <c r="O11" s="134">
        <f>(SUM(D11:J11)*K11*52)+(SUM(D11:J11)*L11*26)+(SUM(D11:J11)*M11*12)+(SUM(D11:J11)*N11*1)</f>
        <v>156</v>
      </c>
      <c r="P11" s="96"/>
      <c r="Q11" s="51">
        <f>P11*O11*C11</f>
        <v>0</v>
      </c>
      <c r="R11" s="247"/>
    </row>
    <row r="12" spans="1:18" x14ac:dyDescent="0.25">
      <c r="A12" s="246"/>
      <c r="B12" s="12" t="s">
        <v>13</v>
      </c>
      <c r="C12" s="13">
        <v>12.2</v>
      </c>
      <c r="D12" s="102">
        <v>1</v>
      </c>
      <c r="E12" s="103"/>
      <c r="F12" s="103">
        <v>1</v>
      </c>
      <c r="G12" s="103"/>
      <c r="H12" s="103">
        <v>1</v>
      </c>
      <c r="I12" s="103"/>
      <c r="J12" s="103"/>
      <c r="K12" s="104">
        <v>1</v>
      </c>
      <c r="L12" s="104"/>
      <c r="M12" s="104"/>
      <c r="N12" s="117"/>
      <c r="O12" s="134">
        <f>(SUM(D12:J12)*K12*52)+(SUM(D12:J12)*L12*26)+(SUM(D12:J12)*M12*12)+(SUM(D12:J12)*N12*1)</f>
        <v>156</v>
      </c>
      <c r="P12" s="96"/>
      <c r="Q12" s="51">
        <f>P12*O12*C12</f>
        <v>0</v>
      </c>
      <c r="R12" s="247"/>
    </row>
    <row r="13" spans="1:18" ht="15.75" thickBot="1" x14ac:dyDescent="0.3">
      <c r="A13" s="246"/>
      <c r="B13" s="12" t="s">
        <v>21</v>
      </c>
      <c r="C13" s="13">
        <v>101.6</v>
      </c>
      <c r="D13" s="102">
        <v>1</v>
      </c>
      <c r="E13" s="103"/>
      <c r="F13" s="103">
        <v>1</v>
      </c>
      <c r="G13" s="103"/>
      <c r="H13" s="103">
        <v>1</v>
      </c>
      <c r="I13" s="103"/>
      <c r="J13" s="103"/>
      <c r="K13" s="104">
        <v>1</v>
      </c>
      <c r="L13" s="104"/>
      <c r="M13" s="104"/>
      <c r="N13" s="117"/>
      <c r="O13" s="134">
        <f>(SUM(D13:J13)*K13*52)+(SUM(D13:J13)*L13*26)+(SUM(D13:J13)*M13*12)+(SUM(D13:J13)*N13*1)</f>
        <v>156</v>
      </c>
      <c r="P13" s="97"/>
      <c r="Q13" s="51">
        <f>P13*O13*C13</f>
        <v>0</v>
      </c>
      <c r="R13" s="247"/>
    </row>
    <row r="14" spans="1:18" x14ac:dyDescent="0.25">
      <c r="A14" s="246"/>
      <c r="B14" s="99" t="s">
        <v>40</v>
      </c>
      <c r="C14" s="100"/>
      <c r="D14" s="113" t="s">
        <v>211</v>
      </c>
      <c r="E14" s="114" t="s">
        <v>212</v>
      </c>
      <c r="F14" s="114" t="s">
        <v>213</v>
      </c>
      <c r="G14" s="114" t="s">
        <v>214</v>
      </c>
      <c r="H14" s="114" t="s">
        <v>215</v>
      </c>
      <c r="I14" s="114" t="s">
        <v>216</v>
      </c>
      <c r="J14" s="114" t="s">
        <v>217</v>
      </c>
      <c r="K14" s="114" t="s">
        <v>218</v>
      </c>
      <c r="L14" s="114" t="s">
        <v>219</v>
      </c>
      <c r="M14" s="114" t="s">
        <v>220</v>
      </c>
      <c r="N14" s="115" t="s">
        <v>221</v>
      </c>
      <c r="O14" s="100"/>
      <c r="P14" s="100"/>
      <c r="Q14" s="101"/>
      <c r="R14" s="247"/>
    </row>
    <row r="15" spans="1:18" x14ac:dyDescent="0.25">
      <c r="A15" s="246"/>
      <c r="B15" s="12" t="s">
        <v>12</v>
      </c>
      <c r="C15" s="13">
        <v>159.82</v>
      </c>
      <c r="D15" s="102">
        <v>1</v>
      </c>
      <c r="E15" s="103"/>
      <c r="F15" s="103">
        <v>1</v>
      </c>
      <c r="G15" s="103"/>
      <c r="H15" s="103">
        <v>1</v>
      </c>
      <c r="I15" s="103"/>
      <c r="J15" s="103"/>
      <c r="K15" s="104">
        <v>1</v>
      </c>
      <c r="L15" s="104"/>
      <c r="M15" s="104"/>
      <c r="N15" s="117"/>
      <c r="O15" s="134">
        <f t="shared" ref="O15:O20" si="0">(SUM(D15:J15)*K15*52)+(SUM(D15:J15)*L15*26)+(SUM(D15:J15)*M15*12)+(SUM(D15:J15)*N15*1)</f>
        <v>156</v>
      </c>
      <c r="P15" s="96"/>
      <c r="Q15" s="51">
        <f>P15*O15*C15</f>
        <v>0</v>
      </c>
      <c r="R15" s="247"/>
    </row>
    <row r="16" spans="1:18" x14ac:dyDescent="0.25">
      <c r="A16" s="246"/>
      <c r="B16" s="12" t="s">
        <v>10</v>
      </c>
      <c r="C16" s="13">
        <v>25.7</v>
      </c>
      <c r="D16" s="102"/>
      <c r="E16" s="103"/>
      <c r="F16" s="103">
        <v>2</v>
      </c>
      <c r="G16" s="103"/>
      <c r="H16" s="103"/>
      <c r="I16" s="103"/>
      <c r="J16" s="103"/>
      <c r="K16" s="104"/>
      <c r="L16" s="104"/>
      <c r="M16" s="104"/>
      <c r="N16" s="117">
        <v>1</v>
      </c>
      <c r="O16" s="134">
        <f t="shared" si="0"/>
        <v>2</v>
      </c>
      <c r="P16" s="96"/>
      <c r="Q16" s="51">
        <f>P16*O16*C16</f>
        <v>0</v>
      </c>
      <c r="R16" s="247"/>
    </row>
    <row r="17" spans="1:18" x14ac:dyDescent="0.25">
      <c r="A17" s="246"/>
      <c r="B17" s="12" t="s">
        <v>7</v>
      </c>
      <c r="C17" s="13">
        <v>39.6</v>
      </c>
      <c r="D17" s="102">
        <v>1</v>
      </c>
      <c r="E17" s="103"/>
      <c r="F17" s="103">
        <v>1</v>
      </c>
      <c r="G17" s="103"/>
      <c r="H17" s="103">
        <v>1</v>
      </c>
      <c r="I17" s="103"/>
      <c r="J17" s="103"/>
      <c r="K17" s="104">
        <v>1</v>
      </c>
      <c r="L17" s="104"/>
      <c r="M17" s="104"/>
      <c r="N17" s="117"/>
      <c r="O17" s="134">
        <f t="shared" si="0"/>
        <v>156</v>
      </c>
      <c r="P17" s="96"/>
      <c r="Q17" s="51">
        <f>P17*O17*C17</f>
        <v>0</v>
      </c>
      <c r="R17" s="247"/>
    </row>
    <row r="18" spans="1:18" x14ac:dyDescent="0.25">
      <c r="A18" s="246"/>
      <c r="B18" s="12" t="s">
        <v>13</v>
      </c>
      <c r="C18" s="13">
        <v>12.2</v>
      </c>
      <c r="D18" s="102">
        <v>1</v>
      </c>
      <c r="E18" s="103"/>
      <c r="F18" s="103">
        <v>1</v>
      </c>
      <c r="G18" s="103"/>
      <c r="H18" s="103">
        <v>1</v>
      </c>
      <c r="I18" s="103"/>
      <c r="J18" s="103"/>
      <c r="K18" s="104">
        <v>1</v>
      </c>
      <c r="L18" s="104"/>
      <c r="M18" s="104"/>
      <c r="N18" s="117"/>
      <c r="O18" s="134">
        <f t="shared" si="0"/>
        <v>156</v>
      </c>
      <c r="P18" s="96"/>
      <c r="Q18" s="51">
        <f>P18*O18*C18</f>
        <v>0</v>
      </c>
      <c r="R18" s="247"/>
    </row>
    <row r="19" spans="1:18" ht="15.75" thickBot="1" x14ac:dyDescent="0.3">
      <c r="A19" s="246"/>
      <c r="B19" s="12" t="s">
        <v>68</v>
      </c>
      <c r="C19" s="13">
        <v>23.2</v>
      </c>
      <c r="D19" s="102">
        <v>1</v>
      </c>
      <c r="E19" s="103">
        <v>1</v>
      </c>
      <c r="F19" s="103">
        <v>1</v>
      </c>
      <c r="G19" s="103">
        <v>1</v>
      </c>
      <c r="H19" s="103">
        <v>1</v>
      </c>
      <c r="I19" s="103"/>
      <c r="J19" s="103"/>
      <c r="K19" s="104">
        <v>1</v>
      </c>
      <c r="L19" s="104"/>
      <c r="M19" s="104"/>
      <c r="N19" s="117"/>
      <c r="O19" s="134">
        <f t="shared" si="0"/>
        <v>260</v>
      </c>
      <c r="P19" s="97"/>
      <c r="Q19" s="51">
        <f>P19*O19*C19</f>
        <v>0</v>
      </c>
      <c r="R19" s="247"/>
    </row>
    <row r="20" spans="1:18" ht="15.75" thickBot="1" x14ac:dyDescent="0.3">
      <c r="A20" s="246"/>
      <c r="B20" s="12" t="s">
        <v>14</v>
      </c>
      <c r="C20" s="13">
        <v>1.5</v>
      </c>
      <c r="D20" s="102"/>
      <c r="E20" s="103"/>
      <c r="F20" s="103"/>
      <c r="G20" s="103"/>
      <c r="H20" s="103"/>
      <c r="I20" s="103"/>
      <c r="J20" s="103"/>
      <c r="K20" s="104"/>
      <c r="L20" s="104"/>
      <c r="M20" s="104"/>
      <c r="N20" s="117"/>
      <c r="O20" s="134">
        <f t="shared" si="0"/>
        <v>0</v>
      </c>
      <c r="P20" s="14" t="s">
        <v>6</v>
      </c>
      <c r="Q20" s="14" t="s">
        <v>6</v>
      </c>
      <c r="R20" s="247"/>
    </row>
    <row r="21" spans="1:18" x14ac:dyDescent="0.25">
      <c r="A21" s="246"/>
      <c r="B21" s="99" t="s">
        <v>42</v>
      </c>
      <c r="C21" s="100"/>
      <c r="D21" s="113" t="s">
        <v>211</v>
      </c>
      <c r="E21" s="114" t="s">
        <v>212</v>
      </c>
      <c r="F21" s="114" t="s">
        <v>213</v>
      </c>
      <c r="G21" s="114" t="s">
        <v>214</v>
      </c>
      <c r="H21" s="114" t="s">
        <v>215</v>
      </c>
      <c r="I21" s="114" t="s">
        <v>216</v>
      </c>
      <c r="J21" s="114" t="s">
        <v>217</v>
      </c>
      <c r="K21" s="114" t="s">
        <v>218</v>
      </c>
      <c r="L21" s="114" t="s">
        <v>219</v>
      </c>
      <c r="M21" s="114" t="s">
        <v>220</v>
      </c>
      <c r="N21" s="115" t="s">
        <v>221</v>
      </c>
      <c r="O21" s="100"/>
      <c r="P21" s="100"/>
      <c r="Q21" s="101"/>
      <c r="R21" s="247"/>
    </row>
    <row r="22" spans="1:18" x14ac:dyDescent="0.25">
      <c r="A22" s="246"/>
      <c r="B22" s="12" t="s">
        <v>132</v>
      </c>
      <c r="C22" s="13">
        <v>10.64</v>
      </c>
      <c r="D22" s="102"/>
      <c r="E22" s="103"/>
      <c r="F22" s="103">
        <v>1</v>
      </c>
      <c r="G22" s="103"/>
      <c r="H22" s="103"/>
      <c r="I22" s="103"/>
      <c r="J22" s="103"/>
      <c r="K22" s="104"/>
      <c r="L22" s="104"/>
      <c r="M22" s="104">
        <v>1</v>
      </c>
      <c r="N22" s="117"/>
      <c r="O22" s="134">
        <f>(SUM(D22:J22)*K22*52)+(SUM(D22:J22)*L22*26)+(SUM(D22:J22)*M22*12)+(SUM(D22:J22)*N22*1)</f>
        <v>12</v>
      </c>
      <c r="P22" s="96"/>
      <c r="Q22" s="51">
        <f>P22*O22*C22</f>
        <v>0</v>
      </c>
      <c r="R22" s="247"/>
    </row>
    <row r="23" spans="1:18" x14ac:dyDescent="0.25">
      <c r="A23" s="246"/>
      <c r="B23" s="12" t="s">
        <v>7</v>
      </c>
      <c r="C23" s="13">
        <v>39.6</v>
      </c>
      <c r="D23" s="102"/>
      <c r="E23" s="103"/>
      <c r="F23" s="103">
        <v>2</v>
      </c>
      <c r="G23" s="103"/>
      <c r="H23" s="103"/>
      <c r="I23" s="103"/>
      <c r="J23" s="103"/>
      <c r="K23" s="104"/>
      <c r="L23" s="104"/>
      <c r="M23" s="104"/>
      <c r="N23" s="117">
        <v>1</v>
      </c>
      <c r="O23" s="134">
        <f>(SUM(D23:J23)*K23*52)+(SUM(D23:J23)*L23*26)+(SUM(D23:J23)*M23*12)+(SUM(D23:J23)*N23*1)</f>
        <v>2</v>
      </c>
      <c r="P23" s="96"/>
      <c r="Q23" s="51">
        <f>P23*O23*C23</f>
        <v>0</v>
      </c>
      <c r="R23" s="247"/>
    </row>
    <row r="24" spans="1:18" x14ac:dyDescent="0.25">
      <c r="A24" s="246"/>
      <c r="B24" s="12" t="s">
        <v>13</v>
      </c>
      <c r="C24" s="13">
        <v>12.2</v>
      </c>
      <c r="D24" s="102"/>
      <c r="E24" s="103"/>
      <c r="F24" s="103">
        <v>2</v>
      </c>
      <c r="G24" s="103"/>
      <c r="H24" s="103"/>
      <c r="I24" s="103"/>
      <c r="J24" s="103"/>
      <c r="K24" s="104"/>
      <c r="L24" s="104"/>
      <c r="M24" s="104"/>
      <c r="N24" s="117">
        <v>1</v>
      </c>
      <c r="O24" s="134">
        <f>(SUM(D24:J24)*K24*52)+(SUM(D24:J24)*L24*26)+(SUM(D24:J24)*M24*12)+(SUM(D24:J24)*N24*1)</f>
        <v>2</v>
      </c>
      <c r="P24" s="96"/>
      <c r="Q24" s="51">
        <f>P24*O24*C24</f>
        <v>0</v>
      </c>
      <c r="R24" s="247"/>
    </row>
    <row r="25" spans="1:18" ht="15.75" thickBot="1" x14ac:dyDescent="0.3">
      <c r="A25" s="246"/>
      <c r="B25" s="12" t="s">
        <v>68</v>
      </c>
      <c r="C25" s="13">
        <v>23.2</v>
      </c>
      <c r="D25" s="102"/>
      <c r="E25" s="103"/>
      <c r="F25" s="103">
        <v>2</v>
      </c>
      <c r="G25" s="103"/>
      <c r="H25" s="103"/>
      <c r="I25" s="103"/>
      <c r="J25" s="103"/>
      <c r="K25" s="104"/>
      <c r="L25" s="104"/>
      <c r="M25" s="104"/>
      <c r="N25" s="117">
        <v>1</v>
      </c>
      <c r="O25" s="134">
        <f>(SUM(D25:J25)*K25*52)+(SUM(D25:J25)*L25*26)+(SUM(D25:J25)*M25*12)+(SUM(D25:J25)*N25*1)</f>
        <v>2</v>
      </c>
      <c r="P25" s="97"/>
      <c r="Q25" s="51">
        <f>P25*O25*C25</f>
        <v>0</v>
      </c>
      <c r="R25" s="247"/>
    </row>
    <row r="26" spans="1:18" ht="15.75" thickBot="1" x14ac:dyDescent="0.3">
      <c r="A26" s="246"/>
      <c r="B26" s="12" t="s">
        <v>14</v>
      </c>
      <c r="C26" s="13">
        <v>1.5</v>
      </c>
      <c r="D26" s="102"/>
      <c r="E26" s="103"/>
      <c r="F26" s="103"/>
      <c r="G26" s="103"/>
      <c r="H26" s="103"/>
      <c r="I26" s="103"/>
      <c r="J26" s="103"/>
      <c r="K26" s="104"/>
      <c r="L26" s="104"/>
      <c r="M26" s="104"/>
      <c r="N26" s="117"/>
      <c r="O26" s="134">
        <f>(SUM(D26:J26)*K26*52)+(SUM(D26:J26)*L26*26)+(SUM(D26:J26)*M26*12)+(SUM(D26:J26)*N26*1)</f>
        <v>0</v>
      </c>
      <c r="P26" s="14" t="s">
        <v>6</v>
      </c>
      <c r="Q26" s="14" t="s">
        <v>6</v>
      </c>
      <c r="R26" s="247"/>
    </row>
    <row r="27" spans="1:18" ht="15.75" thickBot="1" x14ac:dyDescent="0.3">
      <c r="A27" s="246"/>
      <c r="B27" s="301" t="s">
        <v>158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302"/>
      <c r="R27" s="247"/>
    </row>
    <row r="28" spans="1:18" x14ac:dyDescent="0.25">
      <c r="A28" s="246"/>
      <c r="B28" s="99" t="s">
        <v>39</v>
      </c>
      <c r="C28" s="100"/>
      <c r="D28" s="113" t="s">
        <v>211</v>
      </c>
      <c r="E28" s="114" t="s">
        <v>212</v>
      </c>
      <c r="F28" s="114" t="s">
        <v>213</v>
      </c>
      <c r="G28" s="114" t="s">
        <v>214</v>
      </c>
      <c r="H28" s="114" t="s">
        <v>215</v>
      </c>
      <c r="I28" s="114" t="s">
        <v>216</v>
      </c>
      <c r="J28" s="114" t="s">
        <v>217</v>
      </c>
      <c r="K28" s="114" t="s">
        <v>218</v>
      </c>
      <c r="L28" s="114" t="s">
        <v>219</v>
      </c>
      <c r="M28" s="114" t="s">
        <v>220</v>
      </c>
      <c r="N28" s="115" t="s">
        <v>221</v>
      </c>
      <c r="O28" s="100"/>
      <c r="P28" s="100"/>
      <c r="Q28" s="101"/>
      <c r="R28" s="247"/>
    </row>
    <row r="29" spans="1:18" x14ac:dyDescent="0.25">
      <c r="A29" s="246"/>
      <c r="B29" s="12" t="s">
        <v>44</v>
      </c>
      <c r="C29" s="13">
        <v>15.8</v>
      </c>
      <c r="D29" s="102">
        <v>1</v>
      </c>
      <c r="E29" s="103"/>
      <c r="F29" s="103">
        <v>1</v>
      </c>
      <c r="G29" s="103"/>
      <c r="H29" s="103">
        <v>1</v>
      </c>
      <c r="I29" s="103"/>
      <c r="J29" s="103"/>
      <c r="K29" s="104">
        <v>1</v>
      </c>
      <c r="L29" s="104"/>
      <c r="M29" s="104"/>
      <c r="N29" s="117"/>
      <c r="O29" s="134">
        <f>(SUM(D29:J29)*K29*52)+(SUM(D29:J29)*L29*26)+(SUM(D29:J29)*M29*12)+(SUM(D29:J29)*N29*1)</f>
        <v>156</v>
      </c>
      <c r="P29" s="96"/>
      <c r="Q29" s="51">
        <f>P29*O29*C29</f>
        <v>0</v>
      </c>
      <c r="R29" s="247"/>
    </row>
    <row r="30" spans="1:18" x14ac:dyDescent="0.25">
      <c r="A30" s="246"/>
      <c r="B30" s="12" t="s">
        <v>13</v>
      </c>
      <c r="C30" s="13">
        <v>16.399999999999999</v>
      </c>
      <c r="D30" s="102">
        <v>1</v>
      </c>
      <c r="E30" s="103"/>
      <c r="F30" s="103">
        <v>1</v>
      </c>
      <c r="G30" s="103"/>
      <c r="H30" s="103">
        <v>1</v>
      </c>
      <c r="I30" s="103"/>
      <c r="J30" s="103"/>
      <c r="K30" s="104">
        <v>1</v>
      </c>
      <c r="L30" s="104"/>
      <c r="M30" s="104"/>
      <c r="N30" s="117"/>
      <c r="O30" s="134">
        <f>(SUM(D30:J30)*K30*52)+(SUM(D30:J30)*L30*26)+(SUM(D30:J30)*M30*12)+(SUM(D30:J30)*N30*1)</f>
        <v>156</v>
      </c>
      <c r="P30" s="96"/>
      <c r="Q30" s="51">
        <f>P30*O30*C30</f>
        <v>0</v>
      </c>
      <c r="R30" s="247"/>
    </row>
    <row r="31" spans="1:18" ht="15.75" thickBot="1" x14ac:dyDescent="0.3">
      <c r="A31" s="246"/>
      <c r="B31" s="12" t="s">
        <v>8</v>
      </c>
      <c r="C31" s="13">
        <v>9.1999999999999993</v>
      </c>
      <c r="D31" s="102">
        <v>1</v>
      </c>
      <c r="E31" s="103">
        <v>1</v>
      </c>
      <c r="F31" s="103">
        <v>1</v>
      </c>
      <c r="G31" s="103">
        <v>1</v>
      </c>
      <c r="H31" s="103">
        <v>1</v>
      </c>
      <c r="I31" s="103"/>
      <c r="J31" s="103"/>
      <c r="K31" s="104">
        <v>1</v>
      </c>
      <c r="L31" s="104"/>
      <c r="M31" s="104"/>
      <c r="N31" s="117"/>
      <c r="O31" s="134">
        <f>(SUM(D31:J31)*K31*52)+(SUM(D31:J31)*L31*26)+(SUM(D31:J31)*M31*12)+(SUM(D31:J31)*N31*1)</f>
        <v>260</v>
      </c>
      <c r="P31" s="97"/>
      <c r="Q31" s="51">
        <f>P31*O31*C31</f>
        <v>0</v>
      </c>
      <c r="R31" s="247"/>
    </row>
    <row r="32" spans="1:18" x14ac:dyDescent="0.25">
      <c r="A32" s="246"/>
      <c r="B32" s="99" t="s">
        <v>40</v>
      </c>
      <c r="C32" s="100"/>
      <c r="D32" s="113" t="s">
        <v>211</v>
      </c>
      <c r="E32" s="114" t="s">
        <v>212</v>
      </c>
      <c r="F32" s="114" t="s">
        <v>213</v>
      </c>
      <c r="G32" s="114" t="s">
        <v>214</v>
      </c>
      <c r="H32" s="114" t="s">
        <v>215</v>
      </c>
      <c r="I32" s="114" t="s">
        <v>216</v>
      </c>
      <c r="J32" s="114" t="s">
        <v>217</v>
      </c>
      <c r="K32" s="114" t="s">
        <v>218</v>
      </c>
      <c r="L32" s="114" t="s">
        <v>219</v>
      </c>
      <c r="M32" s="114" t="s">
        <v>220</v>
      </c>
      <c r="N32" s="115" t="s">
        <v>221</v>
      </c>
      <c r="O32" s="100"/>
      <c r="P32" s="100"/>
      <c r="Q32" s="101"/>
      <c r="R32" s="247"/>
    </row>
    <row r="33" spans="1:18" x14ac:dyDescent="0.25">
      <c r="A33" s="246"/>
      <c r="B33" s="12" t="s">
        <v>12</v>
      </c>
      <c r="C33" s="13">
        <v>55.1</v>
      </c>
      <c r="D33" s="102">
        <v>1</v>
      </c>
      <c r="E33" s="103"/>
      <c r="F33" s="103">
        <v>1</v>
      </c>
      <c r="G33" s="103"/>
      <c r="H33" s="103">
        <v>1</v>
      </c>
      <c r="I33" s="103"/>
      <c r="J33" s="103"/>
      <c r="K33" s="104">
        <v>1</v>
      </c>
      <c r="L33" s="104"/>
      <c r="M33" s="104"/>
      <c r="N33" s="117"/>
      <c r="O33" s="134">
        <f t="shared" ref="O33:O38" si="1">(SUM(D33:J33)*K33*52)+(SUM(D33:J33)*L33*26)+(SUM(D33:J33)*M33*12)+(SUM(D33:J33)*N33*1)</f>
        <v>156</v>
      </c>
      <c r="P33" s="96"/>
      <c r="Q33" s="51">
        <f t="shared" ref="Q33:Q38" si="2">P33*O33*C33</f>
        <v>0</v>
      </c>
      <c r="R33" s="247"/>
    </row>
    <row r="34" spans="1:18" ht="15.75" thickBot="1" x14ac:dyDescent="0.3">
      <c r="A34" s="246"/>
      <c r="B34" s="12" t="s">
        <v>45</v>
      </c>
      <c r="C34" s="13">
        <v>52.3</v>
      </c>
      <c r="D34" s="102">
        <v>1</v>
      </c>
      <c r="E34" s="103"/>
      <c r="F34" s="103">
        <v>1</v>
      </c>
      <c r="G34" s="103"/>
      <c r="H34" s="103">
        <v>1</v>
      </c>
      <c r="I34" s="103"/>
      <c r="J34" s="103"/>
      <c r="K34" s="104">
        <v>1</v>
      </c>
      <c r="L34" s="104"/>
      <c r="M34" s="104"/>
      <c r="N34" s="117"/>
      <c r="O34" s="134">
        <f t="shared" si="1"/>
        <v>156</v>
      </c>
      <c r="P34" s="97"/>
      <c r="Q34" s="51">
        <f t="shared" si="2"/>
        <v>0</v>
      </c>
      <c r="R34" s="247"/>
    </row>
    <row r="35" spans="1:18" x14ac:dyDescent="0.25">
      <c r="A35" s="246"/>
      <c r="B35" s="12" t="s">
        <v>46</v>
      </c>
      <c r="C35" s="13">
        <v>75.599999999999994</v>
      </c>
      <c r="D35" s="102"/>
      <c r="E35" s="103"/>
      <c r="F35" s="103">
        <v>2</v>
      </c>
      <c r="G35" s="103"/>
      <c r="H35" s="103"/>
      <c r="I35" s="103"/>
      <c r="J35" s="103"/>
      <c r="K35" s="104"/>
      <c r="L35" s="104"/>
      <c r="M35" s="104"/>
      <c r="N35" s="117">
        <v>1</v>
      </c>
      <c r="O35" s="134">
        <f t="shared" si="1"/>
        <v>2</v>
      </c>
      <c r="P35" s="96"/>
      <c r="Q35" s="51">
        <f t="shared" si="2"/>
        <v>0</v>
      </c>
      <c r="R35" s="247"/>
    </row>
    <row r="36" spans="1:18" x14ac:dyDescent="0.25">
      <c r="A36" s="246"/>
      <c r="B36" s="12" t="s">
        <v>7</v>
      </c>
      <c r="C36" s="13">
        <v>41.9</v>
      </c>
      <c r="D36" s="102">
        <v>1</v>
      </c>
      <c r="E36" s="103"/>
      <c r="F36" s="103">
        <v>1</v>
      </c>
      <c r="G36" s="103"/>
      <c r="H36" s="103">
        <v>1</v>
      </c>
      <c r="I36" s="103"/>
      <c r="J36" s="103"/>
      <c r="K36" s="104">
        <v>1</v>
      </c>
      <c r="L36" s="104"/>
      <c r="M36" s="104"/>
      <c r="N36" s="117"/>
      <c r="O36" s="134">
        <f t="shared" si="1"/>
        <v>156</v>
      </c>
      <c r="P36" s="96"/>
      <c r="Q36" s="51">
        <f t="shared" si="2"/>
        <v>0</v>
      </c>
      <c r="R36" s="247"/>
    </row>
    <row r="37" spans="1:18" x14ac:dyDescent="0.25">
      <c r="A37" s="246"/>
      <c r="B37" s="12" t="s">
        <v>13</v>
      </c>
      <c r="C37" s="13">
        <v>18.3</v>
      </c>
      <c r="D37" s="102">
        <v>1</v>
      </c>
      <c r="E37" s="103"/>
      <c r="F37" s="103">
        <v>1</v>
      </c>
      <c r="G37" s="103"/>
      <c r="H37" s="103">
        <v>1</v>
      </c>
      <c r="I37" s="103"/>
      <c r="J37" s="103"/>
      <c r="K37" s="104">
        <v>1</v>
      </c>
      <c r="L37" s="104"/>
      <c r="M37" s="104"/>
      <c r="N37" s="117"/>
      <c r="O37" s="134">
        <f t="shared" si="1"/>
        <v>156</v>
      </c>
      <c r="P37" s="96"/>
      <c r="Q37" s="51">
        <f t="shared" si="2"/>
        <v>0</v>
      </c>
      <c r="R37" s="247"/>
    </row>
    <row r="38" spans="1:18" ht="15.75" thickBot="1" x14ac:dyDescent="0.3">
      <c r="A38" s="246"/>
      <c r="B38" s="15" t="s">
        <v>21</v>
      </c>
      <c r="C38" s="16">
        <v>117.4</v>
      </c>
      <c r="D38" s="160">
        <v>1</v>
      </c>
      <c r="E38" s="161">
        <v>1</v>
      </c>
      <c r="F38" s="161">
        <v>1</v>
      </c>
      <c r="G38" s="103">
        <v>1</v>
      </c>
      <c r="H38" s="161">
        <v>1</v>
      </c>
      <c r="I38" s="161"/>
      <c r="J38" s="161"/>
      <c r="K38" s="162">
        <v>1</v>
      </c>
      <c r="L38" s="162"/>
      <c r="M38" s="162"/>
      <c r="N38" s="163"/>
      <c r="O38" s="134">
        <f t="shared" si="1"/>
        <v>260</v>
      </c>
      <c r="P38" s="97"/>
      <c r="Q38" s="52">
        <f t="shared" si="2"/>
        <v>0</v>
      </c>
      <c r="R38" s="247"/>
    </row>
    <row r="39" spans="1:18" ht="15.75" thickBot="1" x14ac:dyDescent="0.3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ht="15.75" thickBot="1" x14ac:dyDescent="0.3">
      <c r="A40" s="246"/>
      <c r="B40" s="268" t="s">
        <v>142</v>
      </c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69"/>
      <c r="Q40" s="270"/>
      <c r="R40" s="247"/>
    </row>
    <row r="41" spans="1:18" ht="15.75" x14ac:dyDescent="0.25">
      <c r="A41" s="246"/>
      <c r="B41" s="251" t="s">
        <v>24</v>
      </c>
      <c r="C41" s="252"/>
      <c r="D41" s="252"/>
      <c r="E41" s="252"/>
      <c r="F41" s="252"/>
      <c r="G41" s="252"/>
      <c r="H41" s="252"/>
      <c r="I41" s="252"/>
      <c r="J41" s="252"/>
      <c r="K41" s="252"/>
      <c r="L41" s="252"/>
      <c r="M41" s="252"/>
      <c r="N41" s="252"/>
      <c r="O41" s="252"/>
      <c r="P41" s="282">
        <f>SUM(Q8:Q38)</f>
        <v>0</v>
      </c>
      <c r="Q41" s="272"/>
      <c r="R41" s="247"/>
    </row>
    <row r="42" spans="1:18" ht="15.75" x14ac:dyDescent="0.25">
      <c r="A42" s="246"/>
      <c r="B42" s="253" t="s">
        <v>122</v>
      </c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4"/>
      <c r="N42" s="254"/>
      <c r="O42" s="254"/>
      <c r="P42" s="275">
        <f>P43-P41</f>
        <v>0</v>
      </c>
      <c r="Q42" s="274"/>
      <c r="R42" s="247"/>
    </row>
    <row r="43" spans="1:18" ht="16.5" thickBot="1" x14ac:dyDescent="0.3">
      <c r="A43" s="246"/>
      <c r="B43" s="255" t="s">
        <v>25</v>
      </c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81">
        <f>P41*1.21</f>
        <v>0</v>
      </c>
      <c r="Q43" s="261"/>
      <c r="R43" s="247"/>
    </row>
    <row r="44" spans="1:18" ht="15.75" thickBot="1" x14ac:dyDescent="0.3">
      <c r="A44" s="237"/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8"/>
      <c r="Q44" s="238"/>
      <c r="R44" s="239"/>
    </row>
    <row r="45" spans="1:18" ht="15.75" thickBot="1" x14ac:dyDescent="0.3">
      <c r="A45" s="246"/>
      <c r="B45" s="265" t="s">
        <v>143</v>
      </c>
      <c r="C45" s="266"/>
      <c r="D45" s="266"/>
      <c r="E45" s="266"/>
      <c r="F45" s="266"/>
      <c r="G45" s="266"/>
      <c r="H45" s="266"/>
      <c r="I45" s="266"/>
      <c r="J45" s="266"/>
      <c r="K45" s="266"/>
      <c r="L45" s="266"/>
      <c r="M45" s="266"/>
      <c r="N45" s="266"/>
      <c r="O45" s="266"/>
      <c r="P45" s="266"/>
      <c r="Q45" s="267"/>
      <c r="R45" s="247"/>
    </row>
    <row r="46" spans="1:18" ht="26.25" thickBot="1" x14ac:dyDescent="0.3">
      <c r="A46" s="246"/>
      <c r="B46" s="25" t="s">
        <v>0</v>
      </c>
      <c r="C46" s="26" t="s">
        <v>1</v>
      </c>
      <c r="D46" s="320" t="s">
        <v>222</v>
      </c>
      <c r="E46" s="258"/>
      <c r="F46" s="258"/>
      <c r="G46" s="258"/>
      <c r="H46" s="258"/>
      <c r="I46" s="258"/>
      <c r="J46" s="258"/>
      <c r="K46" s="258"/>
      <c r="L46" s="258"/>
      <c r="M46" s="258"/>
      <c r="N46" s="259"/>
      <c r="O46" s="27" t="s">
        <v>26</v>
      </c>
      <c r="P46" s="27" t="s">
        <v>2</v>
      </c>
      <c r="Q46" s="204" t="s">
        <v>126</v>
      </c>
      <c r="R46" s="247"/>
    </row>
    <row r="47" spans="1:18" x14ac:dyDescent="0.25">
      <c r="A47" s="246"/>
      <c r="B47" s="99" t="s">
        <v>38</v>
      </c>
      <c r="C47" s="100"/>
      <c r="D47" s="113" t="s">
        <v>211</v>
      </c>
      <c r="E47" s="114" t="s">
        <v>212</v>
      </c>
      <c r="F47" s="114" t="s">
        <v>213</v>
      </c>
      <c r="G47" s="114" t="s">
        <v>214</v>
      </c>
      <c r="H47" s="114" t="s">
        <v>215</v>
      </c>
      <c r="I47" s="114" t="s">
        <v>216</v>
      </c>
      <c r="J47" s="114" t="s">
        <v>217</v>
      </c>
      <c r="K47" s="114" t="s">
        <v>218</v>
      </c>
      <c r="L47" s="114" t="s">
        <v>219</v>
      </c>
      <c r="M47" s="114" t="s">
        <v>220</v>
      </c>
      <c r="N47" s="115" t="s">
        <v>221</v>
      </c>
      <c r="O47" s="100"/>
      <c r="P47" s="100"/>
      <c r="Q47" s="101"/>
      <c r="R47" s="247"/>
    </row>
    <row r="48" spans="1:18" x14ac:dyDescent="0.25">
      <c r="A48" s="246"/>
      <c r="B48" s="12" t="s">
        <v>47</v>
      </c>
      <c r="C48" s="13">
        <v>31.91</v>
      </c>
      <c r="D48" s="102"/>
      <c r="E48" s="103"/>
      <c r="F48" s="103">
        <v>2</v>
      </c>
      <c r="G48" s="103"/>
      <c r="H48" s="103"/>
      <c r="I48" s="103"/>
      <c r="J48" s="103"/>
      <c r="K48" s="104"/>
      <c r="L48" s="104"/>
      <c r="M48" s="104"/>
      <c r="N48" s="117">
        <v>1</v>
      </c>
      <c r="O48" s="134">
        <f>(SUM(D48:J48)*K48*52)+(SUM(D48:J48)*L48*26)+(SUM(D48:J48)*M48*12)+(SUM(D48:J48)*N48*1)</f>
        <v>2</v>
      </c>
      <c r="P48" s="96"/>
      <c r="Q48" s="51">
        <f>P48*O48*C48</f>
        <v>0</v>
      </c>
      <c r="R48" s="247"/>
    </row>
    <row r="49" spans="1:18" x14ac:dyDescent="0.25">
      <c r="A49" s="246"/>
      <c r="B49" s="12" t="s">
        <v>29</v>
      </c>
      <c r="C49" s="13">
        <v>335.52</v>
      </c>
      <c r="D49" s="102"/>
      <c r="E49" s="103"/>
      <c r="F49" s="103">
        <v>2</v>
      </c>
      <c r="G49" s="103"/>
      <c r="H49" s="103"/>
      <c r="I49" s="103"/>
      <c r="J49" s="103"/>
      <c r="K49" s="104"/>
      <c r="L49" s="104"/>
      <c r="M49" s="104"/>
      <c r="N49" s="117">
        <v>1</v>
      </c>
      <c r="O49" s="134">
        <f>(SUM(D49:J49)*K49*52)+(SUM(D49:J49)*L49*26)+(SUM(D49:J49)*M49*12)+(SUM(D49:J49)*N49*1)</f>
        <v>2</v>
      </c>
      <c r="P49" s="96"/>
      <c r="Q49" s="51">
        <f>P49*O49*C49</f>
        <v>0</v>
      </c>
      <c r="R49" s="247"/>
    </row>
    <row r="50" spans="1:18" ht="15.75" thickBot="1" x14ac:dyDescent="0.3">
      <c r="A50" s="246"/>
      <c r="B50" s="12" t="s">
        <v>48</v>
      </c>
      <c r="C50" s="13">
        <v>2.86</v>
      </c>
      <c r="D50" s="102"/>
      <c r="E50" s="103"/>
      <c r="F50" s="103">
        <v>2</v>
      </c>
      <c r="G50" s="103"/>
      <c r="H50" s="103"/>
      <c r="I50" s="103"/>
      <c r="J50" s="103"/>
      <c r="K50" s="104"/>
      <c r="L50" s="104"/>
      <c r="M50" s="104"/>
      <c r="N50" s="117">
        <v>1</v>
      </c>
      <c r="O50" s="134">
        <f>(SUM(D50:J50)*K50*52)+(SUM(D50:J50)*L50*26)+(SUM(D50:J50)*M50*12)+(SUM(D50:J50)*N50*1)</f>
        <v>2</v>
      </c>
      <c r="P50" s="96"/>
      <c r="Q50" s="51">
        <f>P50*O50*C50</f>
        <v>0</v>
      </c>
      <c r="R50" s="247"/>
    </row>
    <row r="51" spans="1:18" x14ac:dyDescent="0.25">
      <c r="A51" s="246"/>
      <c r="B51" s="99" t="s">
        <v>43</v>
      </c>
      <c r="C51" s="100"/>
      <c r="D51" s="113" t="s">
        <v>211</v>
      </c>
      <c r="E51" s="114" t="s">
        <v>212</v>
      </c>
      <c r="F51" s="114" t="s">
        <v>213</v>
      </c>
      <c r="G51" s="114" t="s">
        <v>214</v>
      </c>
      <c r="H51" s="114" t="s">
        <v>215</v>
      </c>
      <c r="I51" s="114" t="s">
        <v>216</v>
      </c>
      <c r="J51" s="114" t="s">
        <v>217</v>
      </c>
      <c r="K51" s="114" t="s">
        <v>218</v>
      </c>
      <c r="L51" s="114" t="s">
        <v>219</v>
      </c>
      <c r="M51" s="114" t="s">
        <v>220</v>
      </c>
      <c r="N51" s="115" t="s">
        <v>221</v>
      </c>
      <c r="O51" s="100"/>
      <c r="P51" s="100"/>
      <c r="Q51" s="101"/>
      <c r="R51" s="247"/>
    </row>
    <row r="52" spans="1:18" x14ac:dyDescent="0.25">
      <c r="A52" s="246"/>
      <c r="B52" s="12" t="s">
        <v>47</v>
      </c>
      <c r="C52" s="13">
        <v>35.46</v>
      </c>
      <c r="D52" s="102"/>
      <c r="E52" s="103"/>
      <c r="F52" s="103">
        <v>2</v>
      </c>
      <c r="G52" s="103"/>
      <c r="H52" s="103"/>
      <c r="I52" s="103"/>
      <c r="J52" s="103"/>
      <c r="K52" s="104"/>
      <c r="L52" s="104"/>
      <c r="M52" s="104"/>
      <c r="N52" s="117">
        <v>1</v>
      </c>
      <c r="O52" s="134">
        <f>(SUM(D52:J52)*K52*52)+(SUM(D52:J52)*L52*26)+(SUM(D52:J52)*M52*12)+(SUM(D52:J52)*N52*1)</f>
        <v>2</v>
      </c>
      <c r="P52" s="96"/>
      <c r="Q52" s="51">
        <f>P52*O52*C52</f>
        <v>0</v>
      </c>
      <c r="R52" s="247"/>
    </row>
    <row r="53" spans="1:18" x14ac:dyDescent="0.25">
      <c r="A53" s="246"/>
      <c r="B53" s="12" t="s">
        <v>207</v>
      </c>
      <c r="C53" s="13">
        <v>229.84</v>
      </c>
      <c r="D53" s="102"/>
      <c r="E53" s="103"/>
      <c r="F53" s="103">
        <v>2</v>
      </c>
      <c r="G53" s="103"/>
      <c r="H53" s="103"/>
      <c r="I53" s="103"/>
      <c r="J53" s="103"/>
      <c r="K53" s="104"/>
      <c r="L53" s="104"/>
      <c r="M53" s="104"/>
      <c r="N53" s="117">
        <v>1</v>
      </c>
      <c r="O53" s="134">
        <f>(SUM(D53:J53)*K53*52)+(SUM(D53:J53)*L53*26)+(SUM(D53:J53)*M53*12)+(SUM(D53:J53)*N53*1)</f>
        <v>2</v>
      </c>
      <c r="P53" s="96"/>
      <c r="Q53" s="51">
        <f>P53*O53*C53</f>
        <v>0</v>
      </c>
      <c r="R53" s="247"/>
    </row>
    <row r="54" spans="1:18" ht="15.75" thickBot="1" x14ac:dyDescent="0.3">
      <c r="A54" s="246"/>
      <c r="B54" s="15" t="s">
        <v>48</v>
      </c>
      <c r="C54" s="16">
        <v>4.5</v>
      </c>
      <c r="D54" s="160"/>
      <c r="E54" s="161"/>
      <c r="F54" s="161">
        <v>2</v>
      </c>
      <c r="G54" s="161"/>
      <c r="H54" s="161"/>
      <c r="I54" s="161"/>
      <c r="J54" s="161"/>
      <c r="K54" s="162"/>
      <c r="L54" s="162"/>
      <c r="M54" s="162"/>
      <c r="N54" s="163">
        <v>1</v>
      </c>
      <c r="O54" s="134">
        <f>(SUM(D54:J54)*K54*52)+(SUM(D54:J54)*L54*26)+(SUM(D54:J54)*M54*12)+(SUM(D54:J54)*N54*1)</f>
        <v>2</v>
      </c>
      <c r="P54" s="97"/>
      <c r="Q54" s="52">
        <f>P54*O54*C54</f>
        <v>0</v>
      </c>
      <c r="R54" s="247"/>
    </row>
    <row r="55" spans="1:18" ht="15.75" thickBot="1" x14ac:dyDescent="0.3">
      <c r="A55" s="237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9"/>
    </row>
    <row r="56" spans="1:18" ht="15.75" thickBot="1" x14ac:dyDescent="0.3">
      <c r="A56" s="246"/>
      <c r="B56" s="268" t="s">
        <v>144</v>
      </c>
      <c r="C56" s="269"/>
      <c r="D56" s="269"/>
      <c r="E56" s="269"/>
      <c r="F56" s="269"/>
      <c r="G56" s="269"/>
      <c r="H56" s="269"/>
      <c r="I56" s="269"/>
      <c r="J56" s="269"/>
      <c r="K56" s="269"/>
      <c r="L56" s="269"/>
      <c r="M56" s="269"/>
      <c r="N56" s="269"/>
      <c r="O56" s="269"/>
      <c r="P56" s="269"/>
      <c r="Q56" s="270"/>
      <c r="R56" s="247"/>
    </row>
    <row r="57" spans="1:18" ht="15.75" x14ac:dyDescent="0.25">
      <c r="A57" s="246"/>
      <c r="B57" s="251" t="s">
        <v>24</v>
      </c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71">
        <f>SUM(Q47:Q54)</f>
        <v>0</v>
      </c>
      <c r="Q57" s="272"/>
      <c r="R57" s="247"/>
    </row>
    <row r="58" spans="1:18" ht="15.75" x14ac:dyDescent="0.25">
      <c r="A58" s="246"/>
      <c r="B58" s="253" t="s">
        <v>122</v>
      </c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73">
        <f>P59-P57</f>
        <v>0</v>
      </c>
      <c r="Q58" s="274"/>
      <c r="R58" s="247"/>
    </row>
    <row r="59" spans="1:18" ht="16.5" thickBot="1" x14ac:dyDescent="0.3">
      <c r="A59" s="246"/>
      <c r="B59" s="255" t="s">
        <v>25</v>
      </c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60">
        <f>P57*1.21</f>
        <v>0</v>
      </c>
      <c r="Q59" s="261"/>
      <c r="R59" s="247"/>
    </row>
    <row r="60" spans="1:18" ht="17.100000000000001" customHeight="1" thickBot="1" x14ac:dyDescent="0.3">
      <c r="A60" s="237"/>
      <c r="B60" s="238"/>
      <c r="C60" s="238"/>
      <c r="D60" s="238"/>
      <c r="E60" s="238"/>
      <c r="F60" s="238"/>
      <c r="G60" s="238"/>
      <c r="H60" s="238"/>
      <c r="I60" s="238"/>
      <c r="J60" s="238"/>
      <c r="K60" s="238"/>
      <c r="L60" s="238"/>
      <c r="M60" s="238"/>
      <c r="N60" s="238"/>
      <c r="O60" s="238"/>
      <c r="P60" s="238"/>
      <c r="Q60" s="238"/>
      <c r="R60" s="239"/>
    </row>
    <row r="61" spans="1:18" ht="19.5" thickBot="1" x14ac:dyDescent="0.3">
      <c r="A61" s="237"/>
      <c r="B61" s="248" t="s">
        <v>129</v>
      </c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50"/>
      <c r="R61" s="239"/>
    </row>
    <row r="62" spans="1:18" ht="15.75" x14ac:dyDescent="0.25">
      <c r="A62" s="237"/>
      <c r="B62" s="251" t="s">
        <v>24</v>
      </c>
      <c r="C62" s="252"/>
      <c r="D62" s="252"/>
      <c r="E62" s="252"/>
      <c r="F62" s="252"/>
      <c r="G62" s="252"/>
      <c r="H62" s="252"/>
      <c r="I62" s="252"/>
      <c r="J62" s="252"/>
      <c r="K62" s="252"/>
      <c r="L62" s="252"/>
      <c r="M62" s="252"/>
      <c r="N62" s="252"/>
      <c r="O62" s="252"/>
      <c r="P62" s="271">
        <f>SUM(P41+P57)</f>
        <v>0</v>
      </c>
      <c r="Q62" s="272"/>
      <c r="R62" s="239"/>
    </row>
    <row r="63" spans="1:18" ht="15.75" x14ac:dyDescent="0.25">
      <c r="A63" s="237"/>
      <c r="B63" s="253" t="s">
        <v>122</v>
      </c>
      <c r="C63" s="254"/>
      <c r="D63" s="254"/>
      <c r="E63" s="254"/>
      <c r="F63" s="254"/>
      <c r="G63" s="254"/>
      <c r="H63" s="254"/>
      <c r="I63" s="254"/>
      <c r="J63" s="254"/>
      <c r="K63" s="254"/>
      <c r="L63" s="254"/>
      <c r="M63" s="254"/>
      <c r="N63" s="254"/>
      <c r="O63" s="254"/>
      <c r="P63" s="273">
        <f>P64-P62</f>
        <v>0</v>
      </c>
      <c r="Q63" s="274"/>
      <c r="R63" s="239"/>
    </row>
    <row r="64" spans="1:18" ht="16.5" thickBot="1" x14ac:dyDescent="0.3">
      <c r="A64" s="237"/>
      <c r="B64" s="255" t="s">
        <v>25</v>
      </c>
      <c r="C64" s="256"/>
      <c r="D64" s="256"/>
      <c r="E64" s="256"/>
      <c r="F64" s="256"/>
      <c r="G64" s="256"/>
      <c r="H64" s="256"/>
      <c r="I64" s="256"/>
      <c r="J64" s="256"/>
      <c r="K64" s="256"/>
      <c r="L64" s="256"/>
      <c r="M64" s="256"/>
      <c r="N64" s="256"/>
      <c r="O64" s="256"/>
      <c r="P64" s="260">
        <f>P62*1.21</f>
        <v>0</v>
      </c>
      <c r="Q64" s="261"/>
      <c r="R64" s="239"/>
    </row>
    <row r="65" spans="1:18" ht="17.25" x14ac:dyDescent="0.25">
      <c r="A65" s="237"/>
      <c r="B65" s="280"/>
      <c r="C65" s="280"/>
      <c r="D65" s="280"/>
      <c r="E65" s="280"/>
      <c r="F65" s="280"/>
      <c r="G65" s="280"/>
      <c r="H65" s="280"/>
      <c r="I65" s="280"/>
      <c r="J65" s="280"/>
      <c r="K65" s="280"/>
      <c r="L65" s="280"/>
      <c r="M65" s="280"/>
      <c r="N65" s="280"/>
      <c r="O65" s="280"/>
      <c r="P65" s="280"/>
      <c r="Q65" s="280"/>
      <c r="R65" s="239"/>
    </row>
    <row r="66" spans="1:18" ht="15.75" x14ac:dyDescent="0.25">
      <c r="A66" s="90"/>
      <c r="B66" s="95" t="s">
        <v>155</v>
      </c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91"/>
      <c r="P66" s="91"/>
      <c r="Q66" s="91"/>
      <c r="R66" s="92"/>
    </row>
    <row r="67" spans="1:18" ht="15.75" x14ac:dyDescent="0.25">
      <c r="A67" s="90"/>
      <c r="B67" s="262" t="s">
        <v>130</v>
      </c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63"/>
      <c r="O67" s="263"/>
      <c r="P67" s="264"/>
      <c r="Q67" s="91"/>
      <c r="R67" s="92"/>
    </row>
    <row r="68" spans="1:18" x14ac:dyDescent="0.25">
      <c r="A68" s="90"/>
      <c r="B68" s="217" t="s">
        <v>241</v>
      </c>
      <c r="C68" s="217"/>
      <c r="D68" s="217"/>
      <c r="E68" s="217"/>
      <c r="F68" s="217"/>
      <c r="G68" s="217"/>
      <c r="H68" s="217"/>
      <c r="I68" s="217"/>
      <c r="J68" s="217"/>
      <c r="K68" s="217"/>
      <c r="L68" s="217"/>
      <c r="M68" s="217"/>
      <c r="N68" s="217"/>
      <c r="O68" s="91"/>
      <c r="P68" s="91"/>
      <c r="Q68" s="91"/>
      <c r="R68" s="92"/>
    </row>
    <row r="69" spans="1:18" x14ac:dyDescent="0.25">
      <c r="A69" s="29"/>
      <c r="B69" s="54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4"/>
      <c r="P69" s="54"/>
      <c r="Q69" s="54"/>
      <c r="R69" s="28"/>
    </row>
    <row r="70" spans="1:18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8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8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8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8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8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8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8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8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8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8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3:14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3:14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3:14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</sheetData>
  <mergeCells count="47">
    <mergeCell ref="B65:Q65"/>
    <mergeCell ref="B67:P67"/>
    <mergeCell ref="B7:Q7"/>
    <mergeCell ref="A60:R60"/>
    <mergeCell ref="A61:A65"/>
    <mergeCell ref="B61:Q61"/>
    <mergeCell ref="R61:R65"/>
    <mergeCell ref="B62:O62"/>
    <mergeCell ref="P62:Q62"/>
    <mergeCell ref="B63:O63"/>
    <mergeCell ref="P63:Q63"/>
    <mergeCell ref="B64:O64"/>
    <mergeCell ref="P64:Q64"/>
    <mergeCell ref="A55:R55"/>
    <mergeCell ref="A56:A59"/>
    <mergeCell ref="B56:Q56"/>
    <mergeCell ref="R56:R59"/>
    <mergeCell ref="B57:O57"/>
    <mergeCell ref="P57:Q57"/>
    <mergeCell ref="B58:O58"/>
    <mergeCell ref="P58:Q58"/>
    <mergeCell ref="B59:O59"/>
    <mergeCell ref="P59:Q59"/>
    <mergeCell ref="A44:R44"/>
    <mergeCell ref="A45:A54"/>
    <mergeCell ref="B45:Q45"/>
    <mergeCell ref="R45:R54"/>
    <mergeCell ref="D46:N46"/>
    <mergeCell ref="A39:R39"/>
    <mergeCell ref="A40:A43"/>
    <mergeCell ref="B40:Q40"/>
    <mergeCell ref="R40:R43"/>
    <mergeCell ref="B41:O41"/>
    <mergeCell ref="P41:Q41"/>
    <mergeCell ref="B42:O42"/>
    <mergeCell ref="P42:Q42"/>
    <mergeCell ref="B43:O43"/>
    <mergeCell ref="P43:Q43"/>
    <mergeCell ref="B27:Q27"/>
    <mergeCell ref="A1:R1"/>
    <mergeCell ref="A2:R2"/>
    <mergeCell ref="A3:R3"/>
    <mergeCell ref="A4:R4"/>
    <mergeCell ref="A5:A38"/>
    <mergeCell ref="B5:Q5"/>
    <mergeCell ref="R5:R38"/>
    <mergeCell ref="D6:N6"/>
  </mergeCells>
  <pageMargins left="0.7" right="0.7" top="0.78740157499999996" bottom="0.78740157499999996" header="0.3" footer="0.3"/>
  <pageSetup paperSize="9" scale="6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R96"/>
  <sheetViews>
    <sheetView zoomScale="90" zoomScaleNormal="90" workbookViewId="0">
      <selection activeCell="B1" sqref="B1:Q1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5703125" style="1" customWidth="1"/>
    <col min="15" max="15" width="11.5703125" style="1" customWidth="1"/>
    <col min="16" max="16" width="17.42578125" style="1" customWidth="1"/>
    <col min="17" max="17" width="15.42578125" style="1" customWidth="1"/>
    <col min="18" max="18" width="2.5703125" style="1" customWidth="1"/>
    <col min="19" max="248" width="9.140625" style="1"/>
    <col min="249" max="249" width="34" style="1" customWidth="1"/>
    <col min="250" max="250" width="10" style="1" customWidth="1"/>
    <col min="251" max="251" width="11.42578125" style="1" customWidth="1"/>
    <col min="252" max="252" width="11.85546875" style="1" customWidth="1"/>
    <col min="253" max="253" width="21.5703125" style="1" customWidth="1"/>
    <col min="254" max="254" width="13.42578125" style="1" customWidth="1"/>
    <col min="255" max="255" width="15" style="1" customWidth="1"/>
    <col min="256" max="504" width="9.140625" style="1"/>
    <col min="505" max="505" width="34" style="1" customWidth="1"/>
    <col min="506" max="506" width="10" style="1" customWidth="1"/>
    <col min="507" max="507" width="11.42578125" style="1" customWidth="1"/>
    <col min="508" max="508" width="11.85546875" style="1" customWidth="1"/>
    <col min="509" max="509" width="21.5703125" style="1" customWidth="1"/>
    <col min="510" max="510" width="13.42578125" style="1" customWidth="1"/>
    <col min="511" max="511" width="15" style="1" customWidth="1"/>
    <col min="512" max="760" width="9.140625" style="1"/>
    <col min="761" max="761" width="34" style="1" customWidth="1"/>
    <col min="762" max="762" width="10" style="1" customWidth="1"/>
    <col min="763" max="763" width="11.42578125" style="1" customWidth="1"/>
    <col min="764" max="764" width="11.85546875" style="1" customWidth="1"/>
    <col min="765" max="765" width="21.5703125" style="1" customWidth="1"/>
    <col min="766" max="766" width="13.42578125" style="1" customWidth="1"/>
    <col min="767" max="767" width="15" style="1" customWidth="1"/>
    <col min="768" max="1016" width="9.140625" style="1"/>
    <col min="1017" max="1017" width="34" style="1" customWidth="1"/>
    <col min="1018" max="1018" width="10" style="1" customWidth="1"/>
    <col min="1019" max="1019" width="11.42578125" style="1" customWidth="1"/>
    <col min="1020" max="1020" width="11.85546875" style="1" customWidth="1"/>
    <col min="1021" max="1021" width="21.5703125" style="1" customWidth="1"/>
    <col min="1022" max="1022" width="13.42578125" style="1" customWidth="1"/>
    <col min="1023" max="1023" width="15" style="1" customWidth="1"/>
    <col min="1024" max="1272" width="9.140625" style="1"/>
    <col min="1273" max="1273" width="34" style="1" customWidth="1"/>
    <col min="1274" max="1274" width="10" style="1" customWidth="1"/>
    <col min="1275" max="1275" width="11.42578125" style="1" customWidth="1"/>
    <col min="1276" max="1276" width="11.85546875" style="1" customWidth="1"/>
    <col min="1277" max="1277" width="21.5703125" style="1" customWidth="1"/>
    <col min="1278" max="1278" width="13.42578125" style="1" customWidth="1"/>
    <col min="1279" max="1279" width="15" style="1" customWidth="1"/>
    <col min="1280" max="1528" width="9.140625" style="1"/>
    <col min="1529" max="1529" width="34" style="1" customWidth="1"/>
    <col min="1530" max="1530" width="10" style="1" customWidth="1"/>
    <col min="1531" max="1531" width="11.42578125" style="1" customWidth="1"/>
    <col min="1532" max="1532" width="11.85546875" style="1" customWidth="1"/>
    <col min="1533" max="1533" width="21.5703125" style="1" customWidth="1"/>
    <col min="1534" max="1534" width="13.42578125" style="1" customWidth="1"/>
    <col min="1535" max="1535" width="15" style="1" customWidth="1"/>
    <col min="1536" max="1784" width="9.140625" style="1"/>
    <col min="1785" max="1785" width="34" style="1" customWidth="1"/>
    <col min="1786" max="1786" width="10" style="1" customWidth="1"/>
    <col min="1787" max="1787" width="11.42578125" style="1" customWidth="1"/>
    <col min="1788" max="1788" width="11.85546875" style="1" customWidth="1"/>
    <col min="1789" max="1789" width="21.5703125" style="1" customWidth="1"/>
    <col min="1790" max="1790" width="13.42578125" style="1" customWidth="1"/>
    <col min="1791" max="1791" width="15" style="1" customWidth="1"/>
    <col min="1792" max="2040" width="9.140625" style="1"/>
    <col min="2041" max="2041" width="34" style="1" customWidth="1"/>
    <col min="2042" max="2042" width="10" style="1" customWidth="1"/>
    <col min="2043" max="2043" width="11.42578125" style="1" customWidth="1"/>
    <col min="2044" max="2044" width="11.85546875" style="1" customWidth="1"/>
    <col min="2045" max="2045" width="21.5703125" style="1" customWidth="1"/>
    <col min="2046" max="2046" width="13.42578125" style="1" customWidth="1"/>
    <col min="2047" max="2047" width="15" style="1" customWidth="1"/>
    <col min="2048" max="2296" width="9.140625" style="1"/>
    <col min="2297" max="2297" width="34" style="1" customWidth="1"/>
    <col min="2298" max="2298" width="10" style="1" customWidth="1"/>
    <col min="2299" max="2299" width="11.42578125" style="1" customWidth="1"/>
    <col min="2300" max="2300" width="11.85546875" style="1" customWidth="1"/>
    <col min="2301" max="2301" width="21.5703125" style="1" customWidth="1"/>
    <col min="2302" max="2302" width="13.42578125" style="1" customWidth="1"/>
    <col min="2303" max="2303" width="15" style="1" customWidth="1"/>
    <col min="2304" max="2552" width="9.140625" style="1"/>
    <col min="2553" max="2553" width="34" style="1" customWidth="1"/>
    <col min="2554" max="2554" width="10" style="1" customWidth="1"/>
    <col min="2555" max="2555" width="11.42578125" style="1" customWidth="1"/>
    <col min="2556" max="2556" width="11.85546875" style="1" customWidth="1"/>
    <col min="2557" max="2557" width="21.5703125" style="1" customWidth="1"/>
    <col min="2558" max="2558" width="13.42578125" style="1" customWidth="1"/>
    <col min="2559" max="2559" width="15" style="1" customWidth="1"/>
    <col min="2560" max="2808" width="9.140625" style="1"/>
    <col min="2809" max="2809" width="34" style="1" customWidth="1"/>
    <col min="2810" max="2810" width="10" style="1" customWidth="1"/>
    <col min="2811" max="2811" width="11.42578125" style="1" customWidth="1"/>
    <col min="2812" max="2812" width="11.85546875" style="1" customWidth="1"/>
    <col min="2813" max="2813" width="21.5703125" style="1" customWidth="1"/>
    <col min="2814" max="2814" width="13.42578125" style="1" customWidth="1"/>
    <col min="2815" max="2815" width="15" style="1" customWidth="1"/>
    <col min="2816" max="3064" width="9.140625" style="1"/>
    <col min="3065" max="3065" width="34" style="1" customWidth="1"/>
    <col min="3066" max="3066" width="10" style="1" customWidth="1"/>
    <col min="3067" max="3067" width="11.42578125" style="1" customWidth="1"/>
    <col min="3068" max="3068" width="11.85546875" style="1" customWidth="1"/>
    <col min="3069" max="3069" width="21.5703125" style="1" customWidth="1"/>
    <col min="3070" max="3070" width="13.42578125" style="1" customWidth="1"/>
    <col min="3071" max="3071" width="15" style="1" customWidth="1"/>
    <col min="3072" max="3320" width="9.140625" style="1"/>
    <col min="3321" max="3321" width="34" style="1" customWidth="1"/>
    <col min="3322" max="3322" width="10" style="1" customWidth="1"/>
    <col min="3323" max="3323" width="11.42578125" style="1" customWidth="1"/>
    <col min="3324" max="3324" width="11.85546875" style="1" customWidth="1"/>
    <col min="3325" max="3325" width="21.5703125" style="1" customWidth="1"/>
    <col min="3326" max="3326" width="13.42578125" style="1" customWidth="1"/>
    <col min="3327" max="3327" width="15" style="1" customWidth="1"/>
    <col min="3328" max="3576" width="9.140625" style="1"/>
    <col min="3577" max="3577" width="34" style="1" customWidth="1"/>
    <col min="3578" max="3578" width="10" style="1" customWidth="1"/>
    <col min="3579" max="3579" width="11.42578125" style="1" customWidth="1"/>
    <col min="3580" max="3580" width="11.85546875" style="1" customWidth="1"/>
    <col min="3581" max="3581" width="21.5703125" style="1" customWidth="1"/>
    <col min="3582" max="3582" width="13.42578125" style="1" customWidth="1"/>
    <col min="3583" max="3583" width="15" style="1" customWidth="1"/>
    <col min="3584" max="3832" width="9.140625" style="1"/>
    <col min="3833" max="3833" width="34" style="1" customWidth="1"/>
    <col min="3834" max="3834" width="10" style="1" customWidth="1"/>
    <col min="3835" max="3835" width="11.42578125" style="1" customWidth="1"/>
    <col min="3836" max="3836" width="11.85546875" style="1" customWidth="1"/>
    <col min="3837" max="3837" width="21.5703125" style="1" customWidth="1"/>
    <col min="3838" max="3838" width="13.42578125" style="1" customWidth="1"/>
    <col min="3839" max="3839" width="15" style="1" customWidth="1"/>
    <col min="3840" max="4088" width="9.140625" style="1"/>
    <col min="4089" max="4089" width="34" style="1" customWidth="1"/>
    <col min="4090" max="4090" width="10" style="1" customWidth="1"/>
    <col min="4091" max="4091" width="11.42578125" style="1" customWidth="1"/>
    <col min="4092" max="4092" width="11.85546875" style="1" customWidth="1"/>
    <col min="4093" max="4093" width="21.5703125" style="1" customWidth="1"/>
    <col min="4094" max="4094" width="13.42578125" style="1" customWidth="1"/>
    <col min="4095" max="4095" width="15" style="1" customWidth="1"/>
    <col min="4096" max="4344" width="9.140625" style="1"/>
    <col min="4345" max="4345" width="34" style="1" customWidth="1"/>
    <col min="4346" max="4346" width="10" style="1" customWidth="1"/>
    <col min="4347" max="4347" width="11.42578125" style="1" customWidth="1"/>
    <col min="4348" max="4348" width="11.85546875" style="1" customWidth="1"/>
    <col min="4349" max="4349" width="21.5703125" style="1" customWidth="1"/>
    <col min="4350" max="4350" width="13.42578125" style="1" customWidth="1"/>
    <col min="4351" max="4351" width="15" style="1" customWidth="1"/>
    <col min="4352" max="4600" width="9.140625" style="1"/>
    <col min="4601" max="4601" width="34" style="1" customWidth="1"/>
    <col min="4602" max="4602" width="10" style="1" customWidth="1"/>
    <col min="4603" max="4603" width="11.42578125" style="1" customWidth="1"/>
    <col min="4604" max="4604" width="11.85546875" style="1" customWidth="1"/>
    <col min="4605" max="4605" width="21.5703125" style="1" customWidth="1"/>
    <col min="4606" max="4606" width="13.42578125" style="1" customWidth="1"/>
    <col min="4607" max="4607" width="15" style="1" customWidth="1"/>
    <col min="4608" max="4856" width="9.140625" style="1"/>
    <col min="4857" max="4857" width="34" style="1" customWidth="1"/>
    <col min="4858" max="4858" width="10" style="1" customWidth="1"/>
    <col min="4859" max="4859" width="11.42578125" style="1" customWidth="1"/>
    <col min="4860" max="4860" width="11.85546875" style="1" customWidth="1"/>
    <col min="4861" max="4861" width="21.5703125" style="1" customWidth="1"/>
    <col min="4862" max="4862" width="13.42578125" style="1" customWidth="1"/>
    <col min="4863" max="4863" width="15" style="1" customWidth="1"/>
    <col min="4864" max="5112" width="9.140625" style="1"/>
    <col min="5113" max="5113" width="34" style="1" customWidth="1"/>
    <col min="5114" max="5114" width="10" style="1" customWidth="1"/>
    <col min="5115" max="5115" width="11.42578125" style="1" customWidth="1"/>
    <col min="5116" max="5116" width="11.85546875" style="1" customWidth="1"/>
    <col min="5117" max="5117" width="21.5703125" style="1" customWidth="1"/>
    <col min="5118" max="5118" width="13.42578125" style="1" customWidth="1"/>
    <col min="5119" max="5119" width="15" style="1" customWidth="1"/>
    <col min="5120" max="5368" width="9.140625" style="1"/>
    <col min="5369" max="5369" width="34" style="1" customWidth="1"/>
    <col min="5370" max="5370" width="10" style="1" customWidth="1"/>
    <col min="5371" max="5371" width="11.42578125" style="1" customWidth="1"/>
    <col min="5372" max="5372" width="11.85546875" style="1" customWidth="1"/>
    <col min="5373" max="5373" width="21.5703125" style="1" customWidth="1"/>
    <col min="5374" max="5374" width="13.42578125" style="1" customWidth="1"/>
    <col min="5375" max="5375" width="15" style="1" customWidth="1"/>
    <col min="5376" max="5624" width="9.140625" style="1"/>
    <col min="5625" max="5625" width="34" style="1" customWidth="1"/>
    <col min="5626" max="5626" width="10" style="1" customWidth="1"/>
    <col min="5627" max="5627" width="11.42578125" style="1" customWidth="1"/>
    <col min="5628" max="5628" width="11.85546875" style="1" customWidth="1"/>
    <col min="5629" max="5629" width="21.5703125" style="1" customWidth="1"/>
    <col min="5630" max="5630" width="13.42578125" style="1" customWidth="1"/>
    <col min="5631" max="5631" width="15" style="1" customWidth="1"/>
    <col min="5632" max="5880" width="9.140625" style="1"/>
    <col min="5881" max="5881" width="34" style="1" customWidth="1"/>
    <col min="5882" max="5882" width="10" style="1" customWidth="1"/>
    <col min="5883" max="5883" width="11.42578125" style="1" customWidth="1"/>
    <col min="5884" max="5884" width="11.85546875" style="1" customWidth="1"/>
    <col min="5885" max="5885" width="21.5703125" style="1" customWidth="1"/>
    <col min="5886" max="5886" width="13.42578125" style="1" customWidth="1"/>
    <col min="5887" max="5887" width="15" style="1" customWidth="1"/>
    <col min="5888" max="6136" width="9.140625" style="1"/>
    <col min="6137" max="6137" width="34" style="1" customWidth="1"/>
    <col min="6138" max="6138" width="10" style="1" customWidth="1"/>
    <col min="6139" max="6139" width="11.42578125" style="1" customWidth="1"/>
    <col min="6140" max="6140" width="11.85546875" style="1" customWidth="1"/>
    <col min="6141" max="6141" width="21.5703125" style="1" customWidth="1"/>
    <col min="6142" max="6142" width="13.42578125" style="1" customWidth="1"/>
    <col min="6143" max="6143" width="15" style="1" customWidth="1"/>
    <col min="6144" max="6392" width="9.140625" style="1"/>
    <col min="6393" max="6393" width="34" style="1" customWidth="1"/>
    <col min="6394" max="6394" width="10" style="1" customWidth="1"/>
    <col min="6395" max="6395" width="11.42578125" style="1" customWidth="1"/>
    <col min="6396" max="6396" width="11.85546875" style="1" customWidth="1"/>
    <col min="6397" max="6397" width="21.5703125" style="1" customWidth="1"/>
    <col min="6398" max="6398" width="13.42578125" style="1" customWidth="1"/>
    <col min="6399" max="6399" width="15" style="1" customWidth="1"/>
    <col min="6400" max="6648" width="9.140625" style="1"/>
    <col min="6649" max="6649" width="34" style="1" customWidth="1"/>
    <col min="6650" max="6650" width="10" style="1" customWidth="1"/>
    <col min="6651" max="6651" width="11.42578125" style="1" customWidth="1"/>
    <col min="6652" max="6652" width="11.85546875" style="1" customWidth="1"/>
    <col min="6653" max="6653" width="21.5703125" style="1" customWidth="1"/>
    <col min="6654" max="6654" width="13.42578125" style="1" customWidth="1"/>
    <col min="6655" max="6655" width="15" style="1" customWidth="1"/>
    <col min="6656" max="6904" width="9.140625" style="1"/>
    <col min="6905" max="6905" width="34" style="1" customWidth="1"/>
    <col min="6906" max="6906" width="10" style="1" customWidth="1"/>
    <col min="6907" max="6907" width="11.42578125" style="1" customWidth="1"/>
    <col min="6908" max="6908" width="11.85546875" style="1" customWidth="1"/>
    <col min="6909" max="6909" width="21.5703125" style="1" customWidth="1"/>
    <col min="6910" max="6910" width="13.42578125" style="1" customWidth="1"/>
    <col min="6911" max="6911" width="15" style="1" customWidth="1"/>
    <col min="6912" max="7160" width="9.140625" style="1"/>
    <col min="7161" max="7161" width="34" style="1" customWidth="1"/>
    <col min="7162" max="7162" width="10" style="1" customWidth="1"/>
    <col min="7163" max="7163" width="11.42578125" style="1" customWidth="1"/>
    <col min="7164" max="7164" width="11.85546875" style="1" customWidth="1"/>
    <col min="7165" max="7165" width="21.5703125" style="1" customWidth="1"/>
    <col min="7166" max="7166" width="13.42578125" style="1" customWidth="1"/>
    <col min="7167" max="7167" width="15" style="1" customWidth="1"/>
    <col min="7168" max="7416" width="9.140625" style="1"/>
    <col min="7417" max="7417" width="34" style="1" customWidth="1"/>
    <col min="7418" max="7418" width="10" style="1" customWidth="1"/>
    <col min="7419" max="7419" width="11.42578125" style="1" customWidth="1"/>
    <col min="7420" max="7420" width="11.85546875" style="1" customWidth="1"/>
    <col min="7421" max="7421" width="21.5703125" style="1" customWidth="1"/>
    <col min="7422" max="7422" width="13.42578125" style="1" customWidth="1"/>
    <col min="7423" max="7423" width="15" style="1" customWidth="1"/>
    <col min="7424" max="7672" width="9.140625" style="1"/>
    <col min="7673" max="7673" width="34" style="1" customWidth="1"/>
    <col min="7674" max="7674" width="10" style="1" customWidth="1"/>
    <col min="7675" max="7675" width="11.42578125" style="1" customWidth="1"/>
    <col min="7676" max="7676" width="11.85546875" style="1" customWidth="1"/>
    <col min="7677" max="7677" width="21.5703125" style="1" customWidth="1"/>
    <col min="7678" max="7678" width="13.42578125" style="1" customWidth="1"/>
    <col min="7679" max="7679" width="15" style="1" customWidth="1"/>
    <col min="7680" max="7928" width="9.140625" style="1"/>
    <col min="7929" max="7929" width="34" style="1" customWidth="1"/>
    <col min="7930" max="7930" width="10" style="1" customWidth="1"/>
    <col min="7931" max="7931" width="11.42578125" style="1" customWidth="1"/>
    <col min="7932" max="7932" width="11.85546875" style="1" customWidth="1"/>
    <col min="7933" max="7933" width="21.5703125" style="1" customWidth="1"/>
    <col min="7934" max="7934" width="13.42578125" style="1" customWidth="1"/>
    <col min="7935" max="7935" width="15" style="1" customWidth="1"/>
    <col min="7936" max="8184" width="9.140625" style="1"/>
    <col min="8185" max="8185" width="34" style="1" customWidth="1"/>
    <col min="8186" max="8186" width="10" style="1" customWidth="1"/>
    <col min="8187" max="8187" width="11.42578125" style="1" customWidth="1"/>
    <col min="8188" max="8188" width="11.85546875" style="1" customWidth="1"/>
    <col min="8189" max="8189" width="21.5703125" style="1" customWidth="1"/>
    <col min="8190" max="8190" width="13.42578125" style="1" customWidth="1"/>
    <col min="8191" max="8191" width="15" style="1" customWidth="1"/>
    <col min="8192" max="8440" width="9.140625" style="1"/>
    <col min="8441" max="8441" width="34" style="1" customWidth="1"/>
    <col min="8442" max="8442" width="10" style="1" customWidth="1"/>
    <col min="8443" max="8443" width="11.42578125" style="1" customWidth="1"/>
    <col min="8444" max="8444" width="11.85546875" style="1" customWidth="1"/>
    <col min="8445" max="8445" width="21.5703125" style="1" customWidth="1"/>
    <col min="8446" max="8446" width="13.42578125" style="1" customWidth="1"/>
    <col min="8447" max="8447" width="15" style="1" customWidth="1"/>
    <col min="8448" max="8696" width="9.140625" style="1"/>
    <col min="8697" max="8697" width="34" style="1" customWidth="1"/>
    <col min="8698" max="8698" width="10" style="1" customWidth="1"/>
    <col min="8699" max="8699" width="11.42578125" style="1" customWidth="1"/>
    <col min="8700" max="8700" width="11.85546875" style="1" customWidth="1"/>
    <col min="8701" max="8701" width="21.5703125" style="1" customWidth="1"/>
    <col min="8702" max="8702" width="13.42578125" style="1" customWidth="1"/>
    <col min="8703" max="8703" width="15" style="1" customWidth="1"/>
    <col min="8704" max="8952" width="9.140625" style="1"/>
    <col min="8953" max="8953" width="34" style="1" customWidth="1"/>
    <col min="8954" max="8954" width="10" style="1" customWidth="1"/>
    <col min="8955" max="8955" width="11.42578125" style="1" customWidth="1"/>
    <col min="8956" max="8956" width="11.85546875" style="1" customWidth="1"/>
    <col min="8957" max="8957" width="21.5703125" style="1" customWidth="1"/>
    <col min="8958" max="8958" width="13.42578125" style="1" customWidth="1"/>
    <col min="8959" max="8959" width="15" style="1" customWidth="1"/>
    <col min="8960" max="9208" width="9.140625" style="1"/>
    <col min="9209" max="9209" width="34" style="1" customWidth="1"/>
    <col min="9210" max="9210" width="10" style="1" customWidth="1"/>
    <col min="9211" max="9211" width="11.42578125" style="1" customWidth="1"/>
    <col min="9212" max="9212" width="11.85546875" style="1" customWidth="1"/>
    <col min="9213" max="9213" width="21.5703125" style="1" customWidth="1"/>
    <col min="9214" max="9214" width="13.42578125" style="1" customWidth="1"/>
    <col min="9215" max="9215" width="15" style="1" customWidth="1"/>
    <col min="9216" max="9464" width="9.140625" style="1"/>
    <col min="9465" max="9465" width="34" style="1" customWidth="1"/>
    <col min="9466" max="9466" width="10" style="1" customWidth="1"/>
    <col min="9467" max="9467" width="11.42578125" style="1" customWidth="1"/>
    <col min="9468" max="9468" width="11.85546875" style="1" customWidth="1"/>
    <col min="9469" max="9469" width="21.5703125" style="1" customWidth="1"/>
    <col min="9470" max="9470" width="13.42578125" style="1" customWidth="1"/>
    <col min="9471" max="9471" width="15" style="1" customWidth="1"/>
    <col min="9472" max="9720" width="9.140625" style="1"/>
    <col min="9721" max="9721" width="34" style="1" customWidth="1"/>
    <col min="9722" max="9722" width="10" style="1" customWidth="1"/>
    <col min="9723" max="9723" width="11.42578125" style="1" customWidth="1"/>
    <col min="9724" max="9724" width="11.85546875" style="1" customWidth="1"/>
    <col min="9725" max="9725" width="21.5703125" style="1" customWidth="1"/>
    <col min="9726" max="9726" width="13.42578125" style="1" customWidth="1"/>
    <col min="9727" max="9727" width="15" style="1" customWidth="1"/>
    <col min="9728" max="9976" width="9.140625" style="1"/>
    <col min="9977" max="9977" width="34" style="1" customWidth="1"/>
    <col min="9978" max="9978" width="10" style="1" customWidth="1"/>
    <col min="9979" max="9979" width="11.42578125" style="1" customWidth="1"/>
    <col min="9980" max="9980" width="11.85546875" style="1" customWidth="1"/>
    <col min="9981" max="9981" width="21.5703125" style="1" customWidth="1"/>
    <col min="9982" max="9982" width="13.42578125" style="1" customWidth="1"/>
    <col min="9983" max="9983" width="15" style="1" customWidth="1"/>
    <col min="9984" max="10232" width="9.140625" style="1"/>
    <col min="10233" max="10233" width="34" style="1" customWidth="1"/>
    <col min="10234" max="10234" width="10" style="1" customWidth="1"/>
    <col min="10235" max="10235" width="11.42578125" style="1" customWidth="1"/>
    <col min="10236" max="10236" width="11.85546875" style="1" customWidth="1"/>
    <col min="10237" max="10237" width="21.5703125" style="1" customWidth="1"/>
    <col min="10238" max="10238" width="13.42578125" style="1" customWidth="1"/>
    <col min="10239" max="10239" width="15" style="1" customWidth="1"/>
    <col min="10240" max="10488" width="9.140625" style="1"/>
    <col min="10489" max="10489" width="34" style="1" customWidth="1"/>
    <col min="10490" max="10490" width="10" style="1" customWidth="1"/>
    <col min="10491" max="10491" width="11.42578125" style="1" customWidth="1"/>
    <col min="10492" max="10492" width="11.85546875" style="1" customWidth="1"/>
    <col min="10493" max="10493" width="21.5703125" style="1" customWidth="1"/>
    <col min="10494" max="10494" width="13.42578125" style="1" customWidth="1"/>
    <col min="10495" max="10495" width="15" style="1" customWidth="1"/>
    <col min="10496" max="10744" width="9.140625" style="1"/>
    <col min="10745" max="10745" width="34" style="1" customWidth="1"/>
    <col min="10746" max="10746" width="10" style="1" customWidth="1"/>
    <col min="10747" max="10747" width="11.42578125" style="1" customWidth="1"/>
    <col min="10748" max="10748" width="11.85546875" style="1" customWidth="1"/>
    <col min="10749" max="10749" width="21.5703125" style="1" customWidth="1"/>
    <col min="10750" max="10750" width="13.42578125" style="1" customWidth="1"/>
    <col min="10751" max="10751" width="15" style="1" customWidth="1"/>
    <col min="10752" max="11000" width="9.140625" style="1"/>
    <col min="11001" max="11001" width="34" style="1" customWidth="1"/>
    <col min="11002" max="11002" width="10" style="1" customWidth="1"/>
    <col min="11003" max="11003" width="11.42578125" style="1" customWidth="1"/>
    <col min="11004" max="11004" width="11.85546875" style="1" customWidth="1"/>
    <col min="11005" max="11005" width="21.5703125" style="1" customWidth="1"/>
    <col min="11006" max="11006" width="13.42578125" style="1" customWidth="1"/>
    <col min="11007" max="11007" width="15" style="1" customWidth="1"/>
    <col min="11008" max="11256" width="9.140625" style="1"/>
    <col min="11257" max="11257" width="34" style="1" customWidth="1"/>
    <col min="11258" max="11258" width="10" style="1" customWidth="1"/>
    <col min="11259" max="11259" width="11.42578125" style="1" customWidth="1"/>
    <col min="11260" max="11260" width="11.85546875" style="1" customWidth="1"/>
    <col min="11261" max="11261" width="21.5703125" style="1" customWidth="1"/>
    <col min="11262" max="11262" width="13.42578125" style="1" customWidth="1"/>
    <col min="11263" max="11263" width="15" style="1" customWidth="1"/>
    <col min="11264" max="11512" width="9.140625" style="1"/>
    <col min="11513" max="11513" width="34" style="1" customWidth="1"/>
    <col min="11514" max="11514" width="10" style="1" customWidth="1"/>
    <col min="11515" max="11515" width="11.42578125" style="1" customWidth="1"/>
    <col min="11516" max="11516" width="11.85546875" style="1" customWidth="1"/>
    <col min="11517" max="11517" width="21.5703125" style="1" customWidth="1"/>
    <col min="11518" max="11518" width="13.42578125" style="1" customWidth="1"/>
    <col min="11519" max="11519" width="15" style="1" customWidth="1"/>
    <col min="11520" max="11768" width="9.140625" style="1"/>
    <col min="11769" max="11769" width="34" style="1" customWidth="1"/>
    <col min="11770" max="11770" width="10" style="1" customWidth="1"/>
    <col min="11771" max="11771" width="11.42578125" style="1" customWidth="1"/>
    <col min="11772" max="11772" width="11.85546875" style="1" customWidth="1"/>
    <col min="11773" max="11773" width="21.5703125" style="1" customWidth="1"/>
    <col min="11774" max="11774" width="13.42578125" style="1" customWidth="1"/>
    <col min="11775" max="11775" width="15" style="1" customWidth="1"/>
    <col min="11776" max="12024" width="9.140625" style="1"/>
    <col min="12025" max="12025" width="34" style="1" customWidth="1"/>
    <col min="12026" max="12026" width="10" style="1" customWidth="1"/>
    <col min="12027" max="12027" width="11.42578125" style="1" customWidth="1"/>
    <col min="12028" max="12028" width="11.85546875" style="1" customWidth="1"/>
    <col min="12029" max="12029" width="21.5703125" style="1" customWidth="1"/>
    <col min="12030" max="12030" width="13.42578125" style="1" customWidth="1"/>
    <col min="12031" max="12031" width="15" style="1" customWidth="1"/>
    <col min="12032" max="12280" width="9.140625" style="1"/>
    <col min="12281" max="12281" width="34" style="1" customWidth="1"/>
    <col min="12282" max="12282" width="10" style="1" customWidth="1"/>
    <col min="12283" max="12283" width="11.42578125" style="1" customWidth="1"/>
    <col min="12284" max="12284" width="11.85546875" style="1" customWidth="1"/>
    <col min="12285" max="12285" width="21.5703125" style="1" customWidth="1"/>
    <col min="12286" max="12286" width="13.42578125" style="1" customWidth="1"/>
    <col min="12287" max="12287" width="15" style="1" customWidth="1"/>
    <col min="12288" max="12536" width="9.140625" style="1"/>
    <col min="12537" max="12537" width="34" style="1" customWidth="1"/>
    <col min="12538" max="12538" width="10" style="1" customWidth="1"/>
    <col min="12539" max="12539" width="11.42578125" style="1" customWidth="1"/>
    <col min="12540" max="12540" width="11.85546875" style="1" customWidth="1"/>
    <col min="12541" max="12541" width="21.5703125" style="1" customWidth="1"/>
    <col min="12542" max="12542" width="13.42578125" style="1" customWidth="1"/>
    <col min="12543" max="12543" width="15" style="1" customWidth="1"/>
    <col min="12544" max="12792" width="9.140625" style="1"/>
    <col min="12793" max="12793" width="34" style="1" customWidth="1"/>
    <col min="12794" max="12794" width="10" style="1" customWidth="1"/>
    <col min="12795" max="12795" width="11.42578125" style="1" customWidth="1"/>
    <col min="12796" max="12796" width="11.85546875" style="1" customWidth="1"/>
    <col min="12797" max="12797" width="21.5703125" style="1" customWidth="1"/>
    <col min="12798" max="12798" width="13.42578125" style="1" customWidth="1"/>
    <col min="12799" max="12799" width="15" style="1" customWidth="1"/>
    <col min="12800" max="13048" width="9.140625" style="1"/>
    <col min="13049" max="13049" width="34" style="1" customWidth="1"/>
    <col min="13050" max="13050" width="10" style="1" customWidth="1"/>
    <col min="13051" max="13051" width="11.42578125" style="1" customWidth="1"/>
    <col min="13052" max="13052" width="11.85546875" style="1" customWidth="1"/>
    <col min="13053" max="13053" width="21.5703125" style="1" customWidth="1"/>
    <col min="13054" max="13054" width="13.42578125" style="1" customWidth="1"/>
    <col min="13055" max="13055" width="15" style="1" customWidth="1"/>
    <col min="13056" max="13304" width="9.140625" style="1"/>
    <col min="13305" max="13305" width="34" style="1" customWidth="1"/>
    <col min="13306" max="13306" width="10" style="1" customWidth="1"/>
    <col min="13307" max="13307" width="11.42578125" style="1" customWidth="1"/>
    <col min="13308" max="13308" width="11.85546875" style="1" customWidth="1"/>
    <col min="13309" max="13309" width="21.5703125" style="1" customWidth="1"/>
    <col min="13310" max="13310" width="13.42578125" style="1" customWidth="1"/>
    <col min="13311" max="13311" width="15" style="1" customWidth="1"/>
    <col min="13312" max="13560" width="9.140625" style="1"/>
    <col min="13561" max="13561" width="34" style="1" customWidth="1"/>
    <col min="13562" max="13562" width="10" style="1" customWidth="1"/>
    <col min="13563" max="13563" width="11.42578125" style="1" customWidth="1"/>
    <col min="13564" max="13564" width="11.85546875" style="1" customWidth="1"/>
    <col min="13565" max="13565" width="21.5703125" style="1" customWidth="1"/>
    <col min="13566" max="13566" width="13.42578125" style="1" customWidth="1"/>
    <col min="13567" max="13567" width="15" style="1" customWidth="1"/>
    <col min="13568" max="13816" width="9.140625" style="1"/>
    <col min="13817" max="13817" width="34" style="1" customWidth="1"/>
    <col min="13818" max="13818" width="10" style="1" customWidth="1"/>
    <col min="13819" max="13819" width="11.42578125" style="1" customWidth="1"/>
    <col min="13820" max="13820" width="11.85546875" style="1" customWidth="1"/>
    <col min="13821" max="13821" width="21.5703125" style="1" customWidth="1"/>
    <col min="13822" max="13822" width="13.42578125" style="1" customWidth="1"/>
    <col min="13823" max="13823" width="15" style="1" customWidth="1"/>
    <col min="13824" max="14072" width="9.140625" style="1"/>
    <col min="14073" max="14073" width="34" style="1" customWidth="1"/>
    <col min="14074" max="14074" width="10" style="1" customWidth="1"/>
    <col min="14075" max="14075" width="11.42578125" style="1" customWidth="1"/>
    <col min="14076" max="14076" width="11.85546875" style="1" customWidth="1"/>
    <col min="14077" max="14077" width="21.5703125" style="1" customWidth="1"/>
    <col min="14078" max="14078" width="13.42578125" style="1" customWidth="1"/>
    <col min="14079" max="14079" width="15" style="1" customWidth="1"/>
    <col min="14080" max="14328" width="9.140625" style="1"/>
    <col min="14329" max="14329" width="34" style="1" customWidth="1"/>
    <col min="14330" max="14330" width="10" style="1" customWidth="1"/>
    <col min="14331" max="14331" width="11.42578125" style="1" customWidth="1"/>
    <col min="14332" max="14332" width="11.85546875" style="1" customWidth="1"/>
    <col min="14333" max="14333" width="21.5703125" style="1" customWidth="1"/>
    <col min="14334" max="14334" width="13.42578125" style="1" customWidth="1"/>
    <col min="14335" max="14335" width="15" style="1" customWidth="1"/>
    <col min="14336" max="14584" width="9.140625" style="1"/>
    <col min="14585" max="14585" width="34" style="1" customWidth="1"/>
    <col min="14586" max="14586" width="10" style="1" customWidth="1"/>
    <col min="14587" max="14587" width="11.42578125" style="1" customWidth="1"/>
    <col min="14588" max="14588" width="11.85546875" style="1" customWidth="1"/>
    <col min="14589" max="14589" width="21.5703125" style="1" customWidth="1"/>
    <col min="14590" max="14590" width="13.42578125" style="1" customWidth="1"/>
    <col min="14591" max="14591" width="15" style="1" customWidth="1"/>
    <col min="14592" max="14840" width="9.140625" style="1"/>
    <col min="14841" max="14841" width="34" style="1" customWidth="1"/>
    <col min="14842" max="14842" width="10" style="1" customWidth="1"/>
    <col min="14843" max="14843" width="11.42578125" style="1" customWidth="1"/>
    <col min="14844" max="14844" width="11.85546875" style="1" customWidth="1"/>
    <col min="14845" max="14845" width="21.5703125" style="1" customWidth="1"/>
    <col min="14846" max="14846" width="13.42578125" style="1" customWidth="1"/>
    <col min="14847" max="14847" width="15" style="1" customWidth="1"/>
    <col min="14848" max="15096" width="9.140625" style="1"/>
    <col min="15097" max="15097" width="34" style="1" customWidth="1"/>
    <col min="15098" max="15098" width="10" style="1" customWidth="1"/>
    <col min="15099" max="15099" width="11.42578125" style="1" customWidth="1"/>
    <col min="15100" max="15100" width="11.85546875" style="1" customWidth="1"/>
    <col min="15101" max="15101" width="21.5703125" style="1" customWidth="1"/>
    <col min="15102" max="15102" width="13.42578125" style="1" customWidth="1"/>
    <col min="15103" max="15103" width="15" style="1" customWidth="1"/>
    <col min="15104" max="15352" width="9.140625" style="1"/>
    <col min="15353" max="15353" width="34" style="1" customWidth="1"/>
    <col min="15354" max="15354" width="10" style="1" customWidth="1"/>
    <col min="15355" max="15355" width="11.42578125" style="1" customWidth="1"/>
    <col min="15356" max="15356" width="11.85546875" style="1" customWidth="1"/>
    <col min="15357" max="15357" width="21.5703125" style="1" customWidth="1"/>
    <col min="15358" max="15358" width="13.42578125" style="1" customWidth="1"/>
    <col min="15359" max="15359" width="15" style="1" customWidth="1"/>
    <col min="15360" max="15608" width="9.140625" style="1"/>
    <col min="15609" max="15609" width="34" style="1" customWidth="1"/>
    <col min="15610" max="15610" width="10" style="1" customWidth="1"/>
    <col min="15611" max="15611" width="11.42578125" style="1" customWidth="1"/>
    <col min="15612" max="15612" width="11.85546875" style="1" customWidth="1"/>
    <col min="15613" max="15613" width="21.5703125" style="1" customWidth="1"/>
    <col min="15614" max="15614" width="13.42578125" style="1" customWidth="1"/>
    <col min="15615" max="15615" width="15" style="1" customWidth="1"/>
    <col min="15616" max="15864" width="9.140625" style="1"/>
    <col min="15865" max="15865" width="34" style="1" customWidth="1"/>
    <col min="15866" max="15866" width="10" style="1" customWidth="1"/>
    <col min="15867" max="15867" width="11.42578125" style="1" customWidth="1"/>
    <col min="15868" max="15868" width="11.85546875" style="1" customWidth="1"/>
    <col min="15869" max="15869" width="21.5703125" style="1" customWidth="1"/>
    <col min="15870" max="15870" width="13.42578125" style="1" customWidth="1"/>
    <col min="15871" max="15871" width="15" style="1" customWidth="1"/>
    <col min="15872" max="16120" width="9.140625" style="1"/>
    <col min="16121" max="16121" width="34" style="1" customWidth="1"/>
    <col min="16122" max="16122" width="10" style="1" customWidth="1"/>
    <col min="16123" max="16123" width="11.42578125" style="1" customWidth="1"/>
    <col min="16124" max="16124" width="11.85546875" style="1" customWidth="1"/>
    <col min="16125" max="16125" width="21.5703125" style="1" customWidth="1"/>
    <col min="16126" max="16126" width="13.42578125" style="1" customWidth="1"/>
    <col min="16127" max="16127" width="15" style="1" customWidth="1"/>
    <col min="16128" max="16384" width="9.140625" style="1"/>
  </cols>
  <sheetData>
    <row r="1" spans="1:18" ht="52.5" customHeight="1" thickBot="1" x14ac:dyDescent="0.3">
      <c r="A1" s="57"/>
      <c r="B1" s="293" t="s">
        <v>248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58"/>
    </row>
    <row r="2" spans="1:18" ht="15" customHeight="1" x14ac:dyDescent="0.25">
      <c r="A2" s="90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92"/>
    </row>
    <row r="3" spans="1:18" ht="20.100000000000001" customHeight="1" x14ac:dyDescent="0.25">
      <c r="A3" s="90"/>
      <c r="B3" s="244" t="s">
        <v>242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92"/>
    </row>
    <row r="4" spans="1:18" ht="20.100000000000001" customHeight="1" thickBot="1" x14ac:dyDescent="0.3">
      <c r="A4" s="90"/>
      <c r="B4" s="244" t="s">
        <v>49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92"/>
    </row>
    <row r="5" spans="1:18" ht="15.75" thickBot="1" x14ac:dyDescent="0.3">
      <c r="A5" s="90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9"/>
      <c r="R5" s="92"/>
    </row>
    <row r="6" spans="1:18" ht="37.5" customHeight="1" thickBot="1" x14ac:dyDescent="0.3">
      <c r="A6" s="90"/>
      <c r="B6" s="20" t="s">
        <v>0</v>
      </c>
      <c r="C6" s="21" t="s">
        <v>1</v>
      </c>
      <c r="D6" s="257" t="s">
        <v>127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125</v>
      </c>
      <c r="P6" s="27" t="s">
        <v>2</v>
      </c>
      <c r="Q6" s="204" t="s">
        <v>126</v>
      </c>
      <c r="R6" s="92"/>
    </row>
    <row r="7" spans="1:18" ht="20.100000000000001" customHeight="1" thickBot="1" x14ac:dyDescent="0.3">
      <c r="A7" s="90"/>
      <c r="B7" s="301" t="s">
        <v>223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302"/>
      <c r="R7" s="92"/>
    </row>
    <row r="8" spans="1:18" ht="15.75" thickBot="1" x14ac:dyDescent="0.3">
      <c r="A8" s="90"/>
      <c r="B8" s="329" t="s">
        <v>73</v>
      </c>
      <c r="C8" s="330"/>
      <c r="D8" s="167" t="s">
        <v>211</v>
      </c>
      <c r="E8" s="168" t="s">
        <v>212</v>
      </c>
      <c r="F8" s="168" t="s">
        <v>213</v>
      </c>
      <c r="G8" s="168" t="s">
        <v>214</v>
      </c>
      <c r="H8" s="168" t="s">
        <v>215</v>
      </c>
      <c r="I8" s="168" t="s">
        <v>216</v>
      </c>
      <c r="J8" s="168" t="s">
        <v>217</v>
      </c>
      <c r="K8" s="168" t="s">
        <v>218</v>
      </c>
      <c r="L8" s="168" t="s">
        <v>219</v>
      </c>
      <c r="M8" s="168" t="s">
        <v>220</v>
      </c>
      <c r="N8" s="169" t="s">
        <v>221</v>
      </c>
      <c r="O8" s="99"/>
      <c r="P8" s="100"/>
      <c r="Q8" s="158"/>
      <c r="R8" s="92"/>
    </row>
    <row r="9" spans="1:18" x14ac:dyDescent="0.25">
      <c r="A9" s="90"/>
      <c r="B9" s="59" t="s">
        <v>51</v>
      </c>
      <c r="C9" s="62">
        <v>11.2</v>
      </c>
      <c r="D9" s="102">
        <v>1</v>
      </c>
      <c r="E9" s="103">
        <v>1</v>
      </c>
      <c r="F9" s="103">
        <v>1</v>
      </c>
      <c r="G9" s="103">
        <v>1</v>
      </c>
      <c r="H9" s="103">
        <v>1</v>
      </c>
      <c r="I9" s="103"/>
      <c r="J9" s="103"/>
      <c r="K9" s="104">
        <v>1</v>
      </c>
      <c r="L9" s="104"/>
      <c r="M9" s="104"/>
      <c r="N9" s="117"/>
      <c r="O9" s="150">
        <f t="shared" ref="O9:O20" si="0">(SUM(D9:J9)*K9*21)+(SUM(D9:J9)*L9*10)+(SUM(D9:J9)*M9*5)+(SUM(D9:J9)*N9*1)</f>
        <v>105</v>
      </c>
      <c r="P9" s="159"/>
      <c r="Q9" s="157">
        <f t="shared" ref="Q9:Q18" si="1">P9*O9*C9</f>
        <v>0</v>
      </c>
      <c r="R9" s="92"/>
    </row>
    <row r="10" spans="1:18" x14ac:dyDescent="0.25">
      <c r="A10" s="90"/>
      <c r="B10" s="12" t="s">
        <v>52</v>
      </c>
      <c r="C10" s="63">
        <v>35.299999999999997</v>
      </c>
      <c r="D10" s="102">
        <v>1</v>
      </c>
      <c r="E10" s="103">
        <v>1</v>
      </c>
      <c r="F10" s="103">
        <v>1</v>
      </c>
      <c r="G10" s="103">
        <v>1</v>
      </c>
      <c r="H10" s="103">
        <v>1</v>
      </c>
      <c r="I10" s="103"/>
      <c r="J10" s="103"/>
      <c r="K10" s="104">
        <v>1</v>
      </c>
      <c r="L10" s="104"/>
      <c r="M10" s="104"/>
      <c r="N10" s="117"/>
      <c r="O10" s="150">
        <f t="shared" si="0"/>
        <v>105</v>
      </c>
      <c r="P10" s="96"/>
      <c r="Q10" s="157">
        <f t="shared" si="1"/>
        <v>0</v>
      </c>
      <c r="R10" s="92"/>
    </row>
    <row r="11" spans="1:18" x14ac:dyDescent="0.25">
      <c r="A11" s="90"/>
      <c r="B11" s="12" t="s">
        <v>53</v>
      </c>
      <c r="C11" s="63">
        <v>22.3</v>
      </c>
      <c r="D11" s="102">
        <v>1</v>
      </c>
      <c r="E11" s="103">
        <v>1</v>
      </c>
      <c r="F11" s="103">
        <v>1</v>
      </c>
      <c r="G11" s="103">
        <v>1</v>
      </c>
      <c r="H11" s="103">
        <v>1</v>
      </c>
      <c r="I11" s="103"/>
      <c r="J11" s="103"/>
      <c r="K11" s="104">
        <v>1</v>
      </c>
      <c r="L11" s="104"/>
      <c r="M11" s="104"/>
      <c r="N11" s="117"/>
      <c r="O11" s="150">
        <f t="shared" si="0"/>
        <v>105</v>
      </c>
      <c r="P11" s="96"/>
      <c r="Q11" s="157">
        <f t="shared" si="1"/>
        <v>0</v>
      </c>
      <c r="R11" s="92"/>
    </row>
    <row r="12" spans="1:18" x14ac:dyDescent="0.25">
      <c r="A12" s="90"/>
      <c r="B12" s="12" t="s">
        <v>54</v>
      </c>
      <c r="C12" s="63">
        <v>12.03</v>
      </c>
      <c r="D12" s="102">
        <v>1</v>
      </c>
      <c r="E12" s="103">
        <v>1</v>
      </c>
      <c r="F12" s="103">
        <v>1</v>
      </c>
      <c r="G12" s="103">
        <v>1</v>
      </c>
      <c r="H12" s="103">
        <v>1</v>
      </c>
      <c r="I12" s="103"/>
      <c r="J12" s="103"/>
      <c r="K12" s="104">
        <v>1</v>
      </c>
      <c r="L12" s="104"/>
      <c r="M12" s="104"/>
      <c r="N12" s="117"/>
      <c r="O12" s="150">
        <f t="shared" si="0"/>
        <v>105</v>
      </c>
      <c r="P12" s="159"/>
      <c r="Q12" s="157">
        <f t="shared" si="1"/>
        <v>0</v>
      </c>
      <c r="R12" s="92"/>
    </row>
    <row r="13" spans="1:18" x14ac:dyDescent="0.25">
      <c r="A13" s="90"/>
      <c r="B13" s="12" t="s">
        <v>55</v>
      </c>
      <c r="C13" s="63">
        <v>16.95</v>
      </c>
      <c r="D13" s="102">
        <v>1</v>
      </c>
      <c r="E13" s="103">
        <v>1</v>
      </c>
      <c r="F13" s="103">
        <v>1</v>
      </c>
      <c r="G13" s="103">
        <v>1</v>
      </c>
      <c r="H13" s="103">
        <v>1</v>
      </c>
      <c r="I13" s="103"/>
      <c r="J13" s="103"/>
      <c r="K13" s="104">
        <v>1</v>
      </c>
      <c r="L13" s="104"/>
      <c r="M13" s="104"/>
      <c r="N13" s="117"/>
      <c r="O13" s="150">
        <f t="shared" si="0"/>
        <v>105</v>
      </c>
      <c r="P13" s="159"/>
      <c r="Q13" s="157">
        <f t="shared" si="1"/>
        <v>0</v>
      </c>
      <c r="R13" s="92"/>
    </row>
    <row r="14" spans="1:18" x14ac:dyDescent="0.25">
      <c r="A14" s="90"/>
      <c r="B14" s="12" t="s">
        <v>56</v>
      </c>
      <c r="C14" s="63">
        <v>16.22</v>
      </c>
      <c r="D14" s="102">
        <v>1</v>
      </c>
      <c r="E14" s="103">
        <v>1</v>
      </c>
      <c r="F14" s="103">
        <v>1</v>
      </c>
      <c r="G14" s="103">
        <v>1</v>
      </c>
      <c r="H14" s="103">
        <v>1</v>
      </c>
      <c r="I14" s="103"/>
      <c r="J14" s="103"/>
      <c r="K14" s="104">
        <v>1</v>
      </c>
      <c r="L14" s="104"/>
      <c r="M14" s="104"/>
      <c r="N14" s="117"/>
      <c r="O14" s="150">
        <f t="shared" si="0"/>
        <v>105</v>
      </c>
      <c r="P14" s="96"/>
      <c r="Q14" s="157">
        <f t="shared" si="1"/>
        <v>0</v>
      </c>
      <c r="R14" s="92"/>
    </row>
    <row r="15" spans="1:18" x14ac:dyDescent="0.25">
      <c r="A15" s="90"/>
      <c r="B15" s="12" t="s">
        <v>57</v>
      </c>
      <c r="C15" s="63">
        <v>3.83</v>
      </c>
      <c r="D15" s="102">
        <v>1</v>
      </c>
      <c r="E15" s="103">
        <v>1</v>
      </c>
      <c r="F15" s="103">
        <v>1</v>
      </c>
      <c r="G15" s="103">
        <v>1</v>
      </c>
      <c r="H15" s="103">
        <v>1</v>
      </c>
      <c r="I15" s="103"/>
      <c r="J15" s="103"/>
      <c r="K15" s="104">
        <v>1</v>
      </c>
      <c r="L15" s="104"/>
      <c r="M15" s="104"/>
      <c r="N15" s="117"/>
      <c r="O15" s="150">
        <f t="shared" si="0"/>
        <v>105</v>
      </c>
      <c r="P15" s="159"/>
      <c r="Q15" s="157">
        <f t="shared" si="1"/>
        <v>0</v>
      </c>
      <c r="R15" s="92"/>
    </row>
    <row r="16" spans="1:18" x14ac:dyDescent="0.25">
      <c r="A16" s="90"/>
      <c r="B16" s="12" t="s">
        <v>58</v>
      </c>
      <c r="C16" s="63">
        <v>7.46</v>
      </c>
      <c r="D16" s="102">
        <v>1</v>
      </c>
      <c r="E16" s="103">
        <v>1</v>
      </c>
      <c r="F16" s="103">
        <v>1</v>
      </c>
      <c r="G16" s="103">
        <v>1</v>
      </c>
      <c r="H16" s="103">
        <v>1</v>
      </c>
      <c r="I16" s="103"/>
      <c r="J16" s="103"/>
      <c r="K16" s="104">
        <v>1</v>
      </c>
      <c r="L16" s="104"/>
      <c r="M16" s="104"/>
      <c r="N16" s="117"/>
      <c r="O16" s="150">
        <f t="shared" si="0"/>
        <v>105</v>
      </c>
      <c r="P16" s="96"/>
      <c r="Q16" s="157">
        <f t="shared" si="1"/>
        <v>0</v>
      </c>
      <c r="R16" s="92"/>
    </row>
    <row r="17" spans="1:18" x14ac:dyDescent="0.25">
      <c r="A17" s="90"/>
      <c r="B17" s="12" t="s">
        <v>59</v>
      </c>
      <c r="C17" s="63">
        <v>4.84</v>
      </c>
      <c r="D17" s="102">
        <v>1</v>
      </c>
      <c r="E17" s="103">
        <v>1</v>
      </c>
      <c r="F17" s="103">
        <v>1</v>
      </c>
      <c r="G17" s="103">
        <v>1</v>
      </c>
      <c r="H17" s="103">
        <v>1</v>
      </c>
      <c r="I17" s="103"/>
      <c r="J17" s="103"/>
      <c r="K17" s="104">
        <v>1</v>
      </c>
      <c r="L17" s="104"/>
      <c r="M17" s="104"/>
      <c r="N17" s="117"/>
      <c r="O17" s="150">
        <f t="shared" si="0"/>
        <v>105</v>
      </c>
      <c r="P17" s="96"/>
      <c r="Q17" s="157">
        <f t="shared" si="1"/>
        <v>0</v>
      </c>
      <c r="R17" s="92"/>
    </row>
    <row r="18" spans="1:18" x14ac:dyDescent="0.25">
      <c r="A18" s="90"/>
      <c r="B18" s="12" t="s">
        <v>60</v>
      </c>
      <c r="C18" s="63">
        <v>10.08</v>
      </c>
      <c r="D18" s="102">
        <v>1</v>
      </c>
      <c r="E18" s="103">
        <v>1</v>
      </c>
      <c r="F18" s="103">
        <v>1</v>
      </c>
      <c r="G18" s="103">
        <v>1</v>
      </c>
      <c r="H18" s="103">
        <v>1</v>
      </c>
      <c r="I18" s="103"/>
      <c r="J18" s="103"/>
      <c r="K18" s="104">
        <v>1</v>
      </c>
      <c r="L18" s="104"/>
      <c r="M18" s="104"/>
      <c r="N18" s="117"/>
      <c r="O18" s="150">
        <f t="shared" si="0"/>
        <v>105</v>
      </c>
      <c r="P18" s="96"/>
      <c r="Q18" s="157">
        <f t="shared" si="1"/>
        <v>0</v>
      </c>
      <c r="R18" s="92"/>
    </row>
    <row r="19" spans="1:18" x14ac:dyDescent="0.25">
      <c r="A19" s="90"/>
      <c r="B19" s="2" t="s">
        <v>14</v>
      </c>
      <c r="C19" s="10">
        <v>1.8</v>
      </c>
      <c r="D19" s="102"/>
      <c r="E19" s="103"/>
      <c r="F19" s="103"/>
      <c r="G19" s="103"/>
      <c r="H19" s="103"/>
      <c r="I19" s="103"/>
      <c r="J19" s="103"/>
      <c r="K19" s="104"/>
      <c r="L19" s="104"/>
      <c r="M19" s="104"/>
      <c r="N19" s="117"/>
      <c r="O19" s="150">
        <f t="shared" si="0"/>
        <v>0</v>
      </c>
      <c r="P19" s="170" t="s">
        <v>41</v>
      </c>
      <c r="Q19" s="171" t="s">
        <v>41</v>
      </c>
      <c r="R19" s="92"/>
    </row>
    <row r="20" spans="1:18" ht="15.75" thickBot="1" x14ac:dyDescent="0.3">
      <c r="A20" s="90"/>
      <c r="B20" s="15" t="s">
        <v>61</v>
      </c>
      <c r="C20" s="64">
        <v>12.42</v>
      </c>
      <c r="D20" s="102">
        <v>1</v>
      </c>
      <c r="E20" s="103">
        <v>1</v>
      </c>
      <c r="F20" s="103">
        <v>1</v>
      </c>
      <c r="G20" s="103">
        <v>1</v>
      </c>
      <c r="H20" s="103">
        <v>1</v>
      </c>
      <c r="I20" s="103"/>
      <c r="J20" s="103"/>
      <c r="K20" s="104">
        <v>1</v>
      </c>
      <c r="L20" s="104"/>
      <c r="M20" s="104"/>
      <c r="N20" s="117"/>
      <c r="O20" s="150">
        <f t="shared" si="0"/>
        <v>105</v>
      </c>
      <c r="P20" s="159"/>
      <c r="Q20" s="157">
        <f>P20*O20*C20</f>
        <v>0</v>
      </c>
      <c r="R20" s="92"/>
    </row>
    <row r="21" spans="1:18" ht="20.100000000000001" customHeight="1" thickBot="1" x14ac:dyDescent="0.3">
      <c r="A21" s="90"/>
      <c r="B21" s="301" t="s">
        <v>224</v>
      </c>
      <c r="C21" s="258"/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8"/>
      <c r="P21" s="258"/>
      <c r="Q21" s="302"/>
      <c r="R21" s="92"/>
    </row>
    <row r="22" spans="1:18" ht="15.75" thickBot="1" x14ac:dyDescent="0.3">
      <c r="A22" s="90"/>
      <c r="B22" s="329" t="s">
        <v>73</v>
      </c>
      <c r="C22" s="330"/>
      <c r="D22" s="113" t="s">
        <v>211</v>
      </c>
      <c r="E22" s="114" t="s">
        <v>212</v>
      </c>
      <c r="F22" s="114" t="s">
        <v>213</v>
      </c>
      <c r="G22" s="114" t="s">
        <v>214</v>
      </c>
      <c r="H22" s="114" t="s">
        <v>215</v>
      </c>
      <c r="I22" s="114" t="s">
        <v>216</v>
      </c>
      <c r="J22" s="114" t="s">
        <v>217</v>
      </c>
      <c r="K22" s="114" t="s">
        <v>218</v>
      </c>
      <c r="L22" s="114" t="s">
        <v>219</v>
      </c>
      <c r="M22" s="114" t="s">
        <v>220</v>
      </c>
      <c r="N22" s="115" t="s">
        <v>221</v>
      </c>
      <c r="O22" s="99"/>
      <c r="P22" s="100"/>
      <c r="Q22" s="158"/>
      <c r="R22" s="92"/>
    </row>
    <row r="23" spans="1:18" x14ac:dyDescent="0.25">
      <c r="A23" s="90"/>
      <c r="B23" s="59" t="s">
        <v>51</v>
      </c>
      <c r="C23" s="62">
        <v>11.2</v>
      </c>
      <c r="D23" s="102">
        <v>1</v>
      </c>
      <c r="E23" s="103"/>
      <c r="F23" s="103">
        <v>1</v>
      </c>
      <c r="G23" s="103"/>
      <c r="H23" s="103">
        <v>1</v>
      </c>
      <c r="I23" s="103"/>
      <c r="J23" s="103"/>
      <c r="K23" s="104">
        <v>1</v>
      </c>
      <c r="L23" s="104"/>
      <c r="M23" s="104"/>
      <c r="N23" s="117"/>
      <c r="O23" s="150">
        <f t="shared" ref="O23:O33" si="2">(SUM(D23:J23)*K23*31)+(SUM(D23:J23)*L23*16)+(SUM(D23:J23)*M23*7)+(SUM(D23:J23)*N23*1)</f>
        <v>93</v>
      </c>
      <c r="P23" s="159"/>
      <c r="Q23" s="157">
        <f t="shared" ref="Q23:Q32" si="3">P23*O23*C23</f>
        <v>0</v>
      </c>
      <c r="R23" s="92"/>
    </row>
    <row r="24" spans="1:18" x14ac:dyDescent="0.25">
      <c r="A24" s="90"/>
      <c r="B24" s="12" t="s">
        <v>52</v>
      </c>
      <c r="C24" s="63">
        <v>35.299999999999997</v>
      </c>
      <c r="D24" s="102">
        <v>1</v>
      </c>
      <c r="E24" s="103"/>
      <c r="F24" s="103">
        <v>1</v>
      </c>
      <c r="G24" s="103"/>
      <c r="H24" s="103">
        <v>1</v>
      </c>
      <c r="I24" s="103"/>
      <c r="J24" s="103"/>
      <c r="K24" s="104">
        <v>1</v>
      </c>
      <c r="L24" s="104"/>
      <c r="M24" s="104"/>
      <c r="N24" s="117"/>
      <c r="O24" s="150">
        <f t="shared" si="2"/>
        <v>93</v>
      </c>
      <c r="P24" s="96"/>
      <c r="Q24" s="157">
        <f t="shared" si="3"/>
        <v>0</v>
      </c>
      <c r="R24" s="92"/>
    </row>
    <row r="25" spans="1:18" x14ac:dyDescent="0.25">
      <c r="A25" s="90"/>
      <c r="B25" s="12" t="s">
        <v>53</v>
      </c>
      <c r="C25" s="63">
        <v>22.3</v>
      </c>
      <c r="D25" s="102">
        <v>1</v>
      </c>
      <c r="E25" s="103"/>
      <c r="F25" s="103">
        <v>1</v>
      </c>
      <c r="G25" s="103"/>
      <c r="H25" s="103">
        <v>1</v>
      </c>
      <c r="I25" s="103"/>
      <c r="J25" s="103"/>
      <c r="K25" s="104">
        <v>1</v>
      </c>
      <c r="L25" s="104"/>
      <c r="M25" s="104"/>
      <c r="N25" s="117"/>
      <c r="O25" s="150">
        <f t="shared" si="2"/>
        <v>93</v>
      </c>
      <c r="P25" s="96"/>
      <c r="Q25" s="157">
        <f t="shared" si="3"/>
        <v>0</v>
      </c>
      <c r="R25" s="92"/>
    </row>
    <row r="26" spans="1:18" x14ac:dyDescent="0.25">
      <c r="A26" s="90"/>
      <c r="B26" s="12" t="s">
        <v>54</v>
      </c>
      <c r="C26" s="63">
        <v>12.03</v>
      </c>
      <c r="D26" s="102">
        <v>1</v>
      </c>
      <c r="E26" s="103"/>
      <c r="F26" s="103">
        <v>1</v>
      </c>
      <c r="G26" s="103"/>
      <c r="H26" s="103">
        <v>1</v>
      </c>
      <c r="I26" s="103"/>
      <c r="J26" s="103"/>
      <c r="K26" s="104">
        <v>1</v>
      </c>
      <c r="L26" s="104"/>
      <c r="M26" s="104"/>
      <c r="N26" s="117"/>
      <c r="O26" s="150">
        <f t="shared" si="2"/>
        <v>93</v>
      </c>
      <c r="P26" s="159"/>
      <c r="Q26" s="157">
        <f t="shared" si="3"/>
        <v>0</v>
      </c>
      <c r="R26" s="92"/>
    </row>
    <row r="27" spans="1:18" x14ac:dyDescent="0.25">
      <c r="A27" s="90"/>
      <c r="B27" s="12" t="s">
        <v>55</v>
      </c>
      <c r="C27" s="63">
        <v>16.95</v>
      </c>
      <c r="D27" s="102">
        <v>1</v>
      </c>
      <c r="E27" s="103"/>
      <c r="F27" s="103">
        <v>1</v>
      </c>
      <c r="G27" s="103"/>
      <c r="H27" s="103">
        <v>1</v>
      </c>
      <c r="I27" s="103"/>
      <c r="J27" s="103"/>
      <c r="K27" s="104">
        <v>1</v>
      </c>
      <c r="L27" s="104"/>
      <c r="M27" s="104"/>
      <c r="N27" s="117"/>
      <c r="O27" s="150">
        <f t="shared" si="2"/>
        <v>93</v>
      </c>
      <c r="P27" s="159"/>
      <c r="Q27" s="157">
        <f t="shared" si="3"/>
        <v>0</v>
      </c>
      <c r="R27" s="92"/>
    </row>
    <row r="28" spans="1:18" x14ac:dyDescent="0.25">
      <c r="A28" s="90"/>
      <c r="B28" s="12" t="s">
        <v>56</v>
      </c>
      <c r="C28" s="63">
        <v>16.22</v>
      </c>
      <c r="D28" s="102">
        <v>1</v>
      </c>
      <c r="E28" s="103"/>
      <c r="F28" s="103">
        <v>1</v>
      </c>
      <c r="G28" s="103"/>
      <c r="H28" s="103">
        <v>1</v>
      </c>
      <c r="I28" s="103"/>
      <c r="J28" s="103"/>
      <c r="K28" s="104">
        <v>1</v>
      </c>
      <c r="L28" s="104"/>
      <c r="M28" s="104"/>
      <c r="N28" s="117"/>
      <c r="O28" s="150">
        <f t="shared" si="2"/>
        <v>93</v>
      </c>
      <c r="P28" s="96"/>
      <c r="Q28" s="157">
        <f t="shared" si="3"/>
        <v>0</v>
      </c>
      <c r="R28" s="92"/>
    </row>
    <row r="29" spans="1:18" x14ac:dyDescent="0.25">
      <c r="A29" s="90"/>
      <c r="B29" s="12" t="s">
        <v>57</v>
      </c>
      <c r="C29" s="63">
        <v>3.83</v>
      </c>
      <c r="D29" s="102">
        <v>1</v>
      </c>
      <c r="E29" s="103"/>
      <c r="F29" s="103">
        <v>1</v>
      </c>
      <c r="G29" s="103"/>
      <c r="H29" s="103">
        <v>1</v>
      </c>
      <c r="I29" s="103"/>
      <c r="J29" s="103"/>
      <c r="K29" s="104">
        <v>1</v>
      </c>
      <c r="L29" s="104"/>
      <c r="M29" s="104"/>
      <c r="N29" s="117"/>
      <c r="O29" s="150">
        <f t="shared" si="2"/>
        <v>93</v>
      </c>
      <c r="P29" s="159"/>
      <c r="Q29" s="157">
        <f t="shared" si="3"/>
        <v>0</v>
      </c>
      <c r="R29" s="92"/>
    </row>
    <row r="30" spans="1:18" x14ac:dyDescent="0.25">
      <c r="A30" s="90"/>
      <c r="B30" s="12" t="s">
        <v>58</v>
      </c>
      <c r="C30" s="63">
        <v>7.46</v>
      </c>
      <c r="D30" s="102">
        <v>1</v>
      </c>
      <c r="E30" s="103"/>
      <c r="F30" s="103">
        <v>1</v>
      </c>
      <c r="G30" s="103"/>
      <c r="H30" s="103">
        <v>1</v>
      </c>
      <c r="I30" s="103"/>
      <c r="J30" s="103"/>
      <c r="K30" s="104">
        <v>1</v>
      </c>
      <c r="L30" s="104"/>
      <c r="M30" s="104"/>
      <c r="N30" s="117"/>
      <c r="O30" s="150">
        <f t="shared" si="2"/>
        <v>93</v>
      </c>
      <c r="P30" s="96"/>
      <c r="Q30" s="157">
        <f t="shared" si="3"/>
        <v>0</v>
      </c>
      <c r="R30" s="92"/>
    </row>
    <row r="31" spans="1:18" x14ac:dyDescent="0.25">
      <c r="A31" s="90"/>
      <c r="B31" s="12" t="s">
        <v>59</v>
      </c>
      <c r="C31" s="63">
        <v>4.84</v>
      </c>
      <c r="D31" s="102">
        <v>1</v>
      </c>
      <c r="E31" s="103"/>
      <c r="F31" s="103">
        <v>1</v>
      </c>
      <c r="G31" s="103"/>
      <c r="H31" s="103">
        <v>1</v>
      </c>
      <c r="I31" s="103"/>
      <c r="J31" s="103"/>
      <c r="K31" s="104">
        <v>1</v>
      </c>
      <c r="L31" s="104"/>
      <c r="M31" s="104"/>
      <c r="N31" s="117"/>
      <c r="O31" s="150">
        <f t="shared" si="2"/>
        <v>93</v>
      </c>
      <c r="P31" s="96"/>
      <c r="Q31" s="157">
        <f t="shared" si="3"/>
        <v>0</v>
      </c>
      <c r="R31" s="92"/>
    </row>
    <row r="32" spans="1:18" x14ac:dyDescent="0.25">
      <c r="A32" s="90"/>
      <c r="B32" s="12" t="s">
        <v>60</v>
      </c>
      <c r="C32" s="63">
        <v>10.08</v>
      </c>
      <c r="D32" s="102">
        <v>1</v>
      </c>
      <c r="E32" s="103"/>
      <c r="F32" s="103">
        <v>1</v>
      </c>
      <c r="G32" s="103"/>
      <c r="H32" s="103">
        <v>1</v>
      </c>
      <c r="I32" s="103"/>
      <c r="J32" s="103"/>
      <c r="K32" s="104">
        <v>1</v>
      </c>
      <c r="L32" s="104"/>
      <c r="M32" s="104"/>
      <c r="N32" s="117"/>
      <c r="O32" s="150">
        <f t="shared" si="2"/>
        <v>93</v>
      </c>
      <c r="P32" s="96"/>
      <c r="Q32" s="157">
        <f t="shared" si="3"/>
        <v>0</v>
      </c>
      <c r="R32" s="92"/>
    </row>
    <row r="33" spans="1:18" x14ac:dyDescent="0.25">
      <c r="A33" s="90"/>
      <c r="B33" s="2" t="s">
        <v>14</v>
      </c>
      <c r="C33" s="10">
        <v>1.8</v>
      </c>
      <c r="D33" s="102"/>
      <c r="E33" s="103"/>
      <c r="F33" s="103"/>
      <c r="G33" s="103"/>
      <c r="H33" s="103"/>
      <c r="I33" s="103"/>
      <c r="J33" s="103"/>
      <c r="K33" s="104"/>
      <c r="L33" s="104"/>
      <c r="M33" s="104"/>
      <c r="N33" s="117"/>
      <c r="O33" s="150">
        <f t="shared" si="2"/>
        <v>0</v>
      </c>
      <c r="P33" s="170" t="s">
        <v>41</v>
      </c>
      <c r="Q33" s="171" t="s">
        <v>41</v>
      </c>
      <c r="R33" s="92"/>
    </row>
    <row r="34" spans="1:18" ht="15.75" thickBot="1" x14ac:dyDescent="0.3">
      <c r="A34" s="90"/>
      <c r="B34" s="15" t="s">
        <v>61</v>
      </c>
      <c r="C34" s="64">
        <v>12.42</v>
      </c>
      <c r="D34" s="160">
        <v>1</v>
      </c>
      <c r="E34" s="161"/>
      <c r="F34" s="161">
        <v>1</v>
      </c>
      <c r="G34" s="161"/>
      <c r="H34" s="161">
        <v>1</v>
      </c>
      <c r="I34" s="161"/>
      <c r="J34" s="161"/>
      <c r="K34" s="162">
        <v>1</v>
      </c>
      <c r="L34" s="162"/>
      <c r="M34" s="162"/>
      <c r="N34" s="163"/>
      <c r="O34" s="166">
        <f t="shared" ref="O34" si="4">(SUM(D34:J34)*K34*31)+(SUM(D34:J34)*L34*16)+(SUM(D34:J34)*M34*7)+(SUM(D34:J34)*N34*1)</f>
        <v>93</v>
      </c>
      <c r="P34" s="96"/>
      <c r="Q34" s="157">
        <f>P34*O34*C34</f>
        <v>0</v>
      </c>
      <c r="R34" s="92"/>
    </row>
    <row r="35" spans="1:18" ht="15.75" thickBot="1" x14ac:dyDescent="0.3">
      <c r="A35" s="90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8"/>
      <c r="P35" s="38"/>
      <c r="Q35" s="39"/>
      <c r="R35" s="92"/>
    </row>
    <row r="36" spans="1:18" ht="15.75" thickBot="1" x14ac:dyDescent="0.3">
      <c r="A36" s="90"/>
      <c r="B36" s="268" t="s">
        <v>142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70"/>
      <c r="R36" s="92"/>
    </row>
    <row r="37" spans="1:18" ht="15.75" x14ac:dyDescent="0.25">
      <c r="A37" s="90"/>
      <c r="B37" s="251" t="s">
        <v>24</v>
      </c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52"/>
      <c r="N37" s="252"/>
      <c r="O37" s="327"/>
      <c r="P37" s="338">
        <f>SUM(Q9:Q20)+SUM(Q23:Q34)</f>
        <v>0</v>
      </c>
      <c r="Q37" s="339"/>
      <c r="R37" s="92"/>
    </row>
    <row r="38" spans="1:18" ht="15.75" x14ac:dyDescent="0.25">
      <c r="A38" s="90"/>
      <c r="B38" s="253" t="s">
        <v>122</v>
      </c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331"/>
      <c r="P38" s="340">
        <f>P39-P37</f>
        <v>0</v>
      </c>
      <c r="Q38" s="341"/>
      <c r="R38" s="92"/>
    </row>
    <row r="39" spans="1:18" ht="16.5" thickBot="1" x14ac:dyDescent="0.3">
      <c r="A39" s="90"/>
      <c r="B39" s="255" t="s">
        <v>25</v>
      </c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322"/>
      <c r="P39" s="342">
        <f>P37*1.21</f>
        <v>0</v>
      </c>
      <c r="Q39" s="343"/>
      <c r="R39" s="92"/>
    </row>
    <row r="40" spans="1:18" ht="18" thickBot="1" x14ac:dyDescent="0.3">
      <c r="A40" s="90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5"/>
      <c r="Q40" s="91"/>
      <c r="R40" s="92"/>
    </row>
    <row r="41" spans="1:18" ht="15.75" thickBot="1" x14ac:dyDescent="0.3">
      <c r="A41" s="90"/>
      <c r="B41" s="277" t="s">
        <v>143</v>
      </c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9"/>
      <c r="R41" s="92"/>
    </row>
    <row r="42" spans="1:18" ht="26.25" thickBot="1" x14ac:dyDescent="0.3">
      <c r="A42" s="90"/>
      <c r="B42" s="48" t="s">
        <v>0</v>
      </c>
      <c r="C42" s="46" t="s">
        <v>1</v>
      </c>
      <c r="D42" s="334" t="s">
        <v>222</v>
      </c>
      <c r="E42" s="334"/>
      <c r="F42" s="334"/>
      <c r="G42" s="334"/>
      <c r="H42" s="334"/>
      <c r="I42" s="334"/>
      <c r="J42" s="334"/>
      <c r="K42" s="334"/>
      <c r="L42" s="334"/>
      <c r="M42" s="334"/>
      <c r="N42" s="335"/>
      <c r="O42" s="139" t="s">
        <v>26</v>
      </c>
      <c r="P42" s="206" t="s">
        <v>2</v>
      </c>
      <c r="Q42" s="204" t="s">
        <v>126</v>
      </c>
      <c r="R42" s="92"/>
    </row>
    <row r="43" spans="1:18" x14ac:dyDescent="0.25">
      <c r="A43" s="90"/>
      <c r="B43" s="164" t="s">
        <v>28</v>
      </c>
      <c r="C43" s="165"/>
      <c r="D43" s="113" t="s">
        <v>211</v>
      </c>
      <c r="E43" s="114" t="s">
        <v>212</v>
      </c>
      <c r="F43" s="114" t="s">
        <v>213</v>
      </c>
      <c r="G43" s="114" t="s">
        <v>214</v>
      </c>
      <c r="H43" s="114" t="s">
        <v>215</v>
      </c>
      <c r="I43" s="114" t="s">
        <v>216</v>
      </c>
      <c r="J43" s="114" t="s">
        <v>217</v>
      </c>
      <c r="K43" s="114" t="s">
        <v>218</v>
      </c>
      <c r="L43" s="114" t="s">
        <v>219</v>
      </c>
      <c r="M43" s="114" t="s">
        <v>220</v>
      </c>
      <c r="N43" s="115" t="s">
        <v>221</v>
      </c>
      <c r="O43" s="153"/>
      <c r="P43" s="153"/>
      <c r="Q43" s="154"/>
      <c r="R43" s="92"/>
    </row>
    <row r="44" spans="1:18" x14ac:dyDescent="0.25">
      <c r="A44" s="90"/>
      <c r="B44" s="12" t="s">
        <v>29</v>
      </c>
      <c r="C44" s="13">
        <v>38.22</v>
      </c>
      <c r="D44" s="102"/>
      <c r="E44" s="103"/>
      <c r="F44" s="103">
        <v>2</v>
      </c>
      <c r="G44" s="103"/>
      <c r="H44" s="103"/>
      <c r="I44" s="103"/>
      <c r="J44" s="103"/>
      <c r="K44" s="104"/>
      <c r="L44" s="104"/>
      <c r="M44" s="104"/>
      <c r="N44" s="117">
        <v>1</v>
      </c>
      <c r="O44" s="150">
        <f t="shared" ref="O44:O50" si="5">(SUM(D44:J44)*K44*52)+(SUM(D44:J44)*L44*26)+(SUM(D44:J44)*M44*12)+(SUM(D44:J44)*N44*1)</f>
        <v>2</v>
      </c>
      <c r="P44" s="151"/>
      <c r="Q44" s="157">
        <f t="shared" ref="Q44:Q50" si="6">P44*O44*C44</f>
        <v>0</v>
      </c>
      <c r="R44" s="92"/>
    </row>
    <row r="45" spans="1:18" x14ac:dyDescent="0.25">
      <c r="A45" s="90"/>
      <c r="B45" s="12" t="s">
        <v>62</v>
      </c>
      <c r="C45" s="13">
        <v>1.8</v>
      </c>
      <c r="D45" s="102"/>
      <c r="E45" s="103"/>
      <c r="F45" s="103">
        <v>2</v>
      </c>
      <c r="G45" s="103"/>
      <c r="H45" s="103"/>
      <c r="I45" s="103"/>
      <c r="J45" s="103"/>
      <c r="K45" s="104"/>
      <c r="L45" s="104"/>
      <c r="M45" s="104"/>
      <c r="N45" s="117">
        <v>1</v>
      </c>
      <c r="O45" s="134">
        <f t="shared" si="5"/>
        <v>2</v>
      </c>
      <c r="P45" s="142"/>
      <c r="Q45" s="157">
        <f t="shared" si="6"/>
        <v>0</v>
      </c>
      <c r="R45" s="92"/>
    </row>
    <row r="46" spans="1:18" x14ac:dyDescent="0.25">
      <c r="A46" s="90"/>
      <c r="B46" s="12" t="s">
        <v>63</v>
      </c>
      <c r="C46" s="13">
        <v>2.36</v>
      </c>
      <c r="D46" s="102"/>
      <c r="E46" s="103"/>
      <c r="F46" s="103">
        <v>2</v>
      </c>
      <c r="G46" s="103"/>
      <c r="H46" s="103"/>
      <c r="I46" s="103"/>
      <c r="J46" s="103"/>
      <c r="K46" s="104"/>
      <c r="L46" s="104"/>
      <c r="M46" s="104"/>
      <c r="N46" s="117">
        <v>1</v>
      </c>
      <c r="O46" s="134">
        <f t="shared" si="5"/>
        <v>2</v>
      </c>
      <c r="P46" s="142"/>
      <c r="Q46" s="157">
        <f t="shared" si="6"/>
        <v>0</v>
      </c>
      <c r="R46" s="92"/>
    </row>
    <row r="47" spans="1:18" x14ac:dyDescent="0.25">
      <c r="A47" s="90"/>
      <c r="B47" s="12" t="s">
        <v>64</v>
      </c>
      <c r="C47" s="13">
        <v>2.76</v>
      </c>
      <c r="D47" s="102"/>
      <c r="E47" s="103"/>
      <c r="F47" s="103">
        <v>2</v>
      </c>
      <c r="G47" s="103"/>
      <c r="H47" s="103"/>
      <c r="I47" s="103"/>
      <c r="J47" s="103"/>
      <c r="K47" s="104"/>
      <c r="L47" s="104"/>
      <c r="M47" s="104"/>
      <c r="N47" s="117">
        <v>1</v>
      </c>
      <c r="O47" s="134">
        <f t="shared" si="5"/>
        <v>2</v>
      </c>
      <c r="P47" s="142"/>
      <c r="Q47" s="157">
        <f t="shared" si="6"/>
        <v>0</v>
      </c>
      <c r="R47" s="92"/>
    </row>
    <row r="48" spans="1:18" x14ac:dyDescent="0.25">
      <c r="A48" s="90"/>
      <c r="B48" s="12" t="s">
        <v>65</v>
      </c>
      <c r="C48" s="13">
        <v>11.03</v>
      </c>
      <c r="D48" s="102"/>
      <c r="E48" s="103"/>
      <c r="F48" s="103">
        <v>2</v>
      </c>
      <c r="G48" s="103"/>
      <c r="H48" s="103"/>
      <c r="I48" s="103"/>
      <c r="J48" s="103"/>
      <c r="K48" s="104"/>
      <c r="L48" s="104"/>
      <c r="M48" s="104"/>
      <c r="N48" s="117">
        <v>1</v>
      </c>
      <c r="O48" s="134">
        <f t="shared" si="5"/>
        <v>2</v>
      </c>
      <c r="P48" s="142"/>
      <c r="Q48" s="157">
        <f t="shared" si="6"/>
        <v>0</v>
      </c>
      <c r="R48" s="92"/>
    </row>
    <row r="49" spans="1:18" x14ac:dyDescent="0.25">
      <c r="A49" s="90"/>
      <c r="B49" s="12" t="s">
        <v>66</v>
      </c>
      <c r="C49" s="13">
        <v>3.55</v>
      </c>
      <c r="D49" s="102"/>
      <c r="E49" s="103"/>
      <c r="F49" s="103">
        <v>2</v>
      </c>
      <c r="G49" s="103"/>
      <c r="H49" s="103"/>
      <c r="I49" s="103"/>
      <c r="J49" s="103"/>
      <c r="K49" s="104"/>
      <c r="L49" s="104"/>
      <c r="M49" s="104"/>
      <c r="N49" s="117">
        <v>1</v>
      </c>
      <c r="O49" s="134">
        <f t="shared" si="5"/>
        <v>2</v>
      </c>
      <c r="P49" s="142"/>
      <c r="Q49" s="157">
        <f t="shared" si="6"/>
        <v>0</v>
      </c>
      <c r="R49" s="92"/>
    </row>
    <row r="50" spans="1:18" ht="15.75" thickBot="1" x14ac:dyDescent="0.3">
      <c r="A50" s="90"/>
      <c r="B50" s="15" t="s">
        <v>37</v>
      </c>
      <c r="C50" s="16">
        <v>2.96</v>
      </c>
      <c r="D50" s="160"/>
      <c r="E50" s="161"/>
      <c r="F50" s="161">
        <v>2</v>
      </c>
      <c r="G50" s="161"/>
      <c r="H50" s="161"/>
      <c r="I50" s="161"/>
      <c r="J50" s="161"/>
      <c r="K50" s="162"/>
      <c r="L50" s="162"/>
      <c r="M50" s="162"/>
      <c r="N50" s="163">
        <v>1</v>
      </c>
      <c r="O50" s="138">
        <f t="shared" si="5"/>
        <v>2</v>
      </c>
      <c r="P50" s="143"/>
      <c r="Q50" s="157">
        <f t="shared" si="6"/>
        <v>0</v>
      </c>
      <c r="R50" s="92"/>
    </row>
    <row r="51" spans="1:18" ht="15.75" thickBot="1" x14ac:dyDescent="0.3">
      <c r="A51" s="90"/>
      <c r="B51" s="35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8"/>
      <c r="P51" s="38"/>
      <c r="Q51" s="91"/>
      <c r="R51" s="92"/>
    </row>
    <row r="52" spans="1:18" ht="15.75" thickBot="1" x14ac:dyDescent="0.3">
      <c r="A52" s="90"/>
      <c r="B52" s="268" t="s">
        <v>154</v>
      </c>
      <c r="C52" s="269"/>
      <c r="D52" s="269"/>
      <c r="E52" s="269"/>
      <c r="F52" s="269"/>
      <c r="G52" s="269"/>
      <c r="H52" s="269"/>
      <c r="I52" s="269"/>
      <c r="J52" s="269"/>
      <c r="K52" s="269"/>
      <c r="L52" s="269"/>
      <c r="M52" s="269"/>
      <c r="N52" s="269"/>
      <c r="O52" s="269"/>
      <c r="P52" s="269"/>
      <c r="Q52" s="270"/>
      <c r="R52" s="92"/>
    </row>
    <row r="53" spans="1:18" ht="15.75" x14ac:dyDescent="0.25">
      <c r="A53" s="90"/>
      <c r="B53" s="251" t="s">
        <v>24</v>
      </c>
      <c r="C53" s="252"/>
      <c r="D53" s="252"/>
      <c r="E53" s="252"/>
      <c r="F53" s="252"/>
      <c r="G53" s="252"/>
      <c r="H53" s="252"/>
      <c r="I53" s="252"/>
      <c r="J53" s="252"/>
      <c r="K53" s="252"/>
      <c r="L53" s="252"/>
      <c r="M53" s="252"/>
      <c r="N53" s="252"/>
      <c r="O53" s="327"/>
      <c r="P53" s="336">
        <f>SUM(Q44:Q50)</f>
        <v>0</v>
      </c>
      <c r="Q53" s="337"/>
      <c r="R53" s="92"/>
    </row>
    <row r="54" spans="1:18" ht="15.75" x14ac:dyDescent="0.25">
      <c r="A54" s="90"/>
      <c r="B54" s="253" t="s">
        <v>122</v>
      </c>
      <c r="C54" s="254"/>
      <c r="D54" s="254"/>
      <c r="E54" s="254"/>
      <c r="F54" s="254"/>
      <c r="G54" s="254"/>
      <c r="H54" s="254"/>
      <c r="I54" s="254"/>
      <c r="J54" s="254"/>
      <c r="K54" s="254"/>
      <c r="L54" s="254"/>
      <c r="M54" s="254"/>
      <c r="N54" s="254"/>
      <c r="O54" s="331"/>
      <c r="P54" s="332">
        <f>P55-P53</f>
        <v>0</v>
      </c>
      <c r="Q54" s="333"/>
      <c r="R54" s="92"/>
    </row>
    <row r="55" spans="1:18" ht="16.5" thickBot="1" x14ac:dyDescent="0.3">
      <c r="A55" s="90"/>
      <c r="B55" s="255" t="s">
        <v>25</v>
      </c>
      <c r="C55" s="256"/>
      <c r="D55" s="256"/>
      <c r="E55" s="256"/>
      <c r="F55" s="256"/>
      <c r="G55" s="256"/>
      <c r="H55" s="256"/>
      <c r="I55" s="256"/>
      <c r="J55" s="256"/>
      <c r="K55" s="256"/>
      <c r="L55" s="256"/>
      <c r="M55" s="256"/>
      <c r="N55" s="256"/>
      <c r="O55" s="322"/>
      <c r="P55" s="325">
        <f>P53*1.21</f>
        <v>0</v>
      </c>
      <c r="Q55" s="326"/>
      <c r="R55" s="92"/>
    </row>
    <row r="56" spans="1:18" ht="18" thickBot="1" x14ac:dyDescent="0.3">
      <c r="A56" s="90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5"/>
      <c r="Q56" s="91"/>
      <c r="R56" s="92"/>
    </row>
    <row r="57" spans="1:18" ht="19.5" thickBot="1" x14ac:dyDescent="0.3">
      <c r="A57" s="90"/>
      <c r="B57" s="248" t="s">
        <v>129</v>
      </c>
      <c r="C57" s="249"/>
      <c r="D57" s="249"/>
      <c r="E57" s="249"/>
      <c r="F57" s="249"/>
      <c r="G57" s="249"/>
      <c r="H57" s="249"/>
      <c r="I57" s="249"/>
      <c r="J57" s="249"/>
      <c r="K57" s="249"/>
      <c r="L57" s="249"/>
      <c r="M57" s="249"/>
      <c r="N57" s="249"/>
      <c r="O57" s="249"/>
      <c r="P57" s="249"/>
      <c r="Q57" s="250"/>
      <c r="R57" s="92"/>
    </row>
    <row r="58" spans="1:18" ht="15.75" x14ac:dyDescent="0.25">
      <c r="A58" s="90"/>
      <c r="B58" s="251" t="s">
        <v>24</v>
      </c>
      <c r="C58" s="252"/>
      <c r="D58" s="252"/>
      <c r="E58" s="252"/>
      <c r="F58" s="252"/>
      <c r="G58" s="252"/>
      <c r="H58" s="252"/>
      <c r="I58" s="252"/>
      <c r="J58" s="252"/>
      <c r="K58" s="252"/>
      <c r="L58" s="252"/>
      <c r="M58" s="252"/>
      <c r="N58" s="252"/>
      <c r="O58" s="327"/>
      <c r="P58" s="271">
        <f>SUM(P37+P53)</f>
        <v>0</v>
      </c>
      <c r="Q58" s="328"/>
      <c r="R58" s="92"/>
    </row>
    <row r="59" spans="1:18" ht="15.75" x14ac:dyDescent="0.25">
      <c r="A59" s="90"/>
      <c r="B59" s="253" t="s">
        <v>122</v>
      </c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331"/>
      <c r="P59" s="273">
        <f>P60-P58</f>
        <v>0</v>
      </c>
      <c r="Q59" s="321"/>
      <c r="R59" s="92"/>
    </row>
    <row r="60" spans="1:18" ht="16.5" thickBot="1" x14ac:dyDescent="0.3">
      <c r="A60" s="90"/>
      <c r="B60" s="255" t="s">
        <v>25</v>
      </c>
      <c r="C60" s="256"/>
      <c r="D60" s="256"/>
      <c r="E60" s="256"/>
      <c r="F60" s="256"/>
      <c r="G60" s="256"/>
      <c r="H60" s="256"/>
      <c r="I60" s="256"/>
      <c r="J60" s="256"/>
      <c r="K60" s="256"/>
      <c r="L60" s="256"/>
      <c r="M60" s="256"/>
      <c r="N60" s="256"/>
      <c r="O60" s="322"/>
      <c r="P60" s="323">
        <f>P58*1.21</f>
        <v>0</v>
      </c>
      <c r="Q60" s="324"/>
      <c r="R60" s="92"/>
    </row>
    <row r="61" spans="1:18" ht="17.25" x14ac:dyDescent="0.25">
      <c r="A61" s="90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5"/>
      <c r="Q61" s="91"/>
      <c r="R61" s="92"/>
    </row>
    <row r="62" spans="1:18" ht="15.75" x14ac:dyDescent="0.25">
      <c r="A62" s="90"/>
      <c r="B62" s="95" t="s">
        <v>155</v>
      </c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91"/>
      <c r="P62" s="91"/>
      <c r="Q62" s="91"/>
      <c r="R62" s="92"/>
    </row>
    <row r="63" spans="1:18" ht="15.75" x14ac:dyDescent="0.25">
      <c r="A63" s="90"/>
      <c r="B63" s="262" t="s">
        <v>130</v>
      </c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91"/>
      <c r="P63" s="91"/>
      <c r="Q63" s="91"/>
      <c r="R63" s="92"/>
    </row>
    <row r="64" spans="1:18" x14ac:dyDescent="0.25">
      <c r="A64" s="90"/>
      <c r="B64" s="217" t="s">
        <v>241</v>
      </c>
      <c r="C64" s="217"/>
      <c r="D64" s="217"/>
      <c r="E64" s="217"/>
      <c r="F64" s="217"/>
      <c r="G64" s="217"/>
      <c r="H64" s="217"/>
      <c r="I64" s="217"/>
      <c r="J64" s="217"/>
      <c r="K64" s="217"/>
      <c r="L64" s="217"/>
      <c r="M64" s="217"/>
      <c r="N64" s="217"/>
      <c r="O64" s="91"/>
      <c r="P64" s="91"/>
      <c r="Q64" s="91"/>
      <c r="R64" s="92"/>
    </row>
    <row r="65" spans="1:18" x14ac:dyDescent="0.25">
      <c r="A65" s="29"/>
      <c r="B65" s="54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4"/>
      <c r="P65" s="54"/>
      <c r="Q65" s="54"/>
      <c r="R65" s="28"/>
    </row>
    <row r="66" spans="1:18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8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8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8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8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8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8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8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8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8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8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8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8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8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8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3:14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3:14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3:14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</sheetData>
  <mergeCells count="34">
    <mergeCell ref="B54:O54"/>
    <mergeCell ref="P54:Q54"/>
    <mergeCell ref="B63:N63"/>
    <mergeCell ref="B8:C8"/>
    <mergeCell ref="D42:N42"/>
    <mergeCell ref="B37:O37"/>
    <mergeCell ref="B41:Q41"/>
    <mergeCell ref="B52:Q52"/>
    <mergeCell ref="B53:O53"/>
    <mergeCell ref="P53:Q53"/>
    <mergeCell ref="P37:Q37"/>
    <mergeCell ref="B38:O38"/>
    <mergeCell ref="P38:Q38"/>
    <mergeCell ref="B39:O39"/>
    <mergeCell ref="P39:Q39"/>
    <mergeCell ref="B59:O59"/>
    <mergeCell ref="D6:N6"/>
    <mergeCell ref="B22:C22"/>
    <mergeCell ref="B21:Q21"/>
    <mergeCell ref="B7:Q7"/>
    <mergeCell ref="B36:Q36"/>
    <mergeCell ref="B1:Q1"/>
    <mergeCell ref="B2:Q2"/>
    <mergeCell ref="B3:Q3"/>
    <mergeCell ref="B4:Q4"/>
    <mergeCell ref="B5:Q5"/>
    <mergeCell ref="P59:Q59"/>
    <mergeCell ref="B60:O60"/>
    <mergeCell ref="P60:Q60"/>
    <mergeCell ref="B55:O55"/>
    <mergeCell ref="P55:Q55"/>
    <mergeCell ref="B57:Q57"/>
    <mergeCell ref="B58:O58"/>
    <mergeCell ref="P58:Q58"/>
  </mergeCells>
  <pageMargins left="0.70866141732283472" right="0.70866141732283472" top="0.78740157480314965" bottom="0.78740157480314965" header="0.31496062992125984" footer="0.31496062992125984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R94"/>
  <sheetViews>
    <sheetView zoomScale="90" zoomScaleNormal="90" workbookViewId="0">
      <selection sqref="A1:R1"/>
    </sheetView>
  </sheetViews>
  <sheetFormatPr defaultColWidth="9.140625" defaultRowHeight="15" x14ac:dyDescent="0.25"/>
  <cols>
    <col min="1" max="1" width="2.5703125" style="1" customWidth="1"/>
    <col min="2" max="2" width="41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51" width="9.140625" style="1"/>
    <col min="252" max="252" width="34" style="1" customWidth="1"/>
    <col min="253" max="253" width="10" style="1" customWidth="1"/>
    <col min="254" max="254" width="11.42578125" style="1" customWidth="1"/>
    <col min="255" max="255" width="11.85546875" style="1" customWidth="1"/>
    <col min="256" max="256" width="21.5703125" style="1" customWidth="1"/>
    <col min="257" max="257" width="13.42578125" style="1" customWidth="1"/>
    <col min="258" max="258" width="15" style="1" customWidth="1"/>
    <col min="259" max="507" width="9.140625" style="1"/>
    <col min="508" max="508" width="34" style="1" customWidth="1"/>
    <col min="509" max="509" width="10" style="1" customWidth="1"/>
    <col min="510" max="510" width="11.42578125" style="1" customWidth="1"/>
    <col min="511" max="511" width="11.85546875" style="1" customWidth="1"/>
    <col min="512" max="512" width="21.5703125" style="1" customWidth="1"/>
    <col min="513" max="513" width="13.42578125" style="1" customWidth="1"/>
    <col min="514" max="514" width="15" style="1" customWidth="1"/>
    <col min="515" max="763" width="9.140625" style="1"/>
    <col min="764" max="764" width="34" style="1" customWidth="1"/>
    <col min="765" max="765" width="10" style="1" customWidth="1"/>
    <col min="766" max="766" width="11.42578125" style="1" customWidth="1"/>
    <col min="767" max="767" width="11.85546875" style="1" customWidth="1"/>
    <col min="768" max="768" width="21.5703125" style="1" customWidth="1"/>
    <col min="769" max="769" width="13.42578125" style="1" customWidth="1"/>
    <col min="770" max="770" width="15" style="1" customWidth="1"/>
    <col min="771" max="1019" width="9.140625" style="1"/>
    <col min="1020" max="1020" width="34" style="1" customWidth="1"/>
    <col min="1021" max="1021" width="10" style="1" customWidth="1"/>
    <col min="1022" max="1022" width="11.42578125" style="1" customWidth="1"/>
    <col min="1023" max="1023" width="11.85546875" style="1" customWidth="1"/>
    <col min="1024" max="1024" width="21.5703125" style="1" customWidth="1"/>
    <col min="1025" max="1025" width="13.42578125" style="1" customWidth="1"/>
    <col min="1026" max="1026" width="15" style="1" customWidth="1"/>
    <col min="1027" max="1275" width="9.140625" style="1"/>
    <col min="1276" max="1276" width="34" style="1" customWidth="1"/>
    <col min="1277" max="1277" width="10" style="1" customWidth="1"/>
    <col min="1278" max="1278" width="11.42578125" style="1" customWidth="1"/>
    <col min="1279" max="1279" width="11.85546875" style="1" customWidth="1"/>
    <col min="1280" max="1280" width="21.5703125" style="1" customWidth="1"/>
    <col min="1281" max="1281" width="13.42578125" style="1" customWidth="1"/>
    <col min="1282" max="1282" width="15" style="1" customWidth="1"/>
    <col min="1283" max="1531" width="9.140625" style="1"/>
    <col min="1532" max="1532" width="34" style="1" customWidth="1"/>
    <col min="1533" max="1533" width="10" style="1" customWidth="1"/>
    <col min="1534" max="1534" width="11.42578125" style="1" customWidth="1"/>
    <col min="1535" max="1535" width="11.85546875" style="1" customWidth="1"/>
    <col min="1536" max="1536" width="21.5703125" style="1" customWidth="1"/>
    <col min="1537" max="1537" width="13.42578125" style="1" customWidth="1"/>
    <col min="1538" max="1538" width="15" style="1" customWidth="1"/>
    <col min="1539" max="1787" width="9.140625" style="1"/>
    <col min="1788" max="1788" width="34" style="1" customWidth="1"/>
    <col min="1789" max="1789" width="10" style="1" customWidth="1"/>
    <col min="1790" max="1790" width="11.42578125" style="1" customWidth="1"/>
    <col min="1791" max="1791" width="11.85546875" style="1" customWidth="1"/>
    <col min="1792" max="1792" width="21.5703125" style="1" customWidth="1"/>
    <col min="1793" max="1793" width="13.42578125" style="1" customWidth="1"/>
    <col min="1794" max="1794" width="15" style="1" customWidth="1"/>
    <col min="1795" max="2043" width="9.140625" style="1"/>
    <col min="2044" max="2044" width="34" style="1" customWidth="1"/>
    <col min="2045" max="2045" width="10" style="1" customWidth="1"/>
    <col min="2046" max="2046" width="11.42578125" style="1" customWidth="1"/>
    <col min="2047" max="2047" width="11.85546875" style="1" customWidth="1"/>
    <col min="2048" max="2048" width="21.5703125" style="1" customWidth="1"/>
    <col min="2049" max="2049" width="13.42578125" style="1" customWidth="1"/>
    <col min="2050" max="2050" width="15" style="1" customWidth="1"/>
    <col min="2051" max="2299" width="9.140625" style="1"/>
    <col min="2300" max="2300" width="34" style="1" customWidth="1"/>
    <col min="2301" max="2301" width="10" style="1" customWidth="1"/>
    <col min="2302" max="2302" width="11.42578125" style="1" customWidth="1"/>
    <col min="2303" max="2303" width="11.85546875" style="1" customWidth="1"/>
    <col min="2304" max="2304" width="21.5703125" style="1" customWidth="1"/>
    <col min="2305" max="2305" width="13.42578125" style="1" customWidth="1"/>
    <col min="2306" max="2306" width="15" style="1" customWidth="1"/>
    <col min="2307" max="2555" width="9.140625" style="1"/>
    <col min="2556" max="2556" width="34" style="1" customWidth="1"/>
    <col min="2557" max="2557" width="10" style="1" customWidth="1"/>
    <col min="2558" max="2558" width="11.42578125" style="1" customWidth="1"/>
    <col min="2559" max="2559" width="11.85546875" style="1" customWidth="1"/>
    <col min="2560" max="2560" width="21.5703125" style="1" customWidth="1"/>
    <col min="2561" max="2561" width="13.42578125" style="1" customWidth="1"/>
    <col min="2562" max="2562" width="15" style="1" customWidth="1"/>
    <col min="2563" max="2811" width="9.140625" style="1"/>
    <col min="2812" max="2812" width="34" style="1" customWidth="1"/>
    <col min="2813" max="2813" width="10" style="1" customWidth="1"/>
    <col min="2814" max="2814" width="11.42578125" style="1" customWidth="1"/>
    <col min="2815" max="2815" width="11.85546875" style="1" customWidth="1"/>
    <col min="2816" max="2816" width="21.5703125" style="1" customWidth="1"/>
    <col min="2817" max="2817" width="13.42578125" style="1" customWidth="1"/>
    <col min="2818" max="2818" width="15" style="1" customWidth="1"/>
    <col min="2819" max="3067" width="9.140625" style="1"/>
    <col min="3068" max="3068" width="34" style="1" customWidth="1"/>
    <col min="3069" max="3069" width="10" style="1" customWidth="1"/>
    <col min="3070" max="3070" width="11.42578125" style="1" customWidth="1"/>
    <col min="3071" max="3071" width="11.85546875" style="1" customWidth="1"/>
    <col min="3072" max="3072" width="21.5703125" style="1" customWidth="1"/>
    <col min="3073" max="3073" width="13.42578125" style="1" customWidth="1"/>
    <col min="3074" max="3074" width="15" style="1" customWidth="1"/>
    <col min="3075" max="3323" width="9.140625" style="1"/>
    <col min="3324" max="3324" width="34" style="1" customWidth="1"/>
    <col min="3325" max="3325" width="10" style="1" customWidth="1"/>
    <col min="3326" max="3326" width="11.42578125" style="1" customWidth="1"/>
    <col min="3327" max="3327" width="11.85546875" style="1" customWidth="1"/>
    <col min="3328" max="3328" width="21.5703125" style="1" customWidth="1"/>
    <col min="3329" max="3329" width="13.42578125" style="1" customWidth="1"/>
    <col min="3330" max="3330" width="15" style="1" customWidth="1"/>
    <col min="3331" max="3579" width="9.140625" style="1"/>
    <col min="3580" max="3580" width="34" style="1" customWidth="1"/>
    <col min="3581" max="3581" width="10" style="1" customWidth="1"/>
    <col min="3582" max="3582" width="11.42578125" style="1" customWidth="1"/>
    <col min="3583" max="3583" width="11.85546875" style="1" customWidth="1"/>
    <col min="3584" max="3584" width="21.5703125" style="1" customWidth="1"/>
    <col min="3585" max="3585" width="13.42578125" style="1" customWidth="1"/>
    <col min="3586" max="3586" width="15" style="1" customWidth="1"/>
    <col min="3587" max="3835" width="9.140625" style="1"/>
    <col min="3836" max="3836" width="34" style="1" customWidth="1"/>
    <col min="3837" max="3837" width="10" style="1" customWidth="1"/>
    <col min="3838" max="3838" width="11.42578125" style="1" customWidth="1"/>
    <col min="3839" max="3839" width="11.85546875" style="1" customWidth="1"/>
    <col min="3840" max="3840" width="21.5703125" style="1" customWidth="1"/>
    <col min="3841" max="3841" width="13.42578125" style="1" customWidth="1"/>
    <col min="3842" max="3842" width="15" style="1" customWidth="1"/>
    <col min="3843" max="4091" width="9.140625" style="1"/>
    <col min="4092" max="4092" width="34" style="1" customWidth="1"/>
    <col min="4093" max="4093" width="10" style="1" customWidth="1"/>
    <col min="4094" max="4094" width="11.42578125" style="1" customWidth="1"/>
    <col min="4095" max="4095" width="11.85546875" style="1" customWidth="1"/>
    <col min="4096" max="4096" width="21.5703125" style="1" customWidth="1"/>
    <col min="4097" max="4097" width="13.42578125" style="1" customWidth="1"/>
    <col min="4098" max="4098" width="15" style="1" customWidth="1"/>
    <col min="4099" max="4347" width="9.140625" style="1"/>
    <col min="4348" max="4348" width="34" style="1" customWidth="1"/>
    <col min="4349" max="4349" width="10" style="1" customWidth="1"/>
    <col min="4350" max="4350" width="11.42578125" style="1" customWidth="1"/>
    <col min="4351" max="4351" width="11.85546875" style="1" customWidth="1"/>
    <col min="4352" max="4352" width="21.5703125" style="1" customWidth="1"/>
    <col min="4353" max="4353" width="13.42578125" style="1" customWidth="1"/>
    <col min="4354" max="4354" width="15" style="1" customWidth="1"/>
    <col min="4355" max="4603" width="9.140625" style="1"/>
    <col min="4604" max="4604" width="34" style="1" customWidth="1"/>
    <col min="4605" max="4605" width="10" style="1" customWidth="1"/>
    <col min="4606" max="4606" width="11.42578125" style="1" customWidth="1"/>
    <col min="4607" max="4607" width="11.85546875" style="1" customWidth="1"/>
    <col min="4608" max="4608" width="21.5703125" style="1" customWidth="1"/>
    <col min="4609" max="4609" width="13.42578125" style="1" customWidth="1"/>
    <col min="4610" max="4610" width="15" style="1" customWidth="1"/>
    <col min="4611" max="4859" width="9.140625" style="1"/>
    <col min="4860" max="4860" width="34" style="1" customWidth="1"/>
    <col min="4861" max="4861" width="10" style="1" customWidth="1"/>
    <col min="4862" max="4862" width="11.42578125" style="1" customWidth="1"/>
    <col min="4863" max="4863" width="11.85546875" style="1" customWidth="1"/>
    <col min="4864" max="4864" width="21.5703125" style="1" customWidth="1"/>
    <col min="4865" max="4865" width="13.42578125" style="1" customWidth="1"/>
    <col min="4866" max="4866" width="15" style="1" customWidth="1"/>
    <col min="4867" max="5115" width="9.140625" style="1"/>
    <col min="5116" max="5116" width="34" style="1" customWidth="1"/>
    <col min="5117" max="5117" width="10" style="1" customWidth="1"/>
    <col min="5118" max="5118" width="11.42578125" style="1" customWidth="1"/>
    <col min="5119" max="5119" width="11.85546875" style="1" customWidth="1"/>
    <col min="5120" max="5120" width="21.5703125" style="1" customWidth="1"/>
    <col min="5121" max="5121" width="13.42578125" style="1" customWidth="1"/>
    <col min="5122" max="5122" width="15" style="1" customWidth="1"/>
    <col min="5123" max="5371" width="9.140625" style="1"/>
    <col min="5372" max="5372" width="34" style="1" customWidth="1"/>
    <col min="5373" max="5373" width="10" style="1" customWidth="1"/>
    <col min="5374" max="5374" width="11.42578125" style="1" customWidth="1"/>
    <col min="5375" max="5375" width="11.85546875" style="1" customWidth="1"/>
    <col min="5376" max="5376" width="21.5703125" style="1" customWidth="1"/>
    <col min="5377" max="5377" width="13.42578125" style="1" customWidth="1"/>
    <col min="5378" max="5378" width="15" style="1" customWidth="1"/>
    <col min="5379" max="5627" width="9.140625" style="1"/>
    <col min="5628" max="5628" width="34" style="1" customWidth="1"/>
    <col min="5629" max="5629" width="10" style="1" customWidth="1"/>
    <col min="5630" max="5630" width="11.42578125" style="1" customWidth="1"/>
    <col min="5631" max="5631" width="11.85546875" style="1" customWidth="1"/>
    <col min="5632" max="5632" width="21.5703125" style="1" customWidth="1"/>
    <col min="5633" max="5633" width="13.42578125" style="1" customWidth="1"/>
    <col min="5634" max="5634" width="15" style="1" customWidth="1"/>
    <col min="5635" max="5883" width="9.140625" style="1"/>
    <col min="5884" max="5884" width="34" style="1" customWidth="1"/>
    <col min="5885" max="5885" width="10" style="1" customWidth="1"/>
    <col min="5886" max="5886" width="11.42578125" style="1" customWidth="1"/>
    <col min="5887" max="5887" width="11.85546875" style="1" customWidth="1"/>
    <col min="5888" max="5888" width="21.5703125" style="1" customWidth="1"/>
    <col min="5889" max="5889" width="13.42578125" style="1" customWidth="1"/>
    <col min="5890" max="5890" width="15" style="1" customWidth="1"/>
    <col min="5891" max="6139" width="9.140625" style="1"/>
    <col min="6140" max="6140" width="34" style="1" customWidth="1"/>
    <col min="6141" max="6141" width="10" style="1" customWidth="1"/>
    <col min="6142" max="6142" width="11.42578125" style="1" customWidth="1"/>
    <col min="6143" max="6143" width="11.85546875" style="1" customWidth="1"/>
    <col min="6144" max="6144" width="21.5703125" style="1" customWidth="1"/>
    <col min="6145" max="6145" width="13.42578125" style="1" customWidth="1"/>
    <col min="6146" max="6146" width="15" style="1" customWidth="1"/>
    <col min="6147" max="6395" width="9.140625" style="1"/>
    <col min="6396" max="6396" width="34" style="1" customWidth="1"/>
    <col min="6397" max="6397" width="10" style="1" customWidth="1"/>
    <col min="6398" max="6398" width="11.42578125" style="1" customWidth="1"/>
    <col min="6399" max="6399" width="11.85546875" style="1" customWidth="1"/>
    <col min="6400" max="6400" width="21.5703125" style="1" customWidth="1"/>
    <col min="6401" max="6401" width="13.42578125" style="1" customWidth="1"/>
    <col min="6402" max="6402" width="15" style="1" customWidth="1"/>
    <col min="6403" max="6651" width="9.140625" style="1"/>
    <col min="6652" max="6652" width="34" style="1" customWidth="1"/>
    <col min="6653" max="6653" width="10" style="1" customWidth="1"/>
    <col min="6654" max="6654" width="11.42578125" style="1" customWidth="1"/>
    <col min="6655" max="6655" width="11.85546875" style="1" customWidth="1"/>
    <col min="6656" max="6656" width="21.5703125" style="1" customWidth="1"/>
    <col min="6657" max="6657" width="13.42578125" style="1" customWidth="1"/>
    <col min="6658" max="6658" width="15" style="1" customWidth="1"/>
    <col min="6659" max="6907" width="9.140625" style="1"/>
    <col min="6908" max="6908" width="34" style="1" customWidth="1"/>
    <col min="6909" max="6909" width="10" style="1" customWidth="1"/>
    <col min="6910" max="6910" width="11.42578125" style="1" customWidth="1"/>
    <col min="6911" max="6911" width="11.85546875" style="1" customWidth="1"/>
    <col min="6912" max="6912" width="21.5703125" style="1" customWidth="1"/>
    <col min="6913" max="6913" width="13.42578125" style="1" customWidth="1"/>
    <col min="6914" max="6914" width="15" style="1" customWidth="1"/>
    <col min="6915" max="7163" width="9.140625" style="1"/>
    <col min="7164" max="7164" width="34" style="1" customWidth="1"/>
    <col min="7165" max="7165" width="10" style="1" customWidth="1"/>
    <col min="7166" max="7166" width="11.42578125" style="1" customWidth="1"/>
    <col min="7167" max="7167" width="11.85546875" style="1" customWidth="1"/>
    <col min="7168" max="7168" width="21.5703125" style="1" customWidth="1"/>
    <col min="7169" max="7169" width="13.42578125" style="1" customWidth="1"/>
    <col min="7170" max="7170" width="15" style="1" customWidth="1"/>
    <col min="7171" max="7419" width="9.140625" style="1"/>
    <col min="7420" max="7420" width="34" style="1" customWidth="1"/>
    <col min="7421" max="7421" width="10" style="1" customWidth="1"/>
    <col min="7422" max="7422" width="11.42578125" style="1" customWidth="1"/>
    <col min="7423" max="7423" width="11.85546875" style="1" customWidth="1"/>
    <col min="7424" max="7424" width="21.5703125" style="1" customWidth="1"/>
    <col min="7425" max="7425" width="13.42578125" style="1" customWidth="1"/>
    <col min="7426" max="7426" width="15" style="1" customWidth="1"/>
    <col min="7427" max="7675" width="9.140625" style="1"/>
    <col min="7676" max="7676" width="34" style="1" customWidth="1"/>
    <col min="7677" max="7677" width="10" style="1" customWidth="1"/>
    <col min="7678" max="7678" width="11.42578125" style="1" customWidth="1"/>
    <col min="7679" max="7679" width="11.85546875" style="1" customWidth="1"/>
    <col min="7680" max="7680" width="21.5703125" style="1" customWidth="1"/>
    <col min="7681" max="7681" width="13.42578125" style="1" customWidth="1"/>
    <col min="7682" max="7682" width="15" style="1" customWidth="1"/>
    <col min="7683" max="7931" width="9.140625" style="1"/>
    <col min="7932" max="7932" width="34" style="1" customWidth="1"/>
    <col min="7933" max="7933" width="10" style="1" customWidth="1"/>
    <col min="7934" max="7934" width="11.42578125" style="1" customWidth="1"/>
    <col min="7935" max="7935" width="11.85546875" style="1" customWidth="1"/>
    <col min="7936" max="7936" width="21.5703125" style="1" customWidth="1"/>
    <col min="7937" max="7937" width="13.42578125" style="1" customWidth="1"/>
    <col min="7938" max="7938" width="15" style="1" customWidth="1"/>
    <col min="7939" max="8187" width="9.140625" style="1"/>
    <col min="8188" max="8188" width="34" style="1" customWidth="1"/>
    <col min="8189" max="8189" width="10" style="1" customWidth="1"/>
    <col min="8190" max="8190" width="11.42578125" style="1" customWidth="1"/>
    <col min="8191" max="8191" width="11.85546875" style="1" customWidth="1"/>
    <col min="8192" max="8192" width="21.5703125" style="1" customWidth="1"/>
    <col min="8193" max="8193" width="13.42578125" style="1" customWidth="1"/>
    <col min="8194" max="8194" width="15" style="1" customWidth="1"/>
    <col min="8195" max="8443" width="9.140625" style="1"/>
    <col min="8444" max="8444" width="34" style="1" customWidth="1"/>
    <col min="8445" max="8445" width="10" style="1" customWidth="1"/>
    <col min="8446" max="8446" width="11.42578125" style="1" customWidth="1"/>
    <col min="8447" max="8447" width="11.85546875" style="1" customWidth="1"/>
    <col min="8448" max="8448" width="21.5703125" style="1" customWidth="1"/>
    <col min="8449" max="8449" width="13.42578125" style="1" customWidth="1"/>
    <col min="8450" max="8450" width="15" style="1" customWidth="1"/>
    <col min="8451" max="8699" width="9.140625" style="1"/>
    <col min="8700" max="8700" width="34" style="1" customWidth="1"/>
    <col min="8701" max="8701" width="10" style="1" customWidth="1"/>
    <col min="8702" max="8702" width="11.42578125" style="1" customWidth="1"/>
    <col min="8703" max="8703" width="11.85546875" style="1" customWidth="1"/>
    <col min="8704" max="8704" width="21.5703125" style="1" customWidth="1"/>
    <col min="8705" max="8705" width="13.42578125" style="1" customWidth="1"/>
    <col min="8706" max="8706" width="15" style="1" customWidth="1"/>
    <col min="8707" max="8955" width="9.140625" style="1"/>
    <col min="8956" max="8956" width="34" style="1" customWidth="1"/>
    <col min="8957" max="8957" width="10" style="1" customWidth="1"/>
    <col min="8958" max="8958" width="11.42578125" style="1" customWidth="1"/>
    <col min="8959" max="8959" width="11.85546875" style="1" customWidth="1"/>
    <col min="8960" max="8960" width="21.5703125" style="1" customWidth="1"/>
    <col min="8961" max="8961" width="13.42578125" style="1" customWidth="1"/>
    <col min="8962" max="8962" width="15" style="1" customWidth="1"/>
    <col min="8963" max="9211" width="9.140625" style="1"/>
    <col min="9212" max="9212" width="34" style="1" customWidth="1"/>
    <col min="9213" max="9213" width="10" style="1" customWidth="1"/>
    <col min="9214" max="9214" width="11.42578125" style="1" customWidth="1"/>
    <col min="9215" max="9215" width="11.85546875" style="1" customWidth="1"/>
    <col min="9216" max="9216" width="21.5703125" style="1" customWidth="1"/>
    <col min="9217" max="9217" width="13.42578125" style="1" customWidth="1"/>
    <col min="9218" max="9218" width="15" style="1" customWidth="1"/>
    <col min="9219" max="9467" width="9.140625" style="1"/>
    <col min="9468" max="9468" width="34" style="1" customWidth="1"/>
    <col min="9469" max="9469" width="10" style="1" customWidth="1"/>
    <col min="9470" max="9470" width="11.42578125" style="1" customWidth="1"/>
    <col min="9471" max="9471" width="11.85546875" style="1" customWidth="1"/>
    <col min="9472" max="9472" width="21.5703125" style="1" customWidth="1"/>
    <col min="9473" max="9473" width="13.42578125" style="1" customWidth="1"/>
    <col min="9474" max="9474" width="15" style="1" customWidth="1"/>
    <col min="9475" max="9723" width="9.140625" style="1"/>
    <col min="9724" max="9724" width="34" style="1" customWidth="1"/>
    <col min="9725" max="9725" width="10" style="1" customWidth="1"/>
    <col min="9726" max="9726" width="11.42578125" style="1" customWidth="1"/>
    <col min="9727" max="9727" width="11.85546875" style="1" customWidth="1"/>
    <col min="9728" max="9728" width="21.5703125" style="1" customWidth="1"/>
    <col min="9729" max="9729" width="13.42578125" style="1" customWidth="1"/>
    <col min="9730" max="9730" width="15" style="1" customWidth="1"/>
    <col min="9731" max="9979" width="9.140625" style="1"/>
    <col min="9980" max="9980" width="34" style="1" customWidth="1"/>
    <col min="9981" max="9981" width="10" style="1" customWidth="1"/>
    <col min="9982" max="9982" width="11.42578125" style="1" customWidth="1"/>
    <col min="9983" max="9983" width="11.85546875" style="1" customWidth="1"/>
    <col min="9984" max="9984" width="21.5703125" style="1" customWidth="1"/>
    <col min="9985" max="9985" width="13.42578125" style="1" customWidth="1"/>
    <col min="9986" max="9986" width="15" style="1" customWidth="1"/>
    <col min="9987" max="10235" width="9.140625" style="1"/>
    <col min="10236" max="10236" width="34" style="1" customWidth="1"/>
    <col min="10237" max="10237" width="10" style="1" customWidth="1"/>
    <col min="10238" max="10238" width="11.42578125" style="1" customWidth="1"/>
    <col min="10239" max="10239" width="11.85546875" style="1" customWidth="1"/>
    <col min="10240" max="10240" width="21.5703125" style="1" customWidth="1"/>
    <col min="10241" max="10241" width="13.42578125" style="1" customWidth="1"/>
    <col min="10242" max="10242" width="15" style="1" customWidth="1"/>
    <col min="10243" max="10491" width="9.140625" style="1"/>
    <col min="10492" max="10492" width="34" style="1" customWidth="1"/>
    <col min="10493" max="10493" width="10" style="1" customWidth="1"/>
    <col min="10494" max="10494" width="11.42578125" style="1" customWidth="1"/>
    <col min="10495" max="10495" width="11.85546875" style="1" customWidth="1"/>
    <col min="10496" max="10496" width="21.5703125" style="1" customWidth="1"/>
    <col min="10497" max="10497" width="13.42578125" style="1" customWidth="1"/>
    <col min="10498" max="10498" width="15" style="1" customWidth="1"/>
    <col min="10499" max="10747" width="9.140625" style="1"/>
    <col min="10748" max="10748" width="34" style="1" customWidth="1"/>
    <col min="10749" max="10749" width="10" style="1" customWidth="1"/>
    <col min="10750" max="10750" width="11.42578125" style="1" customWidth="1"/>
    <col min="10751" max="10751" width="11.85546875" style="1" customWidth="1"/>
    <col min="10752" max="10752" width="21.5703125" style="1" customWidth="1"/>
    <col min="10753" max="10753" width="13.42578125" style="1" customWidth="1"/>
    <col min="10754" max="10754" width="15" style="1" customWidth="1"/>
    <col min="10755" max="11003" width="9.140625" style="1"/>
    <col min="11004" max="11004" width="34" style="1" customWidth="1"/>
    <col min="11005" max="11005" width="10" style="1" customWidth="1"/>
    <col min="11006" max="11006" width="11.42578125" style="1" customWidth="1"/>
    <col min="11007" max="11007" width="11.85546875" style="1" customWidth="1"/>
    <col min="11008" max="11008" width="21.5703125" style="1" customWidth="1"/>
    <col min="11009" max="11009" width="13.42578125" style="1" customWidth="1"/>
    <col min="11010" max="11010" width="15" style="1" customWidth="1"/>
    <col min="11011" max="11259" width="9.140625" style="1"/>
    <col min="11260" max="11260" width="34" style="1" customWidth="1"/>
    <col min="11261" max="11261" width="10" style="1" customWidth="1"/>
    <col min="11262" max="11262" width="11.42578125" style="1" customWidth="1"/>
    <col min="11263" max="11263" width="11.85546875" style="1" customWidth="1"/>
    <col min="11264" max="11264" width="21.5703125" style="1" customWidth="1"/>
    <col min="11265" max="11265" width="13.42578125" style="1" customWidth="1"/>
    <col min="11266" max="11266" width="15" style="1" customWidth="1"/>
    <col min="11267" max="11515" width="9.140625" style="1"/>
    <col min="11516" max="11516" width="34" style="1" customWidth="1"/>
    <col min="11517" max="11517" width="10" style="1" customWidth="1"/>
    <col min="11518" max="11518" width="11.42578125" style="1" customWidth="1"/>
    <col min="11519" max="11519" width="11.85546875" style="1" customWidth="1"/>
    <col min="11520" max="11520" width="21.5703125" style="1" customWidth="1"/>
    <col min="11521" max="11521" width="13.42578125" style="1" customWidth="1"/>
    <col min="11522" max="11522" width="15" style="1" customWidth="1"/>
    <col min="11523" max="11771" width="9.140625" style="1"/>
    <col min="11772" max="11772" width="34" style="1" customWidth="1"/>
    <col min="11773" max="11773" width="10" style="1" customWidth="1"/>
    <col min="11774" max="11774" width="11.42578125" style="1" customWidth="1"/>
    <col min="11775" max="11775" width="11.85546875" style="1" customWidth="1"/>
    <col min="11776" max="11776" width="21.5703125" style="1" customWidth="1"/>
    <col min="11777" max="11777" width="13.42578125" style="1" customWidth="1"/>
    <col min="11778" max="11778" width="15" style="1" customWidth="1"/>
    <col min="11779" max="12027" width="9.140625" style="1"/>
    <col min="12028" max="12028" width="34" style="1" customWidth="1"/>
    <col min="12029" max="12029" width="10" style="1" customWidth="1"/>
    <col min="12030" max="12030" width="11.42578125" style="1" customWidth="1"/>
    <col min="12031" max="12031" width="11.85546875" style="1" customWidth="1"/>
    <col min="12032" max="12032" width="21.5703125" style="1" customWidth="1"/>
    <col min="12033" max="12033" width="13.42578125" style="1" customWidth="1"/>
    <col min="12034" max="12034" width="15" style="1" customWidth="1"/>
    <col min="12035" max="12283" width="9.140625" style="1"/>
    <col min="12284" max="12284" width="34" style="1" customWidth="1"/>
    <col min="12285" max="12285" width="10" style="1" customWidth="1"/>
    <col min="12286" max="12286" width="11.42578125" style="1" customWidth="1"/>
    <col min="12287" max="12287" width="11.85546875" style="1" customWidth="1"/>
    <col min="12288" max="12288" width="21.5703125" style="1" customWidth="1"/>
    <col min="12289" max="12289" width="13.42578125" style="1" customWidth="1"/>
    <col min="12290" max="12290" width="15" style="1" customWidth="1"/>
    <col min="12291" max="12539" width="9.140625" style="1"/>
    <col min="12540" max="12540" width="34" style="1" customWidth="1"/>
    <col min="12541" max="12541" width="10" style="1" customWidth="1"/>
    <col min="12542" max="12542" width="11.42578125" style="1" customWidth="1"/>
    <col min="12543" max="12543" width="11.85546875" style="1" customWidth="1"/>
    <col min="12544" max="12544" width="21.5703125" style="1" customWidth="1"/>
    <col min="12545" max="12545" width="13.42578125" style="1" customWidth="1"/>
    <col min="12546" max="12546" width="15" style="1" customWidth="1"/>
    <col min="12547" max="12795" width="9.140625" style="1"/>
    <col min="12796" max="12796" width="34" style="1" customWidth="1"/>
    <col min="12797" max="12797" width="10" style="1" customWidth="1"/>
    <col min="12798" max="12798" width="11.42578125" style="1" customWidth="1"/>
    <col min="12799" max="12799" width="11.85546875" style="1" customWidth="1"/>
    <col min="12800" max="12800" width="21.5703125" style="1" customWidth="1"/>
    <col min="12801" max="12801" width="13.42578125" style="1" customWidth="1"/>
    <col min="12802" max="12802" width="15" style="1" customWidth="1"/>
    <col min="12803" max="13051" width="9.140625" style="1"/>
    <col min="13052" max="13052" width="34" style="1" customWidth="1"/>
    <col min="13053" max="13053" width="10" style="1" customWidth="1"/>
    <col min="13054" max="13054" width="11.42578125" style="1" customWidth="1"/>
    <col min="13055" max="13055" width="11.85546875" style="1" customWidth="1"/>
    <col min="13056" max="13056" width="21.5703125" style="1" customWidth="1"/>
    <col min="13057" max="13057" width="13.42578125" style="1" customWidth="1"/>
    <col min="13058" max="13058" width="15" style="1" customWidth="1"/>
    <col min="13059" max="13307" width="9.140625" style="1"/>
    <col min="13308" max="13308" width="34" style="1" customWidth="1"/>
    <col min="13309" max="13309" width="10" style="1" customWidth="1"/>
    <col min="13310" max="13310" width="11.42578125" style="1" customWidth="1"/>
    <col min="13311" max="13311" width="11.85546875" style="1" customWidth="1"/>
    <col min="13312" max="13312" width="21.5703125" style="1" customWidth="1"/>
    <col min="13313" max="13313" width="13.42578125" style="1" customWidth="1"/>
    <col min="13314" max="13314" width="15" style="1" customWidth="1"/>
    <col min="13315" max="13563" width="9.140625" style="1"/>
    <col min="13564" max="13564" width="34" style="1" customWidth="1"/>
    <col min="13565" max="13565" width="10" style="1" customWidth="1"/>
    <col min="13566" max="13566" width="11.42578125" style="1" customWidth="1"/>
    <col min="13567" max="13567" width="11.85546875" style="1" customWidth="1"/>
    <col min="13568" max="13568" width="21.5703125" style="1" customWidth="1"/>
    <col min="13569" max="13569" width="13.42578125" style="1" customWidth="1"/>
    <col min="13570" max="13570" width="15" style="1" customWidth="1"/>
    <col min="13571" max="13819" width="9.140625" style="1"/>
    <col min="13820" max="13820" width="34" style="1" customWidth="1"/>
    <col min="13821" max="13821" width="10" style="1" customWidth="1"/>
    <col min="13822" max="13822" width="11.42578125" style="1" customWidth="1"/>
    <col min="13823" max="13823" width="11.85546875" style="1" customWidth="1"/>
    <col min="13824" max="13824" width="21.5703125" style="1" customWidth="1"/>
    <col min="13825" max="13825" width="13.42578125" style="1" customWidth="1"/>
    <col min="13826" max="13826" width="15" style="1" customWidth="1"/>
    <col min="13827" max="14075" width="9.140625" style="1"/>
    <col min="14076" max="14076" width="34" style="1" customWidth="1"/>
    <col min="14077" max="14077" width="10" style="1" customWidth="1"/>
    <col min="14078" max="14078" width="11.42578125" style="1" customWidth="1"/>
    <col min="14079" max="14079" width="11.85546875" style="1" customWidth="1"/>
    <col min="14080" max="14080" width="21.5703125" style="1" customWidth="1"/>
    <col min="14081" max="14081" width="13.42578125" style="1" customWidth="1"/>
    <col min="14082" max="14082" width="15" style="1" customWidth="1"/>
    <col min="14083" max="14331" width="9.140625" style="1"/>
    <col min="14332" max="14332" width="34" style="1" customWidth="1"/>
    <col min="14333" max="14333" width="10" style="1" customWidth="1"/>
    <col min="14334" max="14334" width="11.42578125" style="1" customWidth="1"/>
    <col min="14335" max="14335" width="11.85546875" style="1" customWidth="1"/>
    <col min="14336" max="14336" width="21.5703125" style="1" customWidth="1"/>
    <col min="14337" max="14337" width="13.42578125" style="1" customWidth="1"/>
    <col min="14338" max="14338" width="15" style="1" customWidth="1"/>
    <col min="14339" max="14587" width="9.140625" style="1"/>
    <col min="14588" max="14588" width="34" style="1" customWidth="1"/>
    <col min="14589" max="14589" width="10" style="1" customWidth="1"/>
    <col min="14590" max="14590" width="11.42578125" style="1" customWidth="1"/>
    <col min="14591" max="14591" width="11.85546875" style="1" customWidth="1"/>
    <col min="14592" max="14592" width="21.5703125" style="1" customWidth="1"/>
    <col min="14593" max="14593" width="13.42578125" style="1" customWidth="1"/>
    <col min="14594" max="14594" width="15" style="1" customWidth="1"/>
    <col min="14595" max="14843" width="9.140625" style="1"/>
    <col min="14844" max="14844" width="34" style="1" customWidth="1"/>
    <col min="14845" max="14845" width="10" style="1" customWidth="1"/>
    <col min="14846" max="14846" width="11.42578125" style="1" customWidth="1"/>
    <col min="14847" max="14847" width="11.85546875" style="1" customWidth="1"/>
    <col min="14848" max="14848" width="21.5703125" style="1" customWidth="1"/>
    <col min="14849" max="14849" width="13.42578125" style="1" customWidth="1"/>
    <col min="14850" max="14850" width="15" style="1" customWidth="1"/>
    <col min="14851" max="15099" width="9.140625" style="1"/>
    <col min="15100" max="15100" width="34" style="1" customWidth="1"/>
    <col min="15101" max="15101" width="10" style="1" customWidth="1"/>
    <col min="15102" max="15102" width="11.42578125" style="1" customWidth="1"/>
    <col min="15103" max="15103" width="11.85546875" style="1" customWidth="1"/>
    <col min="15104" max="15104" width="21.5703125" style="1" customWidth="1"/>
    <col min="15105" max="15105" width="13.42578125" style="1" customWidth="1"/>
    <col min="15106" max="15106" width="15" style="1" customWidth="1"/>
    <col min="15107" max="15355" width="9.140625" style="1"/>
    <col min="15356" max="15356" width="34" style="1" customWidth="1"/>
    <col min="15357" max="15357" width="10" style="1" customWidth="1"/>
    <col min="15358" max="15358" width="11.42578125" style="1" customWidth="1"/>
    <col min="15359" max="15359" width="11.85546875" style="1" customWidth="1"/>
    <col min="15360" max="15360" width="21.5703125" style="1" customWidth="1"/>
    <col min="15361" max="15361" width="13.42578125" style="1" customWidth="1"/>
    <col min="15362" max="15362" width="15" style="1" customWidth="1"/>
    <col min="15363" max="15611" width="9.140625" style="1"/>
    <col min="15612" max="15612" width="34" style="1" customWidth="1"/>
    <col min="15613" max="15613" width="10" style="1" customWidth="1"/>
    <col min="15614" max="15614" width="11.42578125" style="1" customWidth="1"/>
    <col min="15615" max="15615" width="11.85546875" style="1" customWidth="1"/>
    <col min="15616" max="15616" width="21.5703125" style="1" customWidth="1"/>
    <col min="15617" max="15617" width="13.42578125" style="1" customWidth="1"/>
    <col min="15618" max="15618" width="15" style="1" customWidth="1"/>
    <col min="15619" max="15867" width="9.140625" style="1"/>
    <col min="15868" max="15868" width="34" style="1" customWidth="1"/>
    <col min="15869" max="15869" width="10" style="1" customWidth="1"/>
    <col min="15870" max="15870" width="11.42578125" style="1" customWidth="1"/>
    <col min="15871" max="15871" width="11.85546875" style="1" customWidth="1"/>
    <col min="15872" max="15872" width="21.5703125" style="1" customWidth="1"/>
    <col min="15873" max="15873" width="13.42578125" style="1" customWidth="1"/>
    <col min="15874" max="15874" width="15" style="1" customWidth="1"/>
    <col min="15875" max="16123" width="9.140625" style="1"/>
    <col min="16124" max="16124" width="34" style="1" customWidth="1"/>
    <col min="16125" max="16125" width="10" style="1" customWidth="1"/>
    <col min="16126" max="16126" width="11.42578125" style="1" customWidth="1"/>
    <col min="16127" max="16127" width="11.85546875" style="1" customWidth="1"/>
    <col min="16128" max="16128" width="21.5703125" style="1" customWidth="1"/>
    <col min="16129" max="16129" width="13.42578125" style="1" customWidth="1"/>
    <col min="16130" max="16130" width="15" style="1" customWidth="1"/>
    <col min="16131" max="16384" width="9.140625" style="1"/>
  </cols>
  <sheetData>
    <row r="1" spans="1:18" ht="52.5" customHeight="1" thickBot="1" x14ac:dyDescent="0.3">
      <c r="A1" s="240" t="s">
        <v>248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2"/>
    </row>
    <row r="2" spans="1:18" ht="15" customHeight="1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9"/>
    </row>
    <row r="3" spans="1:18" s="11" customFormat="1" ht="20.100000000000001" customHeight="1" x14ac:dyDescent="0.25">
      <c r="A3" s="243" t="s">
        <v>242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</row>
    <row r="4" spans="1:18" ht="20.45" customHeight="1" thickBot="1" x14ac:dyDescent="0.3">
      <c r="A4" s="243" t="s">
        <v>159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18" ht="15.75" thickBot="1" x14ac:dyDescent="0.3">
      <c r="A5" s="246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9"/>
      <c r="R5" s="247"/>
    </row>
    <row r="6" spans="1:18" ht="30" customHeight="1" thickBot="1" x14ac:dyDescent="0.3">
      <c r="A6" s="246"/>
      <c r="B6" s="20" t="s">
        <v>0</v>
      </c>
      <c r="C6" s="21" t="s">
        <v>1</v>
      </c>
      <c r="D6" s="257" t="s">
        <v>222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7" t="s">
        <v>2</v>
      </c>
      <c r="Q6" s="204" t="s">
        <v>126</v>
      </c>
      <c r="R6" s="247"/>
    </row>
    <row r="7" spans="1:18" ht="15" customHeight="1" thickBot="1" x14ac:dyDescent="0.3">
      <c r="A7" s="246"/>
      <c r="B7" s="301" t="s">
        <v>157</v>
      </c>
      <c r="C7" s="258"/>
      <c r="D7" s="258"/>
      <c r="E7" s="258"/>
      <c r="F7" s="258"/>
      <c r="G7" s="258"/>
      <c r="H7" s="258"/>
      <c r="I7" s="258"/>
      <c r="J7" s="258"/>
      <c r="K7" s="258"/>
      <c r="L7" s="258"/>
      <c r="M7" s="258"/>
      <c r="N7" s="258"/>
      <c r="O7" s="258"/>
      <c r="P7" s="258"/>
      <c r="Q7" s="302"/>
      <c r="R7" s="247"/>
    </row>
    <row r="8" spans="1:18" x14ac:dyDescent="0.25">
      <c r="A8" s="246"/>
      <c r="B8" s="99" t="s">
        <v>39</v>
      </c>
      <c r="C8" s="100"/>
      <c r="D8" s="113" t="s">
        <v>211</v>
      </c>
      <c r="E8" s="114" t="s">
        <v>212</v>
      </c>
      <c r="F8" s="114" t="s">
        <v>213</v>
      </c>
      <c r="G8" s="114" t="s">
        <v>214</v>
      </c>
      <c r="H8" s="114" t="s">
        <v>215</v>
      </c>
      <c r="I8" s="114" t="s">
        <v>216</v>
      </c>
      <c r="J8" s="114" t="s">
        <v>217</v>
      </c>
      <c r="K8" s="114" t="s">
        <v>218</v>
      </c>
      <c r="L8" s="114" t="s">
        <v>219</v>
      </c>
      <c r="M8" s="114" t="s">
        <v>220</v>
      </c>
      <c r="N8" s="115" t="s">
        <v>221</v>
      </c>
      <c r="O8" s="100"/>
      <c r="P8" s="100"/>
      <c r="Q8" s="101"/>
      <c r="R8" s="247"/>
    </row>
    <row r="9" spans="1:18" x14ac:dyDescent="0.25">
      <c r="A9" s="246"/>
      <c r="B9" s="12" t="s">
        <v>4</v>
      </c>
      <c r="C9" s="63">
        <v>29.12</v>
      </c>
      <c r="D9" s="102">
        <v>1</v>
      </c>
      <c r="E9" s="106">
        <v>1</v>
      </c>
      <c r="F9" s="106">
        <v>1</v>
      </c>
      <c r="G9" s="106">
        <v>1</v>
      </c>
      <c r="H9" s="106">
        <v>1</v>
      </c>
      <c r="I9" s="172"/>
      <c r="J9" s="172"/>
      <c r="K9" s="104">
        <v>1</v>
      </c>
      <c r="L9" s="104"/>
      <c r="M9" s="104"/>
      <c r="N9" s="117"/>
      <c r="O9" s="134">
        <f>(SUM(D9:J9)*K9*52)+(SUM(D9:J9)*L9*26)+(SUM(D9:J9)*M9*12)+(SUM(D9:J9)*N9*1)</f>
        <v>260</v>
      </c>
      <c r="P9" s="96"/>
      <c r="Q9" s="51">
        <f t="shared" ref="Q9:Q16" si="0">P9*O9*C9</f>
        <v>0</v>
      </c>
      <c r="R9" s="247"/>
    </row>
    <row r="10" spans="1:18" x14ac:dyDescent="0.25">
      <c r="A10" s="246"/>
      <c r="B10" s="12" t="s">
        <v>22</v>
      </c>
      <c r="C10" s="63">
        <v>21.6</v>
      </c>
      <c r="D10" s="102">
        <v>1</v>
      </c>
      <c r="E10" s="175"/>
      <c r="F10" s="106">
        <v>1</v>
      </c>
      <c r="G10" s="175"/>
      <c r="H10" s="106">
        <v>1</v>
      </c>
      <c r="I10" s="172"/>
      <c r="J10" s="172"/>
      <c r="K10" s="104">
        <v>1</v>
      </c>
      <c r="L10" s="104"/>
      <c r="M10" s="104"/>
      <c r="N10" s="117"/>
      <c r="O10" s="134">
        <f>(SUM(D10:J10)*K10*52)+(SUM(D10:J10)*L10*26)+(SUM(D10:J10)*M10*12)+(SUM(D10:J10)*N10*1)</f>
        <v>156</v>
      </c>
      <c r="P10" s="96"/>
      <c r="Q10" s="51">
        <f t="shared" si="0"/>
        <v>0</v>
      </c>
      <c r="R10" s="247"/>
    </row>
    <row r="11" spans="1:18" x14ac:dyDescent="0.25">
      <c r="A11" s="246"/>
      <c r="B11" s="12" t="s">
        <v>109</v>
      </c>
      <c r="C11" s="63">
        <v>79.5</v>
      </c>
      <c r="D11" s="102">
        <v>1</v>
      </c>
      <c r="E11" s="106">
        <v>1</v>
      </c>
      <c r="F11" s="106">
        <v>1</v>
      </c>
      <c r="G11" s="106">
        <v>1</v>
      </c>
      <c r="H11" s="106">
        <v>1</v>
      </c>
      <c r="I11" s="172"/>
      <c r="J11" s="172"/>
      <c r="K11" s="104">
        <v>1</v>
      </c>
      <c r="L11" s="104"/>
      <c r="M11" s="104"/>
      <c r="N11" s="117"/>
      <c r="O11" s="134">
        <f>(SUM(D11:J11)*K11*52)+(SUM(D11:J11)*L11*26)+(SUM(D11:J11)*M11*12)+(SUM(D11:J11)*N11*1)</f>
        <v>260</v>
      </c>
      <c r="P11" s="96"/>
      <c r="Q11" s="51">
        <f t="shared" si="0"/>
        <v>0</v>
      </c>
      <c r="R11" s="247"/>
    </row>
    <row r="12" spans="1:18" x14ac:dyDescent="0.25">
      <c r="A12" s="246"/>
      <c r="B12" s="12" t="s">
        <v>225</v>
      </c>
      <c r="C12" s="63">
        <v>32.89</v>
      </c>
      <c r="D12" s="102">
        <v>1</v>
      </c>
      <c r="E12" s="175"/>
      <c r="F12" s="106">
        <v>1</v>
      </c>
      <c r="G12" s="175"/>
      <c r="H12" s="106">
        <v>1</v>
      </c>
      <c r="I12" s="172"/>
      <c r="J12" s="172"/>
      <c r="K12" s="104">
        <v>1</v>
      </c>
      <c r="L12" s="104"/>
      <c r="M12" s="104"/>
      <c r="N12" s="117"/>
      <c r="O12" s="150">
        <f t="shared" ref="O12" si="1">(SUM(D12:J12)*K12*21)+(SUM(D12:J12)*L12*10)+(SUM(D12:J12)*M12*5)+(SUM(D12:J12)*N12*1)</f>
        <v>63</v>
      </c>
      <c r="P12" s="96"/>
      <c r="Q12" s="51">
        <f t="shared" si="0"/>
        <v>0</v>
      </c>
      <c r="R12" s="247"/>
    </row>
    <row r="13" spans="1:18" x14ac:dyDescent="0.25">
      <c r="A13" s="246"/>
      <c r="B13" s="12" t="s">
        <v>133</v>
      </c>
      <c r="C13" s="63">
        <v>12.69</v>
      </c>
      <c r="D13" s="102">
        <v>1</v>
      </c>
      <c r="E13" s="175"/>
      <c r="F13" s="106">
        <v>1</v>
      </c>
      <c r="G13" s="175"/>
      <c r="H13" s="106">
        <v>1</v>
      </c>
      <c r="I13" s="172"/>
      <c r="J13" s="172"/>
      <c r="K13" s="104">
        <v>1</v>
      </c>
      <c r="L13" s="104"/>
      <c r="M13" s="104"/>
      <c r="N13" s="117"/>
      <c r="O13" s="134">
        <f>(SUM(D13:J13)*K13*52)+(SUM(D13:J13)*L13*26)+(SUM(D13:J13)*M13*12)+(SUM(D13:J13)*N13*1)</f>
        <v>156</v>
      </c>
      <c r="P13" s="96"/>
      <c r="Q13" s="51">
        <f t="shared" si="0"/>
        <v>0</v>
      </c>
      <c r="R13" s="247"/>
    </row>
    <row r="14" spans="1:18" x14ac:dyDescent="0.25">
      <c r="A14" s="246"/>
      <c r="B14" s="12" t="s">
        <v>7</v>
      </c>
      <c r="C14" s="63">
        <v>45</v>
      </c>
      <c r="D14" s="102">
        <v>1</v>
      </c>
      <c r="E14" s="106">
        <v>1</v>
      </c>
      <c r="F14" s="106">
        <v>1</v>
      </c>
      <c r="G14" s="106">
        <v>1</v>
      </c>
      <c r="H14" s="106">
        <v>1</v>
      </c>
      <c r="I14" s="172"/>
      <c r="J14" s="172"/>
      <c r="K14" s="104">
        <v>1</v>
      </c>
      <c r="L14" s="104"/>
      <c r="M14" s="104"/>
      <c r="N14" s="117"/>
      <c r="O14" s="134">
        <f>(SUM(D14:J14)*K14*52)+(SUM(D14:J14)*L14*26)+(SUM(D14:J14)*M14*12)+(SUM(D14:J14)*N14*1)</f>
        <v>260</v>
      </c>
      <c r="P14" s="96"/>
      <c r="Q14" s="51">
        <f t="shared" si="0"/>
        <v>0</v>
      </c>
      <c r="R14" s="247"/>
    </row>
    <row r="15" spans="1:18" x14ac:dyDescent="0.25">
      <c r="A15" s="246"/>
      <c r="B15" s="12" t="s">
        <v>13</v>
      </c>
      <c r="C15" s="63">
        <v>14.2</v>
      </c>
      <c r="D15" s="102">
        <v>1</v>
      </c>
      <c r="E15" s="106">
        <v>1</v>
      </c>
      <c r="F15" s="106">
        <v>1</v>
      </c>
      <c r="G15" s="106">
        <v>1</v>
      </c>
      <c r="H15" s="106">
        <v>1</v>
      </c>
      <c r="I15" s="172"/>
      <c r="J15" s="172"/>
      <c r="K15" s="104">
        <v>1</v>
      </c>
      <c r="L15" s="104"/>
      <c r="M15" s="104"/>
      <c r="N15" s="117"/>
      <c r="O15" s="134">
        <f>(SUM(D15:J15)*K15*52)+(SUM(D15:J15)*L15*26)+(SUM(D15:J15)*M15*12)+(SUM(D15:J15)*N15*1)</f>
        <v>260</v>
      </c>
      <c r="P15" s="96"/>
      <c r="Q15" s="51">
        <f t="shared" si="0"/>
        <v>0</v>
      </c>
      <c r="R15" s="247"/>
    </row>
    <row r="16" spans="1:18" ht="15.75" thickBot="1" x14ac:dyDescent="0.3">
      <c r="A16" s="246"/>
      <c r="B16" s="12" t="s">
        <v>8</v>
      </c>
      <c r="C16" s="63">
        <v>15.2</v>
      </c>
      <c r="D16" s="160">
        <v>1</v>
      </c>
      <c r="E16" s="110">
        <v>1</v>
      </c>
      <c r="F16" s="110">
        <v>1</v>
      </c>
      <c r="G16" s="110">
        <v>1</v>
      </c>
      <c r="H16" s="110">
        <v>1</v>
      </c>
      <c r="I16" s="174"/>
      <c r="J16" s="174"/>
      <c r="K16" s="104">
        <v>1</v>
      </c>
      <c r="L16" s="162"/>
      <c r="M16" s="162"/>
      <c r="N16" s="163"/>
      <c r="O16" s="134">
        <f>(SUM(D16:J16)*K16*52)+(SUM(D16:J16)*L16*26)+(SUM(D16:J16)*M16*12)+(SUM(D16:J16)*N16*1)</f>
        <v>260</v>
      </c>
      <c r="P16" s="96"/>
      <c r="Q16" s="51">
        <f t="shared" si="0"/>
        <v>0</v>
      </c>
      <c r="R16" s="247"/>
    </row>
    <row r="17" spans="1:18" x14ac:dyDescent="0.25">
      <c r="A17" s="246"/>
      <c r="B17" s="99" t="s">
        <v>40</v>
      </c>
      <c r="C17" s="100"/>
      <c r="D17" s="113" t="s">
        <v>211</v>
      </c>
      <c r="E17" s="114" t="s">
        <v>212</v>
      </c>
      <c r="F17" s="114" t="s">
        <v>213</v>
      </c>
      <c r="G17" s="114" t="s">
        <v>214</v>
      </c>
      <c r="H17" s="114" t="s">
        <v>215</v>
      </c>
      <c r="I17" s="114" t="s">
        <v>216</v>
      </c>
      <c r="J17" s="114" t="s">
        <v>217</v>
      </c>
      <c r="K17" s="114" t="s">
        <v>218</v>
      </c>
      <c r="L17" s="114" t="s">
        <v>219</v>
      </c>
      <c r="M17" s="114" t="s">
        <v>220</v>
      </c>
      <c r="N17" s="115" t="s">
        <v>221</v>
      </c>
      <c r="O17" s="100"/>
      <c r="P17" s="100"/>
      <c r="Q17" s="101"/>
      <c r="R17" s="247"/>
    </row>
    <row r="18" spans="1:18" x14ac:dyDescent="0.25">
      <c r="A18" s="246"/>
      <c r="B18" s="12" t="s">
        <v>134</v>
      </c>
      <c r="C18" s="13">
        <v>53.1</v>
      </c>
      <c r="D18" s="102">
        <v>1</v>
      </c>
      <c r="E18" s="175"/>
      <c r="F18" s="106">
        <v>1</v>
      </c>
      <c r="G18" s="175"/>
      <c r="H18" s="106">
        <v>1</v>
      </c>
      <c r="I18" s="172"/>
      <c r="J18" s="172"/>
      <c r="K18" s="104">
        <v>1</v>
      </c>
      <c r="L18" s="176"/>
      <c r="M18" s="176"/>
      <c r="N18" s="178"/>
      <c r="O18" s="134">
        <f>(SUM(D18:J18)*K18*52)+(SUM(D18:J18)*L18*26)+(SUM(D18:J18)*M18*12)+(SUM(D18:J18)*N18*1)</f>
        <v>156</v>
      </c>
      <c r="P18" s="96"/>
      <c r="Q18" s="51">
        <f>P18*O18*C18</f>
        <v>0</v>
      </c>
      <c r="R18" s="247"/>
    </row>
    <row r="19" spans="1:18" x14ac:dyDescent="0.25">
      <c r="A19" s="246"/>
      <c r="B19" s="12" t="s">
        <v>67</v>
      </c>
      <c r="C19" s="13">
        <v>69.099999999999994</v>
      </c>
      <c r="D19" s="102">
        <v>1</v>
      </c>
      <c r="E19" s="106">
        <v>1</v>
      </c>
      <c r="F19" s="106">
        <v>1</v>
      </c>
      <c r="G19" s="106">
        <v>1</v>
      </c>
      <c r="H19" s="106">
        <v>1</v>
      </c>
      <c r="I19" s="172"/>
      <c r="J19" s="172"/>
      <c r="K19" s="104">
        <v>1</v>
      </c>
      <c r="L19" s="176"/>
      <c r="M19" s="176"/>
      <c r="N19" s="178"/>
      <c r="O19" s="134">
        <f>(SUM(D19:J19)*K19*52)+(SUM(D19:J19)*L19*26)+(SUM(D19:J19)*M19*12)+(SUM(D19:J19)*N19*1)</f>
        <v>260</v>
      </c>
      <c r="P19" s="96"/>
      <c r="Q19" s="51">
        <f>P19*O19*C19</f>
        <v>0</v>
      </c>
      <c r="R19" s="247"/>
    </row>
    <row r="20" spans="1:18" x14ac:dyDescent="0.25">
      <c r="A20" s="246"/>
      <c r="B20" s="12" t="s">
        <v>7</v>
      </c>
      <c r="C20" s="13">
        <v>22.7</v>
      </c>
      <c r="D20" s="102">
        <v>1</v>
      </c>
      <c r="E20" s="106">
        <v>1</v>
      </c>
      <c r="F20" s="106">
        <v>1</v>
      </c>
      <c r="G20" s="106">
        <v>1</v>
      </c>
      <c r="H20" s="106">
        <v>1</v>
      </c>
      <c r="I20" s="172"/>
      <c r="J20" s="172"/>
      <c r="K20" s="104">
        <v>1</v>
      </c>
      <c r="L20" s="176"/>
      <c r="M20" s="176"/>
      <c r="N20" s="178"/>
      <c r="O20" s="134">
        <f>(SUM(D20:J20)*K20*52)+(SUM(D20:J20)*L20*26)+(SUM(D20:J20)*M20*12)+(SUM(D20:J20)*N20*1)</f>
        <v>260</v>
      </c>
      <c r="P20" s="96"/>
      <c r="Q20" s="51">
        <f>P20*O20*C20</f>
        <v>0</v>
      </c>
      <c r="R20" s="247"/>
    </row>
    <row r="21" spans="1:18" ht="15.75" thickBot="1" x14ac:dyDescent="0.3">
      <c r="A21" s="246"/>
      <c r="B21" s="12" t="s">
        <v>68</v>
      </c>
      <c r="C21" s="13">
        <v>31.9</v>
      </c>
      <c r="D21" s="102">
        <v>1</v>
      </c>
      <c r="E21" s="106">
        <v>1</v>
      </c>
      <c r="F21" s="106">
        <v>1</v>
      </c>
      <c r="G21" s="106">
        <v>1</v>
      </c>
      <c r="H21" s="106">
        <v>1</v>
      </c>
      <c r="I21" s="172"/>
      <c r="J21" s="172"/>
      <c r="K21" s="104">
        <v>1</v>
      </c>
      <c r="L21" s="177"/>
      <c r="M21" s="177"/>
      <c r="N21" s="179"/>
      <c r="O21" s="134">
        <f>(SUM(D21:J21)*K21*52)+(SUM(D21:J21)*L21*26)+(SUM(D21:J21)*M21*12)+(SUM(D21:J21)*N21*1)</f>
        <v>260</v>
      </c>
      <c r="P21" s="96"/>
      <c r="Q21" s="51">
        <f>P21*O21*C21</f>
        <v>0</v>
      </c>
      <c r="R21" s="247"/>
    </row>
    <row r="22" spans="1:18" x14ac:dyDescent="0.25">
      <c r="A22" s="246"/>
      <c r="B22" s="99" t="s">
        <v>160</v>
      </c>
      <c r="C22" s="100"/>
      <c r="D22" s="113" t="s">
        <v>211</v>
      </c>
      <c r="E22" s="114" t="s">
        <v>212</v>
      </c>
      <c r="F22" s="114" t="s">
        <v>213</v>
      </c>
      <c r="G22" s="114" t="s">
        <v>214</v>
      </c>
      <c r="H22" s="114" t="s">
        <v>215</v>
      </c>
      <c r="I22" s="114" t="s">
        <v>216</v>
      </c>
      <c r="J22" s="114" t="s">
        <v>217</v>
      </c>
      <c r="K22" s="114" t="s">
        <v>218</v>
      </c>
      <c r="L22" s="114" t="s">
        <v>219</v>
      </c>
      <c r="M22" s="114" t="s">
        <v>220</v>
      </c>
      <c r="N22" s="115" t="s">
        <v>221</v>
      </c>
      <c r="O22" s="100"/>
      <c r="P22" s="100"/>
      <c r="Q22" s="101"/>
      <c r="R22" s="247"/>
    </row>
    <row r="23" spans="1:18" x14ac:dyDescent="0.25">
      <c r="A23" s="246"/>
      <c r="B23" s="12" t="s">
        <v>136</v>
      </c>
      <c r="C23" s="13">
        <v>20.440000000000001</v>
      </c>
      <c r="D23" s="102">
        <v>1</v>
      </c>
      <c r="E23" s="175"/>
      <c r="F23" s="106">
        <v>1</v>
      </c>
      <c r="G23" s="175"/>
      <c r="H23" s="106">
        <v>1</v>
      </c>
      <c r="I23" s="172"/>
      <c r="J23" s="172"/>
      <c r="K23" s="104">
        <v>1</v>
      </c>
      <c r="L23" s="176"/>
      <c r="M23" s="176"/>
      <c r="N23" s="178"/>
      <c r="O23" s="134">
        <f>(SUM(D23:J23)*K23*52)+(SUM(D23:J23)*L23*26)+(SUM(D23:J23)*M23*12)+(SUM(D23:J23)*N23*1)</f>
        <v>156</v>
      </c>
      <c r="P23" s="96"/>
      <c r="Q23" s="51">
        <f>P23*O23*C23</f>
        <v>0</v>
      </c>
      <c r="R23" s="247"/>
    </row>
    <row r="24" spans="1:18" ht="15.75" thickBot="1" x14ac:dyDescent="0.3">
      <c r="A24" s="246"/>
      <c r="B24" s="12" t="s">
        <v>137</v>
      </c>
      <c r="C24" s="13">
        <v>14.32</v>
      </c>
      <c r="D24" s="102">
        <v>1</v>
      </c>
      <c r="E24" s="175"/>
      <c r="F24" s="106">
        <v>1</v>
      </c>
      <c r="G24" s="175"/>
      <c r="H24" s="106">
        <v>1</v>
      </c>
      <c r="I24" s="172"/>
      <c r="J24" s="172"/>
      <c r="K24" s="104">
        <v>1</v>
      </c>
      <c r="L24" s="177"/>
      <c r="M24" s="177"/>
      <c r="N24" s="179"/>
      <c r="O24" s="134">
        <f>(SUM(D24:J24)*K24*52)+(SUM(D24:J24)*L24*26)+(SUM(D24:J24)*M24*12)+(SUM(D24:J24)*N24*1)</f>
        <v>156</v>
      </c>
      <c r="P24" s="96"/>
      <c r="Q24" s="51">
        <f>P24*O24*C24</f>
        <v>0</v>
      </c>
      <c r="R24" s="247"/>
    </row>
    <row r="25" spans="1:18" ht="15.75" thickBot="1" x14ac:dyDescent="0.3">
      <c r="A25" s="246"/>
      <c r="B25" s="301" t="s">
        <v>158</v>
      </c>
      <c r="C25" s="258"/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8"/>
      <c r="P25" s="258"/>
      <c r="Q25" s="302"/>
      <c r="R25" s="247"/>
    </row>
    <row r="26" spans="1:18" x14ac:dyDescent="0.25">
      <c r="A26" s="246"/>
      <c r="B26" s="99" t="s">
        <v>39</v>
      </c>
      <c r="C26" s="100"/>
      <c r="D26" s="113" t="s">
        <v>211</v>
      </c>
      <c r="E26" s="114" t="s">
        <v>212</v>
      </c>
      <c r="F26" s="114" t="s">
        <v>213</v>
      </c>
      <c r="G26" s="114" t="s">
        <v>214</v>
      </c>
      <c r="H26" s="114" t="s">
        <v>215</v>
      </c>
      <c r="I26" s="114" t="s">
        <v>216</v>
      </c>
      <c r="J26" s="114" t="s">
        <v>217</v>
      </c>
      <c r="K26" s="114" t="s">
        <v>218</v>
      </c>
      <c r="L26" s="114" t="s">
        <v>219</v>
      </c>
      <c r="M26" s="114" t="s">
        <v>220</v>
      </c>
      <c r="N26" s="115" t="s">
        <v>221</v>
      </c>
      <c r="O26" s="100"/>
      <c r="P26" s="100"/>
      <c r="Q26" s="101"/>
      <c r="R26" s="247"/>
    </row>
    <row r="27" spans="1:18" x14ac:dyDescent="0.25">
      <c r="A27" s="246"/>
      <c r="B27" s="12" t="s">
        <v>69</v>
      </c>
      <c r="C27" s="13">
        <v>29.5</v>
      </c>
      <c r="D27" s="102">
        <v>1</v>
      </c>
      <c r="E27" s="175"/>
      <c r="F27" s="106">
        <v>1</v>
      </c>
      <c r="G27" s="175"/>
      <c r="H27" s="106">
        <v>1</v>
      </c>
      <c r="I27" s="172"/>
      <c r="J27" s="172"/>
      <c r="K27" s="104">
        <v>1</v>
      </c>
      <c r="L27" s="176"/>
      <c r="M27" s="176"/>
      <c r="N27" s="178"/>
      <c r="O27" s="134">
        <f>(SUM(D27:J27)*K27*52)+(SUM(D27:J27)*L27*26)+(SUM(D27:J27)*M27*12)+(SUM(D27:J27)*N27*1)</f>
        <v>156</v>
      </c>
      <c r="P27" s="96"/>
      <c r="Q27" s="51">
        <f>P27*O27*C27</f>
        <v>0</v>
      </c>
      <c r="R27" s="247"/>
    </row>
    <row r="28" spans="1:18" x14ac:dyDescent="0.25">
      <c r="A28" s="246"/>
      <c r="B28" s="12" t="s">
        <v>135</v>
      </c>
      <c r="C28" s="13">
        <v>10.7</v>
      </c>
      <c r="D28" s="102">
        <v>1</v>
      </c>
      <c r="E28" s="175"/>
      <c r="F28" s="106">
        <v>1</v>
      </c>
      <c r="G28" s="175"/>
      <c r="H28" s="106">
        <v>1</v>
      </c>
      <c r="I28" s="172"/>
      <c r="J28" s="172"/>
      <c r="K28" s="104">
        <v>1</v>
      </c>
      <c r="L28" s="176"/>
      <c r="M28" s="176"/>
      <c r="N28" s="178"/>
      <c r="O28" s="134">
        <f>(SUM(D28:J28)*K28*52)+(SUM(D28:J28)*L28*26)+(SUM(D28:J28)*M28*12)+(SUM(D28:J28)*N28*1)</f>
        <v>156</v>
      </c>
      <c r="P28" s="96"/>
      <c r="Q28" s="51">
        <f>P28*O28*C28</f>
        <v>0</v>
      </c>
      <c r="R28" s="247"/>
    </row>
    <row r="29" spans="1:18" ht="15.75" thickBot="1" x14ac:dyDescent="0.3">
      <c r="A29" s="246"/>
      <c r="B29" s="12" t="s">
        <v>8</v>
      </c>
      <c r="C29" s="13">
        <v>8</v>
      </c>
      <c r="D29" s="102">
        <v>1</v>
      </c>
      <c r="E29" s="106">
        <v>1</v>
      </c>
      <c r="F29" s="106">
        <v>1</v>
      </c>
      <c r="G29" s="106">
        <v>1</v>
      </c>
      <c r="H29" s="106">
        <v>1</v>
      </c>
      <c r="I29" s="172"/>
      <c r="J29" s="172"/>
      <c r="K29" s="104">
        <v>1</v>
      </c>
      <c r="L29" s="177"/>
      <c r="M29" s="177"/>
      <c r="N29" s="179"/>
      <c r="O29" s="134">
        <f>(SUM(D29:J29)*K29*52)+(SUM(D29:J29)*L29*26)+(SUM(D29:J29)*M29*12)+(SUM(D29:J29)*N29*1)</f>
        <v>260</v>
      </c>
      <c r="P29" s="96"/>
      <c r="Q29" s="51">
        <f>P29*O29*C29</f>
        <v>0</v>
      </c>
      <c r="R29" s="247"/>
    </row>
    <row r="30" spans="1:18" x14ac:dyDescent="0.25">
      <c r="A30" s="246"/>
      <c r="B30" s="99" t="s">
        <v>40</v>
      </c>
      <c r="C30" s="100"/>
      <c r="D30" s="113" t="s">
        <v>211</v>
      </c>
      <c r="E30" s="114" t="s">
        <v>212</v>
      </c>
      <c r="F30" s="114" t="s">
        <v>213</v>
      </c>
      <c r="G30" s="114" t="s">
        <v>214</v>
      </c>
      <c r="H30" s="114" t="s">
        <v>215</v>
      </c>
      <c r="I30" s="114" t="s">
        <v>216</v>
      </c>
      <c r="J30" s="114" t="s">
        <v>217</v>
      </c>
      <c r="K30" s="114" t="s">
        <v>218</v>
      </c>
      <c r="L30" s="114" t="s">
        <v>219</v>
      </c>
      <c r="M30" s="114" t="s">
        <v>220</v>
      </c>
      <c r="N30" s="115" t="s">
        <v>221</v>
      </c>
      <c r="O30" s="100"/>
      <c r="P30" s="100"/>
      <c r="Q30" s="101"/>
      <c r="R30" s="247"/>
    </row>
    <row r="31" spans="1:18" x14ac:dyDescent="0.25">
      <c r="A31" s="246"/>
      <c r="B31" s="12" t="s">
        <v>46</v>
      </c>
      <c r="C31" s="13">
        <v>37.200000000000003</v>
      </c>
      <c r="D31" s="173"/>
      <c r="E31" s="172"/>
      <c r="F31" s="106">
        <v>2</v>
      </c>
      <c r="G31" s="172"/>
      <c r="H31" s="172"/>
      <c r="I31" s="172"/>
      <c r="J31" s="172"/>
      <c r="K31" s="176"/>
      <c r="L31" s="176"/>
      <c r="M31" s="176"/>
      <c r="N31" s="117">
        <v>1</v>
      </c>
      <c r="O31" s="134">
        <f>(SUM(D31:J31)*K31*52)+(SUM(D31:J31)*L31*26)+(SUM(D31:J31)*M31*12)+(SUM(D31:J31)*N31*1)</f>
        <v>2</v>
      </c>
      <c r="P31" s="96"/>
      <c r="Q31" s="51">
        <f>P31*O31*C31</f>
        <v>0</v>
      </c>
      <c r="R31" s="247"/>
    </row>
    <row r="32" spans="1:18" x14ac:dyDescent="0.25">
      <c r="A32" s="246"/>
      <c r="B32" s="12" t="s">
        <v>70</v>
      </c>
      <c r="C32" s="13">
        <v>11.2</v>
      </c>
      <c r="D32" s="102">
        <v>1</v>
      </c>
      <c r="E32" s="106">
        <v>1</v>
      </c>
      <c r="F32" s="106">
        <v>1</v>
      </c>
      <c r="G32" s="106">
        <v>1</v>
      </c>
      <c r="H32" s="106">
        <v>1</v>
      </c>
      <c r="I32" s="172"/>
      <c r="J32" s="172"/>
      <c r="K32" s="104">
        <v>1</v>
      </c>
      <c r="L32" s="176"/>
      <c r="M32" s="176"/>
      <c r="N32" s="178"/>
      <c r="O32" s="134">
        <f>(SUM(D32:J32)*K32*52)+(SUM(D32:J32)*L32*26)+(SUM(D32:J32)*M32*12)+(SUM(D32:J32)*N32*1)</f>
        <v>260</v>
      </c>
      <c r="P32" s="96"/>
      <c r="Q32" s="51">
        <f>P32*O32*C32</f>
        <v>0</v>
      </c>
      <c r="R32" s="247"/>
    </row>
    <row r="33" spans="1:18" ht="15.75" thickBot="1" x14ac:dyDescent="0.3">
      <c r="A33" s="246"/>
      <c r="B33" s="15" t="s">
        <v>71</v>
      </c>
      <c r="C33" s="16">
        <v>11.1</v>
      </c>
      <c r="D33" s="160">
        <v>1</v>
      </c>
      <c r="E33" s="110">
        <v>1</v>
      </c>
      <c r="F33" s="110">
        <v>1</v>
      </c>
      <c r="G33" s="110">
        <v>1</v>
      </c>
      <c r="H33" s="110">
        <v>1</v>
      </c>
      <c r="I33" s="174"/>
      <c r="J33" s="174"/>
      <c r="K33" s="162">
        <v>1</v>
      </c>
      <c r="L33" s="177"/>
      <c r="M33" s="177"/>
      <c r="N33" s="179"/>
      <c r="O33" s="138">
        <f>(SUM(D33:J33)*K33*52)+(SUM(D33:J33)*L33*26)+(SUM(D33:J33)*M33*12)+(SUM(D33:J33)*N33*1)</f>
        <v>260</v>
      </c>
      <c r="P33" s="96"/>
      <c r="Q33" s="52">
        <f>P33*O33*C33</f>
        <v>0</v>
      </c>
      <c r="R33" s="247"/>
    </row>
    <row r="34" spans="1:18" ht="15.75" thickBot="1" x14ac:dyDescent="0.3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8"/>
      <c r="Q34" s="238"/>
      <c r="R34" s="239"/>
    </row>
    <row r="35" spans="1:18" ht="15.75" thickBot="1" x14ac:dyDescent="0.3">
      <c r="A35" s="246"/>
      <c r="B35" s="268" t="s">
        <v>142</v>
      </c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70"/>
      <c r="R35" s="247"/>
    </row>
    <row r="36" spans="1:18" ht="15.75" x14ac:dyDescent="0.25">
      <c r="A36" s="246"/>
      <c r="B36" s="251" t="s">
        <v>24</v>
      </c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  <c r="O36" s="252"/>
      <c r="P36" s="282">
        <f>SUM(Q9:Q33)</f>
        <v>0</v>
      </c>
      <c r="Q36" s="272"/>
      <c r="R36" s="247"/>
    </row>
    <row r="37" spans="1:18" ht="15.75" x14ac:dyDescent="0.25">
      <c r="A37" s="246"/>
      <c r="B37" s="253" t="s">
        <v>122</v>
      </c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75">
        <f>P38-P36</f>
        <v>0</v>
      </c>
      <c r="Q37" s="274"/>
      <c r="R37" s="247"/>
    </row>
    <row r="38" spans="1:18" ht="16.5" thickBot="1" x14ac:dyDescent="0.3">
      <c r="A38" s="246"/>
      <c r="B38" s="255" t="s">
        <v>25</v>
      </c>
      <c r="C38" s="256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81">
        <f>P36*1.21</f>
        <v>0</v>
      </c>
      <c r="Q38" s="261"/>
      <c r="R38" s="247"/>
    </row>
    <row r="39" spans="1:18" ht="15.75" thickBot="1" x14ac:dyDescent="0.3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9"/>
    </row>
    <row r="40" spans="1:18" ht="15.75" thickBot="1" x14ac:dyDescent="0.3">
      <c r="A40" s="246"/>
      <c r="B40" s="265" t="s">
        <v>143</v>
      </c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7"/>
      <c r="R40" s="247"/>
    </row>
    <row r="41" spans="1:18" ht="26.25" thickBot="1" x14ac:dyDescent="0.3">
      <c r="A41" s="246"/>
      <c r="B41" s="25" t="s">
        <v>0</v>
      </c>
      <c r="C41" s="26" t="s">
        <v>1</v>
      </c>
      <c r="D41" s="257" t="s">
        <v>222</v>
      </c>
      <c r="E41" s="258"/>
      <c r="F41" s="258"/>
      <c r="G41" s="258"/>
      <c r="H41" s="258"/>
      <c r="I41" s="258"/>
      <c r="J41" s="258"/>
      <c r="K41" s="258"/>
      <c r="L41" s="258"/>
      <c r="M41" s="258"/>
      <c r="N41" s="259"/>
      <c r="O41" s="27" t="s">
        <v>26</v>
      </c>
      <c r="P41" s="27" t="s">
        <v>2</v>
      </c>
      <c r="Q41" s="204" t="s">
        <v>126</v>
      </c>
      <c r="R41" s="247"/>
    </row>
    <row r="42" spans="1:18" x14ac:dyDescent="0.25">
      <c r="A42" s="246"/>
      <c r="B42" s="99" t="s">
        <v>38</v>
      </c>
      <c r="C42" s="100"/>
      <c r="D42" s="113" t="s">
        <v>211</v>
      </c>
      <c r="E42" s="114" t="s">
        <v>212</v>
      </c>
      <c r="F42" s="114" t="s">
        <v>213</v>
      </c>
      <c r="G42" s="114" t="s">
        <v>214</v>
      </c>
      <c r="H42" s="114" t="s">
        <v>215</v>
      </c>
      <c r="I42" s="114" t="s">
        <v>216</v>
      </c>
      <c r="J42" s="114" t="s">
        <v>217</v>
      </c>
      <c r="K42" s="114" t="s">
        <v>218</v>
      </c>
      <c r="L42" s="114" t="s">
        <v>219</v>
      </c>
      <c r="M42" s="114" t="s">
        <v>220</v>
      </c>
      <c r="N42" s="115" t="s">
        <v>221</v>
      </c>
      <c r="O42" s="100"/>
      <c r="P42" s="100"/>
      <c r="Q42" s="101"/>
      <c r="R42" s="247"/>
    </row>
    <row r="43" spans="1:18" x14ac:dyDescent="0.25">
      <c r="A43" s="246"/>
      <c r="B43" s="12" t="s">
        <v>230</v>
      </c>
      <c r="C43" s="13">
        <v>56.7</v>
      </c>
      <c r="D43" s="102"/>
      <c r="E43" s="175"/>
      <c r="F43" s="106">
        <v>2</v>
      </c>
      <c r="G43" s="175"/>
      <c r="H43" s="106"/>
      <c r="I43" s="172"/>
      <c r="J43" s="172"/>
      <c r="K43" s="104"/>
      <c r="L43" s="176"/>
      <c r="M43" s="176"/>
      <c r="N43" s="117">
        <v>1</v>
      </c>
      <c r="O43" s="134">
        <f>(SUM(D43:J43)*K43*52)+(SUM(D43:J43)*L43*26)+(SUM(D43:J43)*M43*12)+(SUM(D43:J43)*N43*1)</f>
        <v>2</v>
      </c>
      <c r="P43" s="96"/>
      <c r="Q43" s="181">
        <f>P43*O43*C43</f>
        <v>0</v>
      </c>
      <c r="R43" s="247"/>
    </row>
    <row r="44" spans="1:18" x14ac:dyDescent="0.25">
      <c r="A44" s="246"/>
      <c r="B44" s="12" t="s">
        <v>229</v>
      </c>
      <c r="C44" s="13">
        <v>39.6</v>
      </c>
      <c r="D44" s="102"/>
      <c r="E44" s="106"/>
      <c r="F44" s="106">
        <v>2</v>
      </c>
      <c r="G44" s="106"/>
      <c r="H44" s="106"/>
      <c r="I44" s="172"/>
      <c r="J44" s="172"/>
      <c r="K44" s="104"/>
      <c r="L44" s="176"/>
      <c r="M44" s="176"/>
      <c r="N44" s="117">
        <v>1</v>
      </c>
      <c r="O44" s="134">
        <f>(SUM(D44:J44)*K44*52)+(SUM(D44:J44)*L44*26)+(SUM(D44:J44)*M44*12)+(SUM(D44:J44)*N44*1)</f>
        <v>2</v>
      </c>
      <c r="P44" s="96"/>
      <c r="Q44" s="51">
        <f>P44*O44*C44</f>
        <v>0</v>
      </c>
      <c r="R44" s="247"/>
    </row>
    <row r="45" spans="1:18" x14ac:dyDescent="0.25">
      <c r="A45" s="246"/>
      <c r="B45" s="12" t="s">
        <v>228</v>
      </c>
      <c r="C45" s="13">
        <v>43.2</v>
      </c>
      <c r="D45" s="102"/>
      <c r="E45" s="106"/>
      <c r="F45" s="106">
        <v>2</v>
      </c>
      <c r="G45" s="106"/>
      <c r="H45" s="106"/>
      <c r="I45" s="172"/>
      <c r="J45" s="172"/>
      <c r="K45" s="104"/>
      <c r="L45" s="176"/>
      <c r="M45" s="176"/>
      <c r="N45" s="117">
        <v>1</v>
      </c>
      <c r="O45" s="134">
        <f>(SUM(D45:J45)*K45*52)+(SUM(D45:J45)*L45*26)+(SUM(D45:J45)*M45*12)+(SUM(D45:J45)*N45*1)</f>
        <v>2</v>
      </c>
      <c r="P45" s="96"/>
      <c r="Q45" s="51">
        <f>P45*O45*C45</f>
        <v>0</v>
      </c>
      <c r="R45" s="247"/>
    </row>
    <row r="46" spans="1:18" ht="15.75" thickBot="1" x14ac:dyDescent="0.3">
      <c r="A46" s="246"/>
      <c r="B46" s="12" t="s">
        <v>32</v>
      </c>
      <c r="C46" s="13">
        <v>13</v>
      </c>
      <c r="D46" s="102"/>
      <c r="E46" s="106"/>
      <c r="F46" s="106">
        <v>1</v>
      </c>
      <c r="G46" s="106"/>
      <c r="H46" s="106"/>
      <c r="I46" s="172"/>
      <c r="J46" s="172"/>
      <c r="K46" s="104"/>
      <c r="L46" s="177"/>
      <c r="M46" s="104">
        <v>1</v>
      </c>
      <c r="N46" s="179"/>
      <c r="O46" s="134">
        <f>(SUM(D46:J46)*K46*52)+(SUM(D46:J46)*L46*26)+(SUM(D46:J46)*M46*12)+(SUM(D46:J46)*N46*1)</f>
        <v>12</v>
      </c>
      <c r="P46" s="97"/>
      <c r="Q46" s="51">
        <f>P46*O46*C46</f>
        <v>0</v>
      </c>
      <c r="R46" s="247"/>
    </row>
    <row r="47" spans="1:18" x14ac:dyDescent="0.25">
      <c r="A47" s="246"/>
      <c r="B47" s="99" t="s">
        <v>43</v>
      </c>
      <c r="C47" s="100"/>
      <c r="D47" s="113" t="s">
        <v>211</v>
      </c>
      <c r="E47" s="114" t="s">
        <v>212</v>
      </c>
      <c r="F47" s="114" t="s">
        <v>213</v>
      </c>
      <c r="G47" s="114" t="s">
        <v>214</v>
      </c>
      <c r="H47" s="114" t="s">
        <v>215</v>
      </c>
      <c r="I47" s="114" t="s">
        <v>216</v>
      </c>
      <c r="J47" s="114" t="s">
        <v>217</v>
      </c>
      <c r="K47" s="114" t="s">
        <v>218</v>
      </c>
      <c r="L47" s="114" t="s">
        <v>219</v>
      </c>
      <c r="M47" s="114" t="s">
        <v>220</v>
      </c>
      <c r="N47" s="115" t="s">
        <v>221</v>
      </c>
      <c r="O47" s="100"/>
      <c r="P47" s="100"/>
      <c r="Q47" s="101"/>
      <c r="R47" s="247"/>
    </row>
    <row r="48" spans="1:18" x14ac:dyDescent="0.25">
      <c r="A48" s="246"/>
      <c r="B48" s="12" t="s">
        <v>226</v>
      </c>
      <c r="C48" s="13">
        <v>12.84</v>
      </c>
      <c r="D48" s="102"/>
      <c r="E48" s="175"/>
      <c r="F48" s="106">
        <v>2</v>
      </c>
      <c r="G48" s="175"/>
      <c r="H48" s="106"/>
      <c r="I48" s="172"/>
      <c r="J48" s="172"/>
      <c r="K48" s="104"/>
      <c r="L48" s="176"/>
      <c r="M48" s="176"/>
      <c r="N48" s="117">
        <v>1</v>
      </c>
      <c r="O48" s="134">
        <f>(SUM(D48:J48)*K48*52)+(SUM(D48:J48)*L48*26)+(SUM(D48:J48)*M48*12)+(SUM(D48:J48)*N48*1)</f>
        <v>2</v>
      </c>
      <c r="P48" s="96"/>
      <c r="Q48" s="51">
        <f>P48*O48*C48</f>
        <v>0</v>
      </c>
      <c r="R48" s="247"/>
    </row>
    <row r="49" spans="1:18" ht="15.75" thickBot="1" x14ac:dyDescent="0.3">
      <c r="A49" s="246"/>
      <c r="B49" s="15" t="s">
        <v>227</v>
      </c>
      <c r="C49" s="16">
        <v>4.5</v>
      </c>
      <c r="D49" s="160"/>
      <c r="E49" s="180"/>
      <c r="F49" s="110">
        <v>2</v>
      </c>
      <c r="G49" s="180"/>
      <c r="H49" s="110"/>
      <c r="I49" s="174"/>
      <c r="J49" s="174"/>
      <c r="K49" s="162"/>
      <c r="L49" s="177"/>
      <c r="M49" s="177"/>
      <c r="N49" s="163">
        <v>1</v>
      </c>
      <c r="O49" s="138">
        <f>(SUM(D49:J49)*K49*52)+(SUM(D49:J49)*L49*26)+(SUM(D49:J49)*M49*12)+(SUM(D49:J49)*N49*1)</f>
        <v>2</v>
      </c>
      <c r="P49" s="97"/>
      <c r="Q49" s="52">
        <f>P49*O49*C49</f>
        <v>0</v>
      </c>
      <c r="R49" s="247"/>
    </row>
    <row r="50" spans="1:18" ht="15.75" thickBot="1" x14ac:dyDescent="0.3">
      <c r="A50" s="237"/>
      <c r="B50" s="238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8"/>
      <c r="Q50" s="238"/>
      <c r="R50" s="239"/>
    </row>
    <row r="51" spans="1:18" ht="15.75" thickBot="1" x14ac:dyDescent="0.3">
      <c r="A51" s="246"/>
      <c r="B51" s="268" t="s">
        <v>144</v>
      </c>
      <c r="C51" s="269"/>
      <c r="D51" s="269"/>
      <c r="E51" s="269"/>
      <c r="F51" s="269"/>
      <c r="G51" s="269"/>
      <c r="H51" s="269"/>
      <c r="I51" s="269"/>
      <c r="J51" s="269"/>
      <c r="K51" s="269"/>
      <c r="L51" s="269"/>
      <c r="M51" s="269"/>
      <c r="N51" s="269"/>
      <c r="O51" s="269"/>
      <c r="P51" s="269"/>
      <c r="Q51" s="270"/>
      <c r="R51" s="247"/>
    </row>
    <row r="52" spans="1:18" ht="15.75" x14ac:dyDescent="0.25">
      <c r="A52" s="246"/>
      <c r="B52" s="251" t="s">
        <v>24</v>
      </c>
      <c r="C52" s="252"/>
      <c r="D52" s="252"/>
      <c r="E52" s="252"/>
      <c r="F52" s="252"/>
      <c r="G52" s="252"/>
      <c r="H52" s="252"/>
      <c r="I52" s="252"/>
      <c r="J52" s="252"/>
      <c r="K52" s="252"/>
      <c r="L52" s="252"/>
      <c r="M52" s="252"/>
      <c r="N52" s="252"/>
      <c r="O52" s="252"/>
      <c r="P52" s="271">
        <f>SUM(Q43:Q49)</f>
        <v>0</v>
      </c>
      <c r="Q52" s="272"/>
      <c r="R52" s="247"/>
    </row>
    <row r="53" spans="1:18" ht="15.75" x14ac:dyDescent="0.25">
      <c r="A53" s="246"/>
      <c r="B53" s="253" t="s">
        <v>122</v>
      </c>
      <c r="C53" s="254"/>
      <c r="D53" s="254"/>
      <c r="E53" s="254"/>
      <c r="F53" s="254"/>
      <c r="G53" s="254"/>
      <c r="H53" s="254"/>
      <c r="I53" s="254"/>
      <c r="J53" s="254"/>
      <c r="K53" s="254"/>
      <c r="L53" s="254"/>
      <c r="M53" s="254"/>
      <c r="N53" s="254"/>
      <c r="O53" s="254"/>
      <c r="P53" s="273">
        <f>P54-P52</f>
        <v>0</v>
      </c>
      <c r="Q53" s="274"/>
      <c r="R53" s="247"/>
    </row>
    <row r="54" spans="1:18" ht="16.5" thickBot="1" x14ac:dyDescent="0.3">
      <c r="A54" s="246"/>
      <c r="B54" s="255" t="s">
        <v>25</v>
      </c>
      <c r="C54" s="256"/>
      <c r="D54" s="256"/>
      <c r="E54" s="256"/>
      <c r="F54" s="256"/>
      <c r="G54" s="256"/>
      <c r="H54" s="256"/>
      <c r="I54" s="256"/>
      <c r="J54" s="256"/>
      <c r="K54" s="256"/>
      <c r="L54" s="256"/>
      <c r="M54" s="256"/>
      <c r="N54" s="256"/>
      <c r="O54" s="256"/>
      <c r="P54" s="260">
        <f>P52*1.21</f>
        <v>0</v>
      </c>
      <c r="Q54" s="261"/>
      <c r="R54" s="247"/>
    </row>
    <row r="55" spans="1:18" ht="17.100000000000001" customHeight="1" thickBot="1" x14ac:dyDescent="0.3">
      <c r="A55" s="237"/>
      <c r="B55" s="238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8"/>
      <c r="Q55" s="238"/>
      <c r="R55" s="239"/>
    </row>
    <row r="56" spans="1:18" ht="19.5" thickBot="1" x14ac:dyDescent="0.3">
      <c r="A56" s="237"/>
      <c r="B56" s="248" t="s">
        <v>129</v>
      </c>
      <c r="C56" s="249"/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50"/>
      <c r="R56" s="239"/>
    </row>
    <row r="57" spans="1:18" ht="15.75" x14ac:dyDescent="0.25">
      <c r="A57" s="237"/>
      <c r="B57" s="251" t="s">
        <v>24</v>
      </c>
      <c r="C57" s="252"/>
      <c r="D57" s="252"/>
      <c r="E57" s="252"/>
      <c r="F57" s="252"/>
      <c r="G57" s="252"/>
      <c r="H57" s="252"/>
      <c r="I57" s="252"/>
      <c r="J57" s="252"/>
      <c r="K57" s="252"/>
      <c r="L57" s="252"/>
      <c r="M57" s="252"/>
      <c r="N57" s="252"/>
      <c r="O57" s="252"/>
      <c r="P57" s="271">
        <f>SUM(P36+P52)</f>
        <v>0</v>
      </c>
      <c r="Q57" s="272"/>
      <c r="R57" s="239"/>
    </row>
    <row r="58" spans="1:18" ht="15.75" x14ac:dyDescent="0.25">
      <c r="A58" s="237"/>
      <c r="B58" s="253" t="s">
        <v>122</v>
      </c>
      <c r="C58" s="254"/>
      <c r="D58" s="254"/>
      <c r="E58" s="254"/>
      <c r="F58" s="254"/>
      <c r="G58" s="254"/>
      <c r="H58" s="254"/>
      <c r="I58" s="254"/>
      <c r="J58" s="254"/>
      <c r="K58" s="254"/>
      <c r="L58" s="254"/>
      <c r="M58" s="254"/>
      <c r="N58" s="254"/>
      <c r="O58" s="254"/>
      <c r="P58" s="273">
        <f>P59-P57</f>
        <v>0</v>
      </c>
      <c r="Q58" s="274"/>
      <c r="R58" s="239"/>
    </row>
    <row r="59" spans="1:18" ht="16.5" thickBot="1" x14ac:dyDescent="0.3">
      <c r="A59" s="237"/>
      <c r="B59" s="255" t="s">
        <v>25</v>
      </c>
      <c r="C59" s="256"/>
      <c r="D59" s="256"/>
      <c r="E59" s="256"/>
      <c r="F59" s="256"/>
      <c r="G59" s="256"/>
      <c r="H59" s="256"/>
      <c r="I59" s="256"/>
      <c r="J59" s="256"/>
      <c r="K59" s="256"/>
      <c r="L59" s="256"/>
      <c r="M59" s="256"/>
      <c r="N59" s="256"/>
      <c r="O59" s="256"/>
      <c r="P59" s="260">
        <f>P57*1.21</f>
        <v>0</v>
      </c>
      <c r="Q59" s="261"/>
      <c r="R59" s="239"/>
    </row>
    <row r="60" spans="1:18" ht="17.25" x14ac:dyDescent="0.25">
      <c r="A60" s="237"/>
      <c r="B60" s="280"/>
      <c r="C60" s="280"/>
      <c r="D60" s="280"/>
      <c r="E60" s="280"/>
      <c r="F60" s="280"/>
      <c r="G60" s="280"/>
      <c r="H60" s="280"/>
      <c r="I60" s="280"/>
      <c r="J60" s="280"/>
      <c r="K60" s="280"/>
      <c r="L60" s="280"/>
      <c r="M60" s="280"/>
      <c r="N60" s="280"/>
      <c r="O60" s="280"/>
      <c r="P60" s="280"/>
      <c r="Q60" s="280"/>
      <c r="R60" s="239"/>
    </row>
    <row r="61" spans="1:18" ht="15.75" x14ac:dyDescent="0.25">
      <c r="A61" s="90"/>
      <c r="B61" s="95" t="s">
        <v>155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91"/>
      <c r="P61" s="91"/>
      <c r="Q61" s="91"/>
      <c r="R61" s="92"/>
    </row>
    <row r="62" spans="1:18" ht="15.75" x14ac:dyDescent="0.25">
      <c r="A62" s="90"/>
      <c r="B62" s="262" t="s">
        <v>130</v>
      </c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4"/>
      <c r="Q62" s="91"/>
      <c r="R62" s="92"/>
    </row>
    <row r="63" spans="1:18" x14ac:dyDescent="0.25">
      <c r="A63" s="90"/>
      <c r="B63" s="217" t="s">
        <v>241</v>
      </c>
      <c r="C63" s="217"/>
      <c r="D63" s="217"/>
      <c r="E63" s="217"/>
      <c r="F63" s="217"/>
      <c r="G63" s="217"/>
      <c r="H63" s="217"/>
      <c r="I63" s="217"/>
      <c r="J63" s="217"/>
      <c r="K63" s="217"/>
      <c r="L63" s="217"/>
      <c r="M63" s="217"/>
      <c r="N63" s="217"/>
      <c r="O63" s="91"/>
      <c r="P63" s="91"/>
      <c r="Q63" s="91"/>
      <c r="R63" s="92"/>
    </row>
    <row r="64" spans="1:18" x14ac:dyDescent="0.25">
      <c r="A64" s="29"/>
      <c r="B64" s="54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4"/>
      <c r="P64" s="54"/>
      <c r="Q64" s="54"/>
      <c r="R64" s="28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3:14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</sheetData>
  <mergeCells count="47">
    <mergeCell ref="D41:N41"/>
    <mergeCell ref="B60:Q60"/>
    <mergeCell ref="B62:P62"/>
    <mergeCell ref="B25:Q25"/>
    <mergeCell ref="A55:R55"/>
    <mergeCell ref="A56:A60"/>
    <mergeCell ref="B56:Q56"/>
    <mergeCell ref="R56:R60"/>
    <mergeCell ref="B57:O57"/>
    <mergeCell ref="P57:Q57"/>
    <mergeCell ref="B58:O58"/>
    <mergeCell ref="P58:Q58"/>
    <mergeCell ref="B59:O59"/>
    <mergeCell ref="P59:Q59"/>
    <mergeCell ref="A50:R50"/>
    <mergeCell ref="A51:A54"/>
    <mergeCell ref="B51:Q51"/>
    <mergeCell ref="R51:R54"/>
    <mergeCell ref="B52:O52"/>
    <mergeCell ref="P52:Q52"/>
    <mergeCell ref="B53:O53"/>
    <mergeCell ref="P53:Q53"/>
    <mergeCell ref="B54:O54"/>
    <mergeCell ref="P54:Q54"/>
    <mergeCell ref="R35:R38"/>
    <mergeCell ref="B36:O36"/>
    <mergeCell ref="P36:Q36"/>
    <mergeCell ref="B37:O37"/>
    <mergeCell ref="P37:Q37"/>
    <mergeCell ref="B38:O38"/>
    <mergeCell ref="P38:Q38"/>
    <mergeCell ref="A39:R39"/>
    <mergeCell ref="A40:A49"/>
    <mergeCell ref="B40:Q40"/>
    <mergeCell ref="R40:R49"/>
    <mergeCell ref="A1:R1"/>
    <mergeCell ref="A2:R2"/>
    <mergeCell ref="A3:R3"/>
    <mergeCell ref="A4:R4"/>
    <mergeCell ref="A5:A33"/>
    <mergeCell ref="B5:Q5"/>
    <mergeCell ref="R5:R33"/>
    <mergeCell ref="B7:Q7"/>
    <mergeCell ref="D6:N6"/>
    <mergeCell ref="A34:R34"/>
    <mergeCell ref="A35:A38"/>
    <mergeCell ref="B35:Q3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R93"/>
  <sheetViews>
    <sheetView zoomScale="90" zoomScaleNormal="90" workbookViewId="0">
      <selection activeCell="B1" sqref="B1:Q1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7109375" style="1" customWidth="1"/>
    <col min="15" max="16" width="17.7109375" style="1" customWidth="1"/>
    <col min="17" max="17" width="17.5703125" style="1" customWidth="1"/>
    <col min="18" max="18" width="2.5703125" style="1" customWidth="1"/>
    <col min="19" max="248" width="9.140625" style="1"/>
    <col min="249" max="249" width="34" style="1" customWidth="1"/>
    <col min="250" max="250" width="10" style="1" customWidth="1"/>
    <col min="251" max="251" width="11.42578125" style="1" customWidth="1"/>
    <col min="252" max="252" width="11.85546875" style="1" customWidth="1"/>
    <col min="253" max="253" width="21.5703125" style="1" customWidth="1"/>
    <col min="254" max="254" width="13.42578125" style="1" customWidth="1"/>
    <col min="255" max="255" width="15" style="1" customWidth="1"/>
    <col min="256" max="504" width="9.140625" style="1"/>
    <col min="505" max="505" width="34" style="1" customWidth="1"/>
    <col min="506" max="506" width="10" style="1" customWidth="1"/>
    <col min="507" max="507" width="11.42578125" style="1" customWidth="1"/>
    <col min="508" max="508" width="11.85546875" style="1" customWidth="1"/>
    <col min="509" max="509" width="21.5703125" style="1" customWidth="1"/>
    <col min="510" max="510" width="13.42578125" style="1" customWidth="1"/>
    <col min="511" max="511" width="15" style="1" customWidth="1"/>
    <col min="512" max="760" width="9.140625" style="1"/>
    <col min="761" max="761" width="34" style="1" customWidth="1"/>
    <col min="762" max="762" width="10" style="1" customWidth="1"/>
    <col min="763" max="763" width="11.42578125" style="1" customWidth="1"/>
    <col min="764" max="764" width="11.85546875" style="1" customWidth="1"/>
    <col min="765" max="765" width="21.5703125" style="1" customWidth="1"/>
    <col min="766" max="766" width="13.42578125" style="1" customWidth="1"/>
    <col min="767" max="767" width="15" style="1" customWidth="1"/>
    <col min="768" max="1016" width="9.140625" style="1"/>
    <col min="1017" max="1017" width="34" style="1" customWidth="1"/>
    <col min="1018" max="1018" width="10" style="1" customWidth="1"/>
    <col min="1019" max="1019" width="11.42578125" style="1" customWidth="1"/>
    <col min="1020" max="1020" width="11.85546875" style="1" customWidth="1"/>
    <col min="1021" max="1021" width="21.5703125" style="1" customWidth="1"/>
    <col min="1022" max="1022" width="13.42578125" style="1" customWidth="1"/>
    <col min="1023" max="1023" width="15" style="1" customWidth="1"/>
    <col min="1024" max="1272" width="9.140625" style="1"/>
    <col min="1273" max="1273" width="34" style="1" customWidth="1"/>
    <col min="1274" max="1274" width="10" style="1" customWidth="1"/>
    <col min="1275" max="1275" width="11.42578125" style="1" customWidth="1"/>
    <col min="1276" max="1276" width="11.85546875" style="1" customWidth="1"/>
    <col min="1277" max="1277" width="21.5703125" style="1" customWidth="1"/>
    <col min="1278" max="1278" width="13.42578125" style="1" customWidth="1"/>
    <col min="1279" max="1279" width="15" style="1" customWidth="1"/>
    <col min="1280" max="1528" width="9.140625" style="1"/>
    <col min="1529" max="1529" width="34" style="1" customWidth="1"/>
    <col min="1530" max="1530" width="10" style="1" customWidth="1"/>
    <col min="1531" max="1531" width="11.42578125" style="1" customWidth="1"/>
    <col min="1532" max="1532" width="11.85546875" style="1" customWidth="1"/>
    <col min="1533" max="1533" width="21.5703125" style="1" customWidth="1"/>
    <col min="1534" max="1534" width="13.42578125" style="1" customWidth="1"/>
    <col min="1535" max="1535" width="15" style="1" customWidth="1"/>
    <col min="1536" max="1784" width="9.140625" style="1"/>
    <col min="1785" max="1785" width="34" style="1" customWidth="1"/>
    <col min="1786" max="1786" width="10" style="1" customWidth="1"/>
    <col min="1787" max="1787" width="11.42578125" style="1" customWidth="1"/>
    <col min="1788" max="1788" width="11.85546875" style="1" customWidth="1"/>
    <col min="1789" max="1789" width="21.5703125" style="1" customWidth="1"/>
    <col min="1790" max="1790" width="13.42578125" style="1" customWidth="1"/>
    <col min="1791" max="1791" width="15" style="1" customWidth="1"/>
    <col min="1792" max="2040" width="9.140625" style="1"/>
    <col min="2041" max="2041" width="34" style="1" customWidth="1"/>
    <col min="2042" max="2042" width="10" style="1" customWidth="1"/>
    <col min="2043" max="2043" width="11.42578125" style="1" customWidth="1"/>
    <col min="2044" max="2044" width="11.85546875" style="1" customWidth="1"/>
    <col min="2045" max="2045" width="21.5703125" style="1" customWidth="1"/>
    <col min="2046" max="2046" width="13.42578125" style="1" customWidth="1"/>
    <col min="2047" max="2047" width="15" style="1" customWidth="1"/>
    <col min="2048" max="2296" width="9.140625" style="1"/>
    <col min="2297" max="2297" width="34" style="1" customWidth="1"/>
    <col min="2298" max="2298" width="10" style="1" customWidth="1"/>
    <col min="2299" max="2299" width="11.42578125" style="1" customWidth="1"/>
    <col min="2300" max="2300" width="11.85546875" style="1" customWidth="1"/>
    <col min="2301" max="2301" width="21.5703125" style="1" customWidth="1"/>
    <col min="2302" max="2302" width="13.42578125" style="1" customWidth="1"/>
    <col min="2303" max="2303" width="15" style="1" customWidth="1"/>
    <col min="2304" max="2552" width="9.140625" style="1"/>
    <col min="2553" max="2553" width="34" style="1" customWidth="1"/>
    <col min="2554" max="2554" width="10" style="1" customWidth="1"/>
    <col min="2555" max="2555" width="11.42578125" style="1" customWidth="1"/>
    <col min="2556" max="2556" width="11.85546875" style="1" customWidth="1"/>
    <col min="2557" max="2557" width="21.5703125" style="1" customWidth="1"/>
    <col min="2558" max="2558" width="13.42578125" style="1" customWidth="1"/>
    <col min="2559" max="2559" width="15" style="1" customWidth="1"/>
    <col min="2560" max="2808" width="9.140625" style="1"/>
    <col min="2809" max="2809" width="34" style="1" customWidth="1"/>
    <col min="2810" max="2810" width="10" style="1" customWidth="1"/>
    <col min="2811" max="2811" width="11.42578125" style="1" customWidth="1"/>
    <col min="2812" max="2812" width="11.85546875" style="1" customWidth="1"/>
    <col min="2813" max="2813" width="21.5703125" style="1" customWidth="1"/>
    <col min="2814" max="2814" width="13.42578125" style="1" customWidth="1"/>
    <col min="2815" max="2815" width="15" style="1" customWidth="1"/>
    <col min="2816" max="3064" width="9.140625" style="1"/>
    <col min="3065" max="3065" width="34" style="1" customWidth="1"/>
    <col min="3066" max="3066" width="10" style="1" customWidth="1"/>
    <col min="3067" max="3067" width="11.42578125" style="1" customWidth="1"/>
    <col min="3068" max="3068" width="11.85546875" style="1" customWidth="1"/>
    <col min="3069" max="3069" width="21.5703125" style="1" customWidth="1"/>
    <col min="3070" max="3070" width="13.42578125" style="1" customWidth="1"/>
    <col min="3071" max="3071" width="15" style="1" customWidth="1"/>
    <col min="3072" max="3320" width="9.140625" style="1"/>
    <col min="3321" max="3321" width="34" style="1" customWidth="1"/>
    <col min="3322" max="3322" width="10" style="1" customWidth="1"/>
    <col min="3323" max="3323" width="11.42578125" style="1" customWidth="1"/>
    <col min="3324" max="3324" width="11.85546875" style="1" customWidth="1"/>
    <col min="3325" max="3325" width="21.5703125" style="1" customWidth="1"/>
    <col min="3326" max="3326" width="13.42578125" style="1" customWidth="1"/>
    <col min="3327" max="3327" width="15" style="1" customWidth="1"/>
    <col min="3328" max="3576" width="9.140625" style="1"/>
    <col min="3577" max="3577" width="34" style="1" customWidth="1"/>
    <col min="3578" max="3578" width="10" style="1" customWidth="1"/>
    <col min="3579" max="3579" width="11.42578125" style="1" customWidth="1"/>
    <col min="3580" max="3580" width="11.85546875" style="1" customWidth="1"/>
    <col min="3581" max="3581" width="21.5703125" style="1" customWidth="1"/>
    <col min="3582" max="3582" width="13.42578125" style="1" customWidth="1"/>
    <col min="3583" max="3583" width="15" style="1" customWidth="1"/>
    <col min="3584" max="3832" width="9.140625" style="1"/>
    <col min="3833" max="3833" width="34" style="1" customWidth="1"/>
    <col min="3834" max="3834" width="10" style="1" customWidth="1"/>
    <col min="3835" max="3835" width="11.42578125" style="1" customWidth="1"/>
    <col min="3836" max="3836" width="11.85546875" style="1" customWidth="1"/>
    <col min="3837" max="3837" width="21.5703125" style="1" customWidth="1"/>
    <col min="3838" max="3838" width="13.42578125" style="1" customWidth="1"/>
    <col min="3839" max="3839" width="15" style="1" customWidth="1"/>
    <col min="3840" max="4088" width="9.140625" style="1"/>
    <col min="4089" max="4089" width="34" style="1" customWidth="1"/>
    <col min="4090" max="4090" width="10" style="1" customWidth="1"/>
    <col min="4091" max="4091" width="11.42578125" style="1" customWidth="1"/>
    <col min="4092" max="4092" width="11.85546875" style="1" customWidth="1"/>
    <col min="4093" max="4093" width="21.5703125" style="1" customWidth="1"/>
    <col min="4094" max="4094" width="13.42578125" style="1" customWidth="1"/>
    <col min="4095" max="4095" width="15" style="1" customWidth="1"/>
    <col min="4096" max="4344" width="9.140625" style="1"/>
    <col min="4345" max="4345" width="34" style="1" customWidth="1"/>
    <col min="4346" max="4346" width="10" style="1" customWidth="1"/>
    <col min="4347" max="4347" width="11.42578125" style="1" customWidth="1"/>
    <col min="4348" max="4348" width="11.85546875" style="1" customWidth="1"/>
    <col min="4349" max="4349" width="21.5703125" style="1" customWidth="1"/>
    <col min="4350" max="4350" width="13.42578125" style="1" customWidth="1"/>
    <col min="4351" max="4351" width="15" style="1" customWidth="1"/>
    <col min="4352" max="4600" width="9.140625" style="1"/>
    <col min="4601" max="4601" width="34" style="1" customWidth="1"/>
    <col min="4602" max="4602" width="10" style="1" customWidth="1"/>
    <col min="4603" max="4603" width="11.42578125" style="1" customWidth="1"/>
    <col min="4604" max="4604" width="11.85546875" style="1" customWidth="1"/>
    <col min="4605" max="4605" width="21.5703125" style="1" customWidth="1"/>
    <col min="4606" max="4606" width="13.42578125" style="1" customWidth="1"/>
    <col min="4607" max="4607" width="15" style="1" customWidth="1"/>
    <col min="4608" max="4856" width="9.140625" style="1"/>
    <col min="4857" max="4857" width="34" style="1" customWidth="1"/>
    <col min="4858" max="4858" width="10" style="1" customWidth="1"/>
    <col min="4859" max="4859" width="11.42578125" style="1" customWidth="1"/>
    <col min="4860" max="4860" width="11.85546875" style="1" customWidth="1"/>
    <col min="4861" max="4861" width="21.5703125" style="1" customWidth="1"/>
    <col min="4862" max="4862" width="13.42578125" style="1" customWidth="1"/>
    <col min="4863" max="4863" width="15" style="1" customWidth="1"/>
    <col min="4864" max="5112" width="9.140625" style="1"/>
    <col min="5113" max="5113" width="34" style="1" customWidth="1"/>
    <col min="5114" max="5114" width="10" style="1" customWidth="1"/>
    <col min="5115" max="5115" width="11.42578125" style="1" customWidth="1"/>
    <col min="5116" max="5116" width="11.85546875" style="1" customWidth="1"/>
    <col min="5117" max="5117" width="21.5703125" style="1" customWidth="1"/>
    <col min="5118" max="5118" width="13.42578125" style="1" customWidth="1"/>
    <col min="5119" max="5119" width="15" style="1" customWidth="1"/>
    <col min="5120" max="5368" width="9.140625" style="1"/>
    <col min="5369" max="5369" width="34" style="1" customWidth="1"/>
    <col min="5370" max="5370" width="10" style="1" customWidth="1"/>
    <col min="5371" max="5371" width="11.42578125" style="1" customWidth="1"/>
    <col min="5372" max="5372" width="11.85546875" style="1" customWidth="1"/>
    <col min="5373" max="5373" width="21.5703125" style="1" customWidth="1"/>
    <col min="5374" max="5374" width="13.42578125" style="1" customWidth="1"/>
    <col min="5375" max="5375" width="15" style="1" customWidth="1"/>
    <col min="5376" max="5624" width="9.140625" style="1"/>
    <col min="5625" max="5625" width="34" style="1" customWidth="1"/>
    <col min="5626" max="5626" width="10" style="1" customWidth="1"/>
    <col min="5627" max="5627" width="11.42578125" style="1" customWidth="1"/>
    <col min="5628" max="5628" width="11.85546875" style="1" customWidth="1"/>
    <col min="5629" max="5629" width="21.5703125" style="1" customWidth="1"/>
    <col min="5630" max="5630" width="13.42578125" style="1" customWidth="1"/>
    <col min="5631" max="5631" width="15" style="1" customWidth="1"/>
    <col min="5632" max="5880" width="9.140625" style="1"/>
    <col min="5881" max="5881" width="34" style="1" customWidth="1"/>
    <col min="5882" max="5882" width="10" style="1" customWidth="1"/>
    <col min="5883" max="5883" width="11.42578125" style="1" customWidth="1"/>
    <col min="5884" max="5884" width="11.85546875" style="1" customWidth="1"/>
    <col min="5885" max="5885" width="21.5703125" style="1" customWidth="1"/>
    <col min="5886" max="5886" width="13.42578125" style="1" customWidth="1"/>
    <col min="5887" max="5887" width="15" style="1" customWidth="1"/>
    <col min="5888" max="6136" width="9.140625" style="1"/>
    <col min="6137" max="6137" width="34" style="1" customWidth="1"/>
    <col min="6138" max="6138" width="10" style="1" customWidth="1"/>
    <col min="6139" max="6139" width="11.42578125" style="1" customWidth="1"/>
    <col min="6140" max="6140" width="11.85546875" style="1" customWidth="1"/>
    <col min="6141" max="6141" width="21.5703125" style="1" customWidth="1"/>
    <col min="6142" max="6142" width="13.42578125" style="1" customWidth="1"/>
    <col min="6143" max="6143" width="15" style="1" customWidth="1"/>
    <col min="6144" max="6392" width="9.140625" style="1"/>
    <col min="6393" max="6393" width="34" style="1" customWidth="1"/>
    <col min="6394" max="6394" width="10" style="1" customWidth="1"/>
    <col min="6395" max="6395" width="11.42578125" style="1" customWidth="1"/>
    <col min="6396" max="6396" width="11.85546875" style="1" customWidth="1"/>
    <col min="6397" max="6397" width="21.5703125" style="1" customWidth="1"/>
    <col min="6398" max="6398" width="13.42578125" style="1" customWidth="1"/>
    <col min="6399" max="6399" width="15" style="1" customWidth="1"/>
    <col min="6400" max="6648" width="9.140625" style="1"/>
    <col min="6649" max="6649" width="34" style="1" customWidth="1"/>
    <col min="6650" max="6650" width="10" style="1" customWidth="1"/>
    <col min="6651" max="6651" width="11.42578125" style="1" customWidth="1"/>
    <col min="6652" max="6652" width="11.85546875" style="1" customWidth="1"/>
    <col min="6653" max="6653" width="21.5703125" style="1" customWidth="1"/>
    <col min="6654" max="6654" width="13.42578125" style="1" customWidth="1"/>
    <col min="6655" max="6655" width="15" style="1" customWidth="1"/>
    <col min="6656" max="6904" width="9.140625" style="1"/>
    <col min="6905" max="6905" width="34" style="1" customWidth="1"/>
    <col min="6906" max="6906" width="10" style="1" customWidth="1"/>
    <col min="6907" max="6907" width="11.42578125" style="1" customWidth="1"/>
    <col min="6908" max="6908" width="11.85546875" style="1" customWidth="1"/>
    <col min="6909" max="6909" width="21.5703125" style="1" customWidth="1"/>
    <col min="6910" max="6910" width="13.42578125" style="1" customWidth="1"/>
    <col min="6911" max="6911" width="15" style="1" customWidth="1"/>
    <col min="6912" max="7160" width="9.140625" style="1"/>
    <col min="7161" max="7161" width="34" style="1" customWidth="1"/>
    <col min="7162" max="7162" width="10" style="1" customWidth="1"/>
    <col min="7163" max="7163" width="11.42578125" style="1" customWidth="1"/>
    <col min="7164" max="7164" width="11.85546875" style="1" customWidth="1"/>
    <col min="7165" max="7165" width="21.5703125" style="1" customWidth="1"/>
    <col min="7166" max="7166" width="13.42578125" style="1" customWidth="1"/>
    <col min="7167" max="7167" width="15" style="1" customWidth="1"/>
    <col min="7168" max="7416" width="9.140625" style="1"/>
    <col min="7417" max="7417" width="34" style="1" customWidth="1"/>
    <col min="7418" max="7418" width="10" style="1" customWidth="1"/>
    <col min="7419" max="7419" width="11.42578125" style="1" customWidth="1"/>
    <col min="7420" max="7420" width="11.85546875" style="1" customWidth="1"/>
    <col min="7421" max="7421" width="21.5703125" style="1" customWidth="1"/>
    <col min="7422" max="7422" width="13.42578125" style="1" customWidth="1"/>
    <col min="7423" max="7423" width="15" style="1" customWidth="1"/>
    <col min="7424" max="7672" width="9.140625" style="1"/>
    <col min="7673" max="7673" width="34" style="1" customWidth="1"/>
    <col min="7674" max="7674" width="10" style="1" customWidth="1"/>
    <col min="7675" max="7675" width="11.42578125" style="1" customWidth="1"/>
    <col min="7676" max="7676" width="11.85546875" style="1" customWidth="1"/>
    <col min="7677" max="7677" width="21.5703125" style="1" customWidth="1"/>
    <col min="7678" max="7678" width="13.42578125" style="1" customWidth="1"/>
    <col min="7679" max="7679" width="15" style="1" customWidth="1"/>
    <col min="7680" max="7928" width="9.140625" style="1"/>
    <col min="7929" max="7929" width="34" style="1" customWidth="1"/>
    <col min="7930" max="7930" width="10" style="1" customWidth="1"/>
    <col min="7931" max="7931" width="11.42578125" style="1" customWidth="1"/>
    <col min="7932" max="7932" width="11.85546875" style="1" customWidth="1"/>
    <col min="7933" max="7933" width="21.5703125" style="1" customWidth="1"/>
    <col min="7934" max="7934" width="13.42578125" style="1" customWidth="1"/>
    <col min="7935" max="7935" width="15" style="1" customWidth="1"/>
    <col min="7936" max="8184" width="9.140625" style="1"/>
    <col min="8185" max="8185" width="34" style="1" customWidth="1"/>
    <col min="8186" max="8186" width="10" style="1" customWidth="1"/>
    <col min="8187" max="8187" width="11.42578125" style="1" customWidth="1"/>
    <col min="8188" max="8188" width="11.85546875" style="1" customWidth="1"/>
    <col min="8189" max="8189" width="21.5703125" style="1" customWidth="1"/>
    <col min="8190" max="8190" width="13.42578125" style="1" customWidth="1"/>
    <col min="8191" max="8191" width="15" style="1" customWidth="1"/>
    <col min="8192" max="8440" width="9.140625" style="1"/>
    <col min="8441" max="8441" width="34" style="1" customWidth="1"/>
    <col min="8442" max="8442" width="10" style="1" customWidth="1"/>
    <col min="8443" max="8443" width="11.42578125" style="1" customWidth="1"/>
    <col min="8444" max="8444" width="11.85546875" style="1" customWidth="1"/>
    <col min="8445" max="8445" width="21.5703125" style="1" customWidth="1"/>
    <col min="8446" max="8446" width="13.42578125" style="1" customWidth="1"/>
    <col min="8447" max="8447" width="15" style="1" customWidth="1"/>
    <col min="8448" max="8696" width="9.140625" style="1"/>
    <col min="8697" max="8697" width="34" style="1" customWidth="1"/>
    <col min="8698" max="8698" width="10" style="1" customWidth="1"/>
    <col min="8699" max="8699" width="11.42578125" style="1" customWidth="1"/>
    <col min="8700" max="8700" width="11.85546875" style="1" customWidth="1"/>
    <col min="8701" max="8701" width="21.5703125" style="1" customWidth="1"/>
    <col min="8702" max="8702" width="13.42578125" style="1" customWidth="1"/>
    <col min="8703" max="8703" width="15" style="1" customWidth="1"/>
    <col min="8704" max="8952" width="9.140625" style="1"/>
    <col min="8953" max="8953" width="34" style="1" customWidth="1"/>
    <col min="8954" max="8954" width="10" style="1" customWidth="1"/>
    <col min="8955" max="8955" width="11.42578125" style="1" customWidth="1"/>
    <col min="8956" max="8956" width="11.85546875" style="1" customWidth="1"/>
    <col min="8957" max="8957" width="21.5703125" style="1" customWidth="1"/>
    <col min="8958" max="8958" width="13.42578125" style="1" customWidth="1"/>
    <col min="8959" max="8959" width="15" style="1" customWidth="1"/>
    <col min="8960" max="9208" width="9.140625" style="1"/>
    <col min="9209" max="9209" width="34" style="1" customWidth="1"/>
    <col min="9210" max="9210" width="10" style="1" customWidth="1"/>
    <col min="9211" max="9211" width="11.42578125" style="1" customWidth="1"/>
    <col min="9212" max="9212" width="11.85546875" style="1" customWidth="1"/>
    <col min="9213" max="9213" width="21.5703125" style="1" customWidth="1"/>
    <col min="9214" max="9214" width="13.42578125" style="1" customWidth="1"/>
    <col min="9215" max="9215" width="15" style="1" customWidth="1"/>
    <col min="9216" max="9464" width="9.140625" style="1"/>
    <col min="9465" max="9465" width="34" style="1" customWidth="1"/>
    <col min="9466" max="9466" width="10" style="1" customWidth="1"/>
    <col min="9467" max="9467" width="11.42578125" style="1" customWidth="1"/>
    <col min="9468" max="9468" width="11.85546875" style="1" customWidth="1"/>
    <col min="9469" max="9469" width="21.5703125" style="1" customWidth="1"/>
    <col min="9470" max="9470" width="13.42578125" style="1" customWidth="1"/>
    <col min="9471" max="9471" width="15" style="1" customWidth="1"/>
    <col min="9472" max="9720" width="9.140625" style="1"/>
    <col min="9721" max="9721" width="34" style="1" customWidth="1"/>
    <col min="9722" max="9722" width="10" style="1" customWidth="1"/>
    <col min="9723" max="9723" width="11.42578125" style="1" customWidth="1"/>
    <col min="9724" max="9724" width="11.85546875" style="1" customWidth="1"/>
    <col min="9725" max="9725" width="21.5703125" style="1" customWidth="1"/>
    <col min="9726" max="9726" width="13.42578125" style="1" customWidth="1"/>
    <col min="9727" max="9727" width="15" style="1" customWidth="1"/>
    <col min="9728" max="9976" width="9.140625" style="1"/>
    <col min="9977" max="9977" width="34" style="1" customWidth="1"/>
    <col min="9978" max="9978" width="10" style="1" customWidth="1"/>
    <col min="9979" max="9979" width="11.42578125" style="1" customWidth="1"/>
    <col min="9980" max="9980" width="11.85546875" style="1" customWidth="1"/>
    <col min="9981" max="9981" width="21.5703125" style="1" customWidth="1"/>
    <col min="9982" max="9982" width="13.42578125" style="1" customWidth="1"/>
    <col min="9983" max="9983" width="15" style="1" customWidth="1"/>
    <col min="9984" max="10232" width="9.140625" style="1"/>
    <col min="10233" max="10233" width="34" style="1" customWidth="1"/>
    <col min="10234" max="10234" width="10" style="1" customWidth="1"/>
    <col min="10235" max="10235" width="11.42578125" style="1" customWidth="1"/>
    <col min="10236" max="10236" width="11.85546875" style="1" customWidth="1"/>
    <col min="10237" max="10237" width="21.5703125" style="1" customWidth="1"/>
    <col min="10238" max="10238" width="13.42578125" style="1" customWidth="1"/>
    <col min="10239" max="10239" width="15" style="1" customWidth="1"/>
    <col min="10240" max="10488" width="9.140625" style="1"/>
    <col min="10489" max="10489" width="34" style="1" customWidth="1"/>
    <col min="10490" max="10490" width="10" style="1" customWidth="1"/>
    <col min="10491" max="10491" width="11.42578125" style="1" customWidth="1"/>
    <col min="10492" max="10492" width="11.85546875" style="1" customWidth="1"/>
    <col min="10493" max="10493" width="21.5703125" style="1" customWidth="1"/>
    <col min="10494" max="10494" width="13.42578125" style="1" customWidth="1"/>
    <col min="10495" max="10495" width="15" style="1" customWidth="1"/>
    <col min="10496" max="10744" width="9.140625" style="1"/>
    <col min="10745" max="10745" width="34" style="1" customWidth="1"/>
    <col min="10746" max="10746" width="10" style="1" customWidth="1"/>
    <col min="10747" max="10747" width="11.42578125" style="1" customWidth="1"/>
    <col min="10748" max="10748" width="11.85546875" style="1" customWidth="1"/>
    <col min="10749" max="10749" width="21.5703125" style="1" customWidth="1"/>
    <col min="10750" max="10750" width="13.42578125" style="1" customWidth="1"/>
    <col min="10751" max="10751" width="15" style="1" customWidth="1"/>
    <col min="10752" max="11000" width="9.140625" style="1"/>
    <col min="11001" max="11001" width="34" style="1" customWidth="1"/>
    <col min="11002" max="11002" width="10" style="1" customWidth="1"/>
    <col min="11003" max="11003" width="11.42578125" style="1" customWidth="1"/>
    <col min="11004" max="11004" width="11.85546875" style="1" customWidth="1"/>
    <col min="11005" max="11005" width="21.5703125" style="1" customWidth="1"/>
    <col min="11006" max="11006" width="13.42578125" style="1" customWidth="1"/>
    <col min="11007" max="11007" width="15" style="1" customWidth="1"/>
    <col min="11008" max="11256" width="9.140625" style="1"/>
    <col min="11257" max="11257" width="34" style="1" customWidth="1"/>
    <col min="11258" max="11258" width="10" style="1" customWidth="1"/>
    <col min="11259" max="11259" width="11.42578125" style="1" customWidth="1"/>
    <col min="11260" max="11260" width="11.85546875" style="1" customWidth="1"/>
    <col min="11261" max="11261" width="21.5703125" style="1" customWidth="1"/>
    <col min="11262" max="11262" width="13.42578125" style="1" customWidth="1"/>
    <col min="11263" max="11263" width="15" style="1" customWidth="1"/>
    <col min="11264" max="11512" width="9.140625" style="1"/>
    <col min="11513" max="11513" width="34" style="1" customWidth="1"/>
    <col min="11514" max="11514" width="10" style="1" customWidth="1"/>
    <col min="11515" max="11515" width="11.42578125" style="1" customWidth="1"/>
    <col min="11516" max="11516" width="11.85546875" style="1" customWidth="1"/>
    <col min="11517" max="11517" width="21.5703125" style="1" customWidth="1"/>
    <col min="11518" max="11518" width="13.42578125" style="1" customWidth="1"/>
    <col min="11519" max="11519" width="15" style="1" customWidth="1"/>
    <col min="11520" max="11768" width="9.140625" style="1"/>
    <col min="11769" max="11769" width="34" style="1" customWidth="1"/>
    <col min="11770" max="11770" width="10" style="1" customWidth="1"/>
    <col min="11771" max="11771" width="11.42578125" style="1" customWidth="1"/>
    <col min="11772" max="11772" width="11.85546875" style="1" customWidth="1"/>
    <col min="11773" max="11773" width="21.5703125" style="1" customWidth="1"/>
    <col min="11774" max="11774" width="13.42578125" style="1" customWidth="1"/>
    <col min="11775" max="11775" width="15" style="1" customWidth="1"/>
    <col min="11776" max="12024" width="9.140625" style="1"/>
    <col min="12025" max="12025" width="34" style="1" customWidth="1"/>
    <col min="12026" max="12026" width="10" style="1" customWidth="1"/>
    <col min="12027" max="12027" width="11.42578125" style="1" customWidth="1"/>
    <col min="12028" max="12028" width="11.85546875" style="1" customWidth="1"/>
    <col min="12029" max="12029" width="21.5703125" style="1" customWidth="1"/>
    <col min="12030" max="12030" width="13.42578125" style="1" customWidth="1"/>
    <col min="12031" max="12031" width="15" style="1" customWidth="1"/>
    <col min="12032" max="12280" width="9.140625" style="1"/>
    <col min="12281" max="12281" width="34" style="1" customWidth="1"/>
    <col min="12282" max="12282" width="10" style="1" customWidth="1"/>
    <col min="12283" max="12283" width="11.42578125" style="1" customWidth="1"/>
    <col min="12284" max="12284" width="11.85546875" style="1" customWidth="1"/>
    <col min="12285" max="12285" width="21.5703125" style="1" customWidth="1"/>
    <col min="12286" max="12286" width="13.42578125" style="1" customWidth="1"/>
    <col min="12287" max="12287" width="15" style="1" customWidth="1"/>
    <col min="12288" max="12536" width="9.140625" style="1"/>
    <col min="12537" max="12537" width="34" style="1" customWidth="1"/>
    <col min="12538" max="12538" width="10" style="1" customWidth="1"/>
    <col min="12539" max="12539" width="11.42578125" style="1" customWidth="1"/>
    <col min="12540" max="12540" width="11.85546875" style="1" customWidth="1"/>
    <col min="12541" max="12541" width="21.5703125" style="1" customWidth="1"/>
    <col min="12542" max="12542" width="13.42578125" style="1" customWidth="1"/>
    <col min="12543" max="12543" width="15" style="1" customWidth="1"/>
    <col min="12544" max="12792" width="9.140625" style="1"/>
    <col min="12793" max="12793" width="34" style="1" customWidth="1"/>
    <col min="12794" max="12794" width="10" style="1" customWidth="1"/>
    <col min="12795" max="12795" width="11.42578125" style="1" customWidth="1"/>
    <col min="12796" max="12796" width="11.85546875" style="1" customWidth="1"/>
    <col min="12797" max="12797" width="21.5703125" style="1" customWidth="1"/>
    <col min="12798" max="12798" width="13.42578125" style="1" customWidth="1"/>
    <col min="12799" max="12799" width="15" style="1" customWidth="1"/>
    <col min="12800" max="13048" width="9.140625" style="1"/>
    <col min="13049" max="13049" width="34" style="1" customWidth="1"/>
    <col min="13050" max="13050" width="10" style="1" customWidth="1"/>
    <col min="13051" max="13051" width="11.42578125" style="1" customWidth="1"/>
    <col min="13052" max="13052" width="11.85546875" style="1" customWidth="1"/>
    <col min="13053" max="13053" width="21.5703125" style="1" customWidth="1"/>
    <col min="13054" max="13054" width="13.42578125" style="1" customWidth="1"/>
    <col min="13055" max="13055" width="15" style="1" customWidth="1"/>
    <col min="13056" max="13304" width="9.140625" style="1"/>
    <col min="13305" max="13305" width="34" style="1" customWidth="1"/>
    <col min="13306" max="13306" width="10" style="1" customWidth="1"/>
    <col min="13307" max="13307" width="11.42578125" style="1" customWidth="1"/>
    <col min="13308" max="13308" width="11.85546875" style="1" customWidth="1"/>
    <col min="13309" max="13309" width="21.5703125" style="1" customWidth="1"/>
    <col min="13310" max="13310" width="13.42578125" style="1" customWidth="1"/>
    <col min="13311" max="13311" width="15" style="1" customWidth="1"/>
    <col min="13312" max="13560" width="9.140625" style="1"/>
    <col min="13561" max="13561" width="34" style="1" customWidth="1"/>
    <col min="13562" max="13562" width="10" style="1" customWidth="1"/>
    <col min="13563" max="13563" width="11.42578125" style="1" customWidth="1"/>
    <col min="13564" max="13564" width="11.85546875" style="1" customWidth="1"/>
    <col min="13565" max="13565" width="21.5703125" style="1" customWidth="1"/>
    <col min="13566" max="13566" width="13.42578125" style="1" customWidth="1"/>
    <col min="13567" max="13567" width="15" style="1" customWidth="1"/>
    <col min="13568" max="13816" width="9.140625" style="1"/>
    <col min="13817" max="13817" width="34" style="1" customWidth="1"/>
    <col min="13818" max="13818" width="10" style="1" customWidth="1"/>
    <col min="13819" max="13819" width="11.42578125" style="1" customWidth="1"/>
    <col min="13820" max="13820" width="11.85546875" style="1" customWidth="1"/>
    <col min="13821" max="13821" width="21.5703125" style="1" customWidth="1"/>
    <col min="13822" max="13822" width="13.42578125" style="1" customWidth="1"/>
    <col min="13823" max="13823" width="15" style="1" customWidth="1"/>
    <col min="13824" max="14072" width="9.140625" style="1"/>
    <col min="14073" max="14073" width="34" style="1" customWidth="1"/>
    <col min="14074" max="14074" width="10" style="1" customWidth="1"/>
    <col min="14075" max="14075" width="11.42578125" style="1" customWidth="1"/>
    <col min="14076" max="14076" width="11.85546875" style="1" customWidth="1"/>
    <col min="14077" max="14077" width="21.5703125" style="1" customWidth="1"/>
    <col min="14078" max="14078" width="13.42578125" style="1" customWidth="1"/>
    <col min="14079" max="14079" width="15" style="1" customWidth="1"/>
    <col min="14080" max="14328" width="9.140625" style="1"/>
    <col min="14329" max="14329" width="34" style="1" customWidth="1"/>
    <col min="14330" max="14330" width="10" style="1" customWidth="1"/>
    <col min="14331" max="14331" width="11.42578125" style="1" customWidth="1"/>
    <col min="14332" max="14332" width="11.85546875" style="1" customWidth="1"/>
    <col min="14333" max="14333" width="21.5703125" style="1" customWidth="1"/>
    <col min="14334" max="14334" width="13.42578125" style="1" customWidth="1"/>
    <col min="14335" max="14335" width="15" style="1" customWidth="1"/>
    <col min="14336" max="14584" width="9.140625" style="1"/>
    <col min="14585" max="14585" width="34" style="1" customWidth="1"/>
    <col min="14586" max="14586" width="10" style="1" customWidth="1"/>
    <col min="14587" max="14587" width="11.42578125" style="1" customWidth="1"/>
    <col min="14588" max="14588" width="11.85546875" style="1" customWidth="1"/>
    <col min="14589" max="14589" width="21.5703125" style="1" customWidth="1"/>
    <col min="14590" max="14590" width="13.42578125" style="1" customWidth="1"/>
    <col min="14591" max="14591" width="15" style="1" customWidth="1"/>
    <col min="14592" max="14840" width="9.140625" style="1"/>
    <col min="14841" max="14841" width="34" style="1" customWidth="1"/>
    <col min="14842" max="14842" width="10" style="1" customWidth="1"/>
    <col min="14843" max="14843" width="11.42578125" style="1" customWidth="1"/>
    <col min="14844" max="14844" width="11.85546875" style="1" customWidth="1"/>
    <col min="14845" max="14845" width="21.5703125" style="1" customWidth="1"/>
    <col min="14846" max="14846" width="13.42578125" style="1" customWidth="1"/>
    <col min="14847" max="14847" width="15" style="1" customWidth="1"/>
    <col min="14848" max="15096" width="9.140625" style="1"/>
    <col min="15097" max="15097" width="34" style="1" customWidth="1"/>
    <col min="15098" max="15098" width="10" style="1" customWidth="1"/>
    <col min="15099" max="15099" width="11.42578125" style="1" customWidth="1"/>
    <col min="15100" max="15100" width="11.85546875" style="1" customWidth="1"/>
    <col min="15101" max="15101" width="21.5703125" style="1" customWidth="1"/>
    <col min="15102" max="15102" width="13.42578125" style="1" customWidth="1"/>
    <col min="15103" max="15103" width="15" style="1" customWidth="1"/>
    <col min="15104" max="15352" width="9.140625" style="1"/>
    <col min="15353" max="15353" width="34" style="1" customWidth="1"/>
    <col min="15354" max="15354" width="10" style="1" customWidth="1"/>
    <col min="15355" max="15355" width="11.42578125" style="1" customWidth="1"/>
    <col min="15356" max="15356" width="11.85546875" style="1" customWidth="1"/>
    <col min="15357" max="15357" width="21.5703125" style="1" customWidth="1"/>
    <col min="15358" max="15358" width="13.42578125" style="1" customWidth="1"/>
    <col min="15359" max="15359" width="15" style="1" customWidth="1"/>
    <col min="15360" max="15608" width="9.140625" style="1"/>
    <col min="15609" max="15609" width="34" style="1" customWidth="1"/>
    <col min="15610" max="15610" width="10" style="1" customWidth="1"/>
    <col min="15611" max="15611" width="11.42578125" style="1" customWidth="1"/>
    <col min="15612" max="15612" width="11.85546875" style="1" customWidth="1"/>
    <col min="15613" max="15613" width="21.5703125" style="1" customWidth="1"/>
    <col min="15614" max="15614" width="13.42578125" style="1" customWidth="1"/>
    <col min="15615" max="15615" width="15" style="1" customWidth="1"/>
    <col min="15616" max="15864" width="9.140625" style="1"/>
    <col min="15865" max="15865" width="34" style="1" customWidth="1"/>
    <col min="15866" max="15866" width="10" style="1" customWidth="1"/>
    <col min="15867" max="15867" width="11.42578125" style="1" customWidth="1"/>
    <col min="15868" max="15868" width="11.85546875" style="1" customWidth="1"/>
    <col min="15869" max="15869" width="21.5703125" style="1" customWidth="1"/>
    <col min="15870" max="15870" width="13.42578125" style="1" customWidth="1"/>
    <col min="15871" max="15871" width="15" style="1" customWidth="1"/>
    <col min="15872" max="16120" width="9.140625" style="1"/>
    <col min="16121" max="16121" width="34" style="1" customWidth="1"/>
    <col min="16122" max="16122" width="10" style="1" customWidth="1"/>
    <col min="16123" max="16123" width="11.42578125" style="1" customWidth="1"/>
    <col min="16124" max="16124" width="11.85546875" style="1" customWidth="1"/>
    <col min="16125" max="16125" width="21.5703125" style="1" customWidth="1"/>
    <col min="16126" max="16126" width="13.42578125" style="1" customWidth="1"/>
    <col min="16127" max="16127" width="15" style="1" customWidth="1"/>
    <col min="16128" max="16384" width="9.140625" style="1"/>
  </cols>
  <sheetData>
    <row r="1" spans="1:18" ht="52.5" customHeight="1" thickBot="1" x14ac:dyDescent="0.3">
      <c r="A1" s="57"/>
      <c r="B1" s="293" t="s">
        <v>248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58"/>
    </row>
    <row r="2" spans="1:18" ht="15" customHeight="1" x14ac:dyDescent="0.25">
      <c r="A2" s="90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92"/>
    </row>
    <row r="3" spans="1:18" ht="20.100000000000001" customHeight="1" x14ac:dyDescent="0.25">
      <c r="A3" s="90"/>
      <c r="B3" s="244" t="s">
        <v>242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92"/>
    </row>
    <row r="4" spans="1:18" ht="20.100000000000001" customHeight="1" thickBot="1" x14ac:dyDescent="0.3">
      <c r="A4" s="90"/>
      <c r="B4" s="244" t="s">
        <v>72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92"/>
    </row>
    <row r="5" spans="1:18" ht="15.75" thickBot="1" x14ac:dyDescent="0.3">
      <c r="A5" s="90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92"/>
    </row>
    <row r="6" spans="1:18" ht="37.5" customHeight="1" thickBot="1" x14ac:dyDescent="0.3">
      <c r="A6" s="90"/>
      <c r="B6" s="20" t="s">
        <v>0</v>
      </c>
      <c r="C6" s="21" t="s">
        <v>1</v>
      </c>
      <c r="D6" s="257" t="s">
        <v>127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7" t="s">
        <v>2</v>
      </c>
      <c r="Q6" s="204" t="s">
        <v>126</v>
      </c>
      <c r="R6" s="92"/>
    </row>
    <row r="7" spans="1:18" ht="15.75" thickBot="1" x14ac:dyDescent="0.3">
      <c r="A7" s="90"/>
      <c r="B7" s="301"/>
      <c r="C7" s="258"/>
      <c r="D7" s="301" t="s">
        <v>123</v>
      </c>
      <c r="E7" s="258"/>
      <c r="F7" s="258"/>
      <c r="G7" s="258"/>
      <c r="H7" s="258"/>
      <c r="I7" s="258"/>
      <c r="J7" s="258"/>
      <c r="K7" s="258"/>
      <c r="L7" s="258"/>
      <c r="M7" s="258"/>
      <c r="N7" s="302"/>
      <c r="O7" s="344"/>
      <c r="P7" s="345"/>
      <c r="Q7" s="346"/>
      <c r="R7" s="92"/>
    </row>
    <row r="8" spans="1:18" x14ac:dyDescent="0.25">
      <c r="A8" s="90"/>
      <c r="B8" s="350" t="s">
        <v>73</v>
      </c>
      <c r="C8" s="351"/>
      <c r="D8" s="113" t="s">
        <v>211</v>
      </c>
      <c r="E8" s="114" t="s">
        <v>212</v>
      </c>
      <c r="F8" s="114" t="s">
        <v>213</v>
      </c>
      <c r="G8" s="114" t="s">
        <v>214</v>
      </c>
      <c r="H8" s="114" t="s">
        <v>215</v>
      </c>
      <c r="I8" s="114" t="s">
        <v>216</v>
      </c>
      <c r="J8" s="114" t="s">
        <v>217</v>
      </c>
      <c r="K8" s="114" t="s">
        <v>218</v>
      </c>
      <c r="L8" s="114" t="s">
        <v>219</v>
      </c>
      <c r="M8" s="114" t="s">
        <v>220</v>
      </c>
      <c r="N8" s="115" t="s">
        <v>221</v>
      </c>
      <c r="O8" s="190"/>
      <c r="P8" s="190"/>
      <c r="Q8" s="197"/>
      <c r="R8" s="92"/>
    </row>
    <row r="9" spans="1:18" x14ac:dyDescent="0.25">
      <c r="A9" s="90"/>
      <c r="B9" s="188" t="s">
        <v>74</v>
      </c>
      <c r="C9" s="67">
        <v>10.199999999999999</v>
      </c>
      <c r="D9" s="102">
        <v>1</v>
      </c>
      <c r="E9" s="103"/>
      <c r="F9" s="103">
        <v>1</v>
      </c>
      <c r="G9" s="103"/>
      <c r="H9" s="103">
        <v>1</v>
      </c>
      <c r="I9" s="192"/>
      <c r="J9" s="192"/>
      <c r="K9" s="104">
        <v>1</v>
      </c>
      <c r="L9" s="104"/>
      <c r="M9" s="104"/>
      <c r="N9" s="117"/>
      <c r="O9" s="150">
        <f t="shared" ref="O9:O20" si="0">(SUM(D9:J9)*K9*21)+(SUM(D9:J9)*L9*10)+(SUM(D9:J9)*M9*5)+(SUM(D9:J9)*N9*1)</f>
        <v>63</v>
      </c>
      <c r="P9" s="159"/>
      <c r="Q9" s="157">
        <f>P9*O9*C9</f>
        <v>0</v>
      </c>
      <c r="R9" s="92"/>
    </row>
    <row r="10" spans="1:18" x14ac:dyDescent="0.25">
      <c r="A10" s="90"/>
      <c r="B10" s="12" t="s">
        <v>75</v>
      </c>
      <c r="C10" s="63">
        <v>4.0999999999999996</v>
      </c>
      <c r="D10" s="102">
        <v>1</v>
      </c>
      <c r="E10" s="106"/>
      <c r="F10" s="106">
        <v>1</v>
      </c>
      <c r="G10" s="106"/>
      <c r="H10" s="106">
        <v>1</v>
      </c>
      <c r="I10" s="172"/>
      <c r="J10" s="172"/>
      <c r="K10" s="104">
        <v>1</v>
      </c>
      <c r="L10" s="104"/>
      <c r="M10" s="104"/>
      <c r="N10" s="117"/>
      <c r="O10" s="150">
        <f t="shared" si="0"/>
        <v>63</v>
      </c>
      <c r="P10" s="159"/>
      <c r="Q10" s="51">
        <f t="shared" ref="Q10:Q20" si="1">P10*O10*C10</f>
        <v>0</v>
      </c>
      <c r="R10" s="92"/>
    </row>
    <row r="11" spans="1:18" x14ac:dyDescent="0.25">
      <c r="A11" s="90"/>
      <c r="B11" s="12" t="s">
        <v>57</v>
      </c>
      <c r="C11" s="63">
        <v>35.4</v>
      </c>
      <c r="D11" s="102">
        <v>1</v>
      </c>
      <c r="E11" s="106"/>
      <c r="F11" s="106">
        <v>1</v>
      </c>
      <c r="G11" s="106"/>
      <c r="H11" s="106">
        <v>1</v>
      </c>
      <c r="I11" s="172"/>
      <c r="J11" s="172"/>
      <c r="K11" s="104">
        <v>1</v>
      </c>
      <c r="L11" s="104"/>
      <c r="M11" s="104"/>
      <c r="N11" s="117"/>
      <c r="O11" s="150">
        <f t="shared" si="0"/>
        <v>63</v>
      </c>
      <c r="P11" s="159"/>
      <c r="Q11" s="51">
        <f t="shared" si="1"/>
        <v>0</v>
      </c>
      <c r="R11" s="92"/>
    </row>
    <row r="12" spans="1:18" x14ac:dyDescent="0.25">
      <c r="A12" s="90"/>
      <c r="B12" s="12" t="s">
        <v>76</v>
      </c>
      <c r="C12" s="63">
        <v>4.3</v>
      </c>
      <c r="D12" s="102">
        <v>1</v>
      </c>
      <c r="E12" s="106"/>
      <c r="F12" s="106">
        <v>1</v>
      </c>
      <c r="G12" s="106"/>
      <c r="H12" s="106">
        <v>1</v>
      </c>
      <c r="I12" s="172"/>
      <c r="J12" s="172"/>
      <c r="K12" s="104">
        <v>1</v>
      </c>
      <c r="L12" s="104"/>
      <c r="M12" s="104"/>
      <c r="N12" s="117"/>
      <c r="O12" s="150">
        <f t="shared" si="0"/>
        <v>63</v>
      </c>
      <c r="P12" s="159"/>
      <c r="Q12" s="51">
        <f t="shared" si="1"/>
        <v>0</v>
      </c>
      <c r="R12" s="92"/>
    </row>
    <row r="13" spans="1:18" x14ac:dyDescent="0.25">
      <c r="A13" s="90"/>
      <c r="B13" s="12" t="s">
        <v>55</v>
      </c>
      <c r="C13" s="63">
        <v>16.8</v>
      </c>
      <c r="D13" s="102">
        <v>1</v>
      </c>
      <c r="E13" s="106"/>
      <c r="F13" s="106">
        <v>1</v>
      </c>
      <c r="G13" s="106"/>
      <c r="H13" s="106">
        <v>1</v>
      </c>
      <c r="I13" s="172"/>
      <c r="J13" s="172"/>
      <c r="K13" s="104">
        <v>1</v>
      </c>
      <c r="L13" s="104"/>
      <c r="M13" s="104"/>
      <c r="N13" s="117"/>
      <c r="O13" s="150">
        <f t="shared" si="0"/>
        <v>63</v>
      </c>
      <c r="P13" s="159"/>
      <c r="Q13" s="51">
        <f t="shared" si="1"/>
        <v>0</v>
      </c>
      <c r="R13" s="92"/>
    </row>
    <row r="14" spans="1:18" x14ac:dyDescent="0.25">
      <c r="A14" s="90"/>
      <c r="B14" s="12" t="s">
        <v>77</v>
      </c>
      <c r="C14" s="63">
        <v>29</v>
      </c>
      <c r="D14" s="102">
        <v>1</v>
      </c>
      <c r="E14" s="106"/>
      <c r="F14" s="106">
        <v>1</v>
      </c>
      <c r="G14" s="106"/>
      <c r="H14" s="106">
        <v>1</v>
      </c>
      <c r="I14" s="172"/>
      <c r="J14" s="172"/>
      <c r="K14" s="104">
        <v>1</v>
      </c>
      <c r="L14" s="104"/>
      <c r="M14" s="104"/>
      <c r="N14" s="117"/>
      <c r="O14" s="150">
        <f t="shared" si="0"/>
        <v>63</v>
      </c>
      <c r="P14" s="96"/>
      <c r="Q14" s="51">
        <f t="shared" si="1"/>
        <v>0</v>
      </c>
      <c r="R14" s="92"/>
    </row>
    <row r="15" spans="1:18" x14ac:dyDescent="0.25">
      <c r="A15" s="90"/>
      <c r="B15" s="12" t="s">
        <v>78</v>
      </c>
      <c r="C15" s="63">
        <v>13.1</v>
      </c>
      <c r="D15" s="102">
        <v>1</v>
      </c>
      <c r="E15" s="106"/>
      <c r="F15" s="106">
        <v>1</v>
      </c>
      <c r="G15" s="106"/>
      <c r="H15" s="106">
        <v>1</v>
      </c>
      <c r="I15" s="172"/>
      <c r="J15" s="172"/>
      <c r="K15" s="104">
        <v>1</v>
      </c>
      <c r="L15" s="104"/>
      <c r="M15" s="104"/>
      <c r="N15" s="117"/>
      <c r="O15" s="150">
        <f t="shared" si="0"/>
        <v>63</v>
      </c>
      <c r="P15" s="96"/>
      <c r="Q15" s="51">
        <f t="shared" si="1"/>
        <v>0</v>
      </c>
      <c r="R15" s="92"/>
    </row>
    <row r="16" spans="1:18" x14ac:dyDescent="0.25">
      <c r="A16" s="90"/>
      <c r="B16" s="12" t="s">
        <v>52</v>
      </c>
      <c r="C16" s="63">
        <v>29.2</v>
      </c>
      <c r="D16" s="102">
        <v>1</v>
      </c>
      <c r="E16" s="106"/>
      <c r="F16" s="106">
        <v>1</v>
      </c>
      <c r="G16" s="106"/>
      <c r="H16" s="106">
        <v>1</v>
      </c>
      <c r="I16" s="172"/>
      <c r="J16" s="172"/>
      <c r="K16" s="104">
        <v>1</v>
      </c>
      <c r="L16" s="104"/>
      <c r="M16" s="104"/>
      <c r="N16" s="117"/>
      <c r="O16" s="150">
        <f t="shared" si="0"/>
        <v>63</v>
      </c>
      <c r="P16" s="96"/>
      <c r="Q16" s="51">
        <f t="shared" si="1"/>
        <v>0</v>
      </c>
      <c r="R16" s="92"/>
    </row>
    <row r="17" spans="1:18" x14ac:dyDescent="0.25">
      <c r="A17" s="90"/>
      <c r="B17" s="12" t="s">
        <v>79</v>
      </c>
      <c r="C17" s="63">
        <v>10.199999999999999</v>
      </c>
      <c r="D17" s="102">
        <v>1</v>
      </c>
      <c r="E17" s="106"/>
      <c r="F17" s="106">
        <v>1</v>
      </c>
      <c r="G17" s="106"/>
      <c r="H17" s="106">
        <v>1</v>
      </c>
      <c r="I17" s="172"/>
      <c r="J17" s="172"/>
      <c r="K17" s="104">
        <v>1</v>
      </c>
      <c r="L17" s="104"/>
      <c r="M17" s="104"/>
      <c r="N17" s="117"/>
      <c r="O17" s="150">
        <f t="shared" si="0"/>
        <v>63</v>
      </c>
      <c r="P17" s="96"/>
      <c r="Q17" s="51">
        <f t="shared" si="1"/>
        <v>0</v>
      </c>
      <c r="R17" s="92"/>
    </row>
    <row r="18" spans="1:18" x14ac:dyDescent="0.25">
      <c r="A18" s="90"/>
      <c r="B18" s="12" t="s">
        <v>60</v>
      </c>
      <c r="C18" s="63">
        <v>12</v>
      </c>
      <c r="D18" s="102">
        <v>1</v>
      </c>
      <c r="E18" s="106"/>
      <c r="F18" s="106">
        <v>1</v>
      </c>
      <c r="G18" s="106"/>
      <c r="H18" s="106">
        <v>1</v>
      </c>
      <c r="I18" s="172"/>
      <c r="J18" s="172"/>
      <c r="K18" s="104">
        <v>1</v>
      </c>
      <c r="L18" s="104"/>
      <c r="M18" s="104"/>
      <c r="N18" s="117"/>
      <c r="O18" s="150">
        <f t="shared" si="0"/>
        <v>63</v>
      </c>
      <c r="P18" s="96"/>
      <c r="Q18" s="51">
        <f t="shared" si="1"/>
        <v>0</v>
      </c>
      <c r="R18" s="92"/>
    </row>
    <row r="19" spans="1:18" x14ac:dyDescent="0.25">
      <c r="A19" s="90"/>
      <c r="B19" s="12" t="s">
        <v>80</v>
      </c>
      <c r="C19" s="63">
        <v>9.8000000000000007</v>
      </c>
      <c r="D19" s="102">
        <v>1</v>
      </c>
      <c r="E19" s="106"/>
      <c r="F19" s="106">
        <v>1</v>
      </c>
      <c r="G19" s="106"/>
      <c r="H19" s="106">
        <v>1</v>
      </c>
      <c r="I19" s="172"/>
      <c r="J19" s="172"/>
      <c r="K19" s="104">
        <v>1</v>
      </c>
      <c r="L19" s="104"/>
      <c r="M19" s="104"/>
      <c r="N19" s="117"/>
      <c r="O19" s="150">
        <f t="shared" si="0"/>
        <v>63</v>
      </c>
      <c r="P19" s="96"/>
      <c r="Q19" s="51">
        <f t="shared" si="1"/>
        <v>0</v>
      </c>
      <c r="R19" s="92"/>
    </row>
    <row r="20" spans="1:18" ht="15.75" thickBot="1" x14ac:dyDescent="0.3">
      <c r="A20" s="90"/>
      <c r="B20" s="15" t="s">
        <v>81</v>
      </c>
      <c r="C20" s="64">
        <v>7.6</v>
      </c>
      <c r="D20" s="102">
        <v>1</v>
      </c>
      <c r="E20" s="106"/>
      <c r="F20" s="106">
        <v>1</v>
      </c>
      <c r="G20" s="106"/>
      <c r="H20" s="106">
        <v>1</v>
      </c>
      <c r="I20" s="172"/>
      <c r="J20" s="172"/>
      <c r="K20" s="104">
        <v>1</v>
      </c>
      <c r="L20" s="104"/>
      <c r="M20" s="104"/>
      <c r="N20" s="117"/>
      <c r="O20" s="150">
        <f t="shared" si="0"/>
        <v>63</v>
      </c>
      <c r="P20" s="96"/>
      <c r="Q20" s="51">
        <f t="shared" si="1"/>
        <v>0</v>
      </c>
      <c r="R20" s="92"/>
    </row>
    <row r="21" spans="1:18" ht="15.75" thickBot="1" x14ac:dyDescent="0.3">
      <c r="A21" s="90"/>
      <c r="B21" s="301"/>
      <c r="C21" s="258"/>
      <c r="D21" s="301" t="s">
        <v>124</v>
      </c>
      <c r="E21" s="258"/>
      <c r="F21" s="258"/>
      <c r="G21" s="258"/>
      <c r="H21" s="258"/>
      <c r="I21" s="258"/>
      <c r="J21" s="258"/>
      <c r="K21" s="258"/>
      <c r="L21" s="258"/>
      <c r="M21" s="258"/>
      <c r="N21" s="302"/>
      <c r="O21" s="344"/>
      <c r="P21" s="345"/>
      <c r="Q21" s="346"/>
      <c r="R21" s="92"/>
    </row>
    <row r="22" spans="1:18" x14ac:dyDescent="0.25">
      <c r="A22" s="90"/>
      <c r="B22" s="350" t="s">
        <v>73</v>
      </c>
      <c r="C22" s="351"/>
      <c r="D22" s="113" t="s">
        <v>211</v>
      </c>
      <c r="E22" s="114" t="s">
        <v>212</v>
      </c>
      <c r="F22" s="114" t="s">
        <v>213</v>
      </c>
      <c r="G22" s="114" t="s">
        <v>214</v>
      </c>
      <c r="H22" s="114" t="s">
        <v>215</v>
      </c>
      <c r="I22" s="114" t="s">
        <v>216</v>
      </c>
      <c r="J22" s="114" t="s">
        <v>217</v>
      </c>
      <c r="K22" s="114" t="s">
        <v>218</v>
      </c>
      <c r="L22" s="114" t="s">
        <v>219</v>
      </c>
      <c r="M22" s="114" t="s">
        <v>220</v>
      </c>
      <c r="N22" s="115" t="s">
        <v>221</v>
      </c>
      <c r="O22" s="190"/>
      <c r="P22" s="190"/>
      <c r="Q22" s="197"/>
      <c r="R22" s="92"/>
    </row>
    <row r="23" spans="1:18" x14ac:dyDescent="0.25">
      <c r="A23" s="90"/>
      <c r="B23" s="188" t="s">
        <v>74</v>
      </c>
      <c r="C23" s="67">
        <v>10.199999999999999</v>
      </c>
      <c r="D23" s="102"/>
      <c r="E23" s="103"/>
      <c r="F23" s="103">
        <v>2</v>
      </c>
      <c r="G23" s="103"/>
      <c r="H23" s="103"/>
      <c r="I23" s="192"/>
      <c r="J23" s="192"/>
      <c r="K23" s="104"/>
      <c r="L23" s="104"/>
      <c r="M23" s="104">
        <v>1</v>
      </c>
      <c r="N23" s="117"/>
      <c r="O23" s="150">
        <f t="shared" ref="O23:O34" si="2">(SUM(D23:J23)*K23*31)+(SUM(D23:J23)*L23*16)+(SUM(D23:J23)*M23*7)+(SUM(D23:J23)*N23*1)</f>
        <v>14</v>
      </c>
      <c r="P23" s="159"/>
      <c r="Q23" s="157">
        <f t="shared" ref="Q23:Q34" si="3">P23*O23*C23</f>
        <v>0</v>
      </c>
      <c r="R23" s="92"/>
    </row>
    <row r="24" spans="1:18" x14ac:dyDescent="0.25">
      <c r="A24" s="90"/>
      <c r="B24" s="12" t="s">
        <v>75</v>
      </c>
      <c r="C24" s="63">
        <v>4.0999999999999996</v>
      </c>
      <c r="D24" s="102"/>
      <c r="E24" s="106"/>
      <c r="F24" s="106">
        <v>2</v>
      </c>
      <c r="G24" s="106"/>
      <c r="H24" s="106"/>
      <c r="I24" s="172"/>
      <c r="J24" s="172"/>
      <c r="K24" s="104"/>
      <c r="L24" s="104"/>
      <c r="M24" s="104">
        <v>1</v>
      </c>
      <c r="N24" s="117"/>
      <c r="O24" s="150">
        <f t="shared" si="2"/>
        <v>14</v>
      </c>
      <c r="P24" s="159"/>
      <c r="Q24" s="51">
        <f t="shared" si="3"/>
        <v>0</v>
      </c>
      <c r="R24" s="92"/>
    </row>
    <row r="25" spans="1:18" x14ac:dyDescent="0.25">
      <c r="A25" s="90"/>
      <c r="B25" s="12" t="s">
        <v>57</v>
      </c>
      <c r="C25" s="63">
        <v>35.4</v>
      </c>
      <c r="D25" s="102"/>
      <c r="E25" s="106"/>
      <c r="F25" s="106">
        <v>2</v>
      </c>
      <c r="G25" s="106"/>
      <c r="H25" s="106"/>
      <c r="I25" s="172"/>
      <c r="J25" s="172"/>
      <c r="K25" s="104"/>
      <c r="L25" s="104"/>
      <c r="M25" s="104">
        <v>1</v>
      </c>
      <c r="N25" s="117"/>
      <c r="O25" s="150">
        <f t="shared" si="2"/>
        <v>14</v>
      </c>
      <c r="P25" s="159"/>
      <c r="Q25" s="51">
        <f t="shared" si="3"/>
        <v>0</v>
      </c>
      <c r="R25" s="92"/>
    </row>
    <row r="26" spans="1:18" x14ac:dyDescent="0.25">
      <c r="A26" s="90"/>
      <c r="B26" s="12" t="s">
        <v>76</v>
      </c>
      <c r="C26" s="63">
        <v>4.3</v>
      </c>
      <c r="D26" s="102"/>
      <c r="E26" s="106"/>
      <c r="F26" s="106">
        <v>2</v>
      </c>
      <c r="G26" s="106"/>
      <c r="H26" s="106"/>
      <c r="I26" s="172"/>
      <c r="J26" s="172"/>
      <c r="K26" s="104"/>
      <c r="L26" s="104"/>
      <c r="M26" s="104">
        <v>1</v>
      </c>
      <c r="N26" s="117"/>
      <c r="O26" s="150">
        <f t="shared" si="2"/>
        <v>14</v>
      </c>
      <c r="P26" s="159"/>
      <c r="Q26" s="51">
        <f t="shared" si="3"/>
        <v>0</v>
      </c>
      <c r="R26" s="92"/>
    </row>
    <row r="27" spans="1:18" x14ac:dyDescent="0.25">
      <c r="A27" s="90"/>
      <c r="B27" s="12" t="s">
        <v>55</v>
      </c>
      <c r="C27" s="63">
        <v>16.8</v>
      </c>
      <c r="D27" s="102"/>
      <c r="E27" s="106"/>
      <c r="F27" s="106">
        <v>2</v>
      </c>
      <c r="G27" s="106"/>
      <c r="H27" s="106"/>
      <c r="I27" s="172"/>
      <c r="J27" s="172"/>
      <c r="K27" s="104"/>
      <c r="L27" s="104"/>
      <c r="M27" s="104">
        <v>1</v>
      </c>
      <c r="N27" s="117"/>
      <c r="O27" s="150">
        <f t="shared" si="2"/>
        <v>14</v>
      </c>
      <c r="P27" s="159"/>
      <c r="Q27" s="51">
        <f t="shared" si="3"/>
        <v>0</v>
      </c>
      <c r="R27" s="92"/>
    </row>
    <row r="28" spans="1:18" x14ac:dyDescent="0.25">
      <c r="A28" s="90"/>
      <c r="B28" s="12" t="s">
        <v>77</v>
      </c>
      <c r="C28" s="63">
        <v>29</v>
      </c>
      <c r="D28" s="102"/>
      <c r="E28" s="106"/>
      <c r="F28" s="106">
        <v>2</v>
      </c>
      <c r="G28" s="106"/>
      <c r="H28" s="106"/>
      <c r="I28" s="172"/>
      <c r="J28" s="172"/>
      <c r="K28" s="104"/>
      <c r="L28" s="104"/>
      <c r="M28" s="104">
        <v>1</v>
      </c>
      <c r="N28" s="117"/>
      <c r="O28" s="150">
        <f t="shared" si="2"/>
        <v>14</v>
      </c>
      <c r="P28" s="96"/>
      <c r="Q28" s="51">
        <f t="shared" si="3"/>
        <v>0</v>
      </c>
      <c r="R28" s="92"/>
    </row>
    <row r="29" spans="1:18" x14ac:dyDescent="0.25">
      <c r="A29" s="90"/>
      <c r="B29" s="12" t="s">
        <v>78</v>
      </c>
      <c r="C29" s="63">
        <v>13.1</v>
      </c>
      <c r="D29" s="102"/>
      <c r="E29" s="106"/>
      <c r="F29" s="106">
        <v>2</v>
      </c>
      <c r="G29" s="106"/>
      <c r="H29" s="106"/>
      <c r="I29" s="172"/>
      <c r="J29" s="172"/>
      <c r="K29" s="104"/>
      <c r="L29" s="104"/>
      <c r="M29" s="104">
        <v>1</v>
      </c>
      <c r="N29" s="117"/>
      <c r="O29" s="150">
        <f t="shared" si="2"/>
        <v>14</v>
      </c>
      <c r="P29" s="96"/>
      <c r="Q29" s="51">
        <f t="shared" si="3"/>
        <v>0</v>
      </c>
      <c r="R29" s="92"/>
    </row>
    <row r="30" spans="1:18" x14ac:dyDescent="0.25">
      <c r="A30" s="90"/>
      <c r="B30" s="12" t="s">
        <v>52</v>
      </c>
      <c r="C30" s="63">
        <v>29.2</v>
      </c>
      <c r="D30" s="102"/>
      <c r="E30" s="106"/>
      <c r="F30" s="106">
        <v>2</v>
      </c>
      <c r="G30" s="106"/>
      <c r="H30" s="106"/>
      <c r="I30" s="172"/>
      <c r="J30" s="172"/>
      <c r="K30" s="104"/>
      <c r="L30" s="104"/>
      <c r="M30" s="104">
        <v>1</v>
      </c>
      <c r="N30" s="117"/>
      <c r="O30" s="150">
        <f t="shared" si="2"/>
        <v>14</v>
      </c>
      <c r="P30" s="96"/>
      <c r="Q30" s="51">
        <f t="shared" si="3"/>
        <v>0</v>
      </c>
      <c r="R30" s="92"/>
    </row>
    <row r="31" spans="1:18" x14ac:dyDescent="0.25">
      <c r="A31" s="90"/>
      <c r="B31" s="12" t="s">
        <v>79</v>
      </c>
      <c r="C31" s="63">
        <v>10.199999999999999</v>
      </c>
      <c r="D31" s="102"/>
      <c r="E31" s="106"/>
      <c r="F31" s="106">
        <v>2</v>
      </c>
      <c r="G31" s="106"/>
      <c r="H31" s="106"/>
      <c r="I31" s="172"/>
      <c r="J31" s="172"/>
      <c r="K31" s="104"/>
      <c r="L31" s="104"/>
      <c r="M31" s="104">
        <v>1</v>
      </c>
      <c r="N31" s="117"/>
      <c r="O31" s="150">
        <f t="shared" si="2"/>
        <v>14</v>
      </c>
      <c r="P31" s="96"/>
      <c r="Q31" s="51">
        <f t="shared" si="3"/>
        <v>0</v>
      </c>
      <c r="R31" s="92"/>
    </row>
    <row r="32" spans="1:18" x14ac:dyDescent="0.25">
      <c r="A32" s="90"/>
      <c r="B32" s="12" t="s">
        <v>60</v>
      </c>
      <c r="C32" s="63">
        <v>12</v>
      </c>
      <c r="D32" s="102"/>
      <c r="E32" s="106"/>
      <c r="F32" s="106">
        <v>2</v>
      </c>
      <c r="G32" s="106"/>
      <c r="H32" s="106"/>
      <c r="I32" s="172"/>
      <c r="J32" s="172"/>
      <c r="K32" s="104"/>
      <c r="L32" s="104"/>
      <c r="M32" s="104">
        <v>1</v>
      </c>
      <c r="N32" s="117"/>
      <c r="O32" s="150">
        <f t="shared" si="2"/>
        <v>14</v>
      </c>
      <c r="P32" s="96"/>
      <c r="Q32" s="51">
        <f t="shared" si="3"/>
        <v>0</v>
      </c>
      <c r="R32" s="92"/>
    </row>
    <row r="33" spans="1:18" x14ac:dyDescent="0.25">
      <c r="A33" s="90"/>
      <c r="B33" s="12" t="s">
        <v>80</v>
      </c>
      <c r="C33" s="63">
        <v>9.8000000000000007</v>
      </c>
      <c r="D33" s="102"/>
      <c r="E33" s="106"/>
      <c r="F33" s="106">
        <v>2</v>
      </c>
      <c r="G33" s="106"/>
      <c r="H33" s="106"/>
      <c r="I33" s="172"/>
      <c r="J33" s="172"/>
      <c r="K33" s="104"/>
      <c r="L33" s="104"/>
      <c r="M33" s="104">
        <v>1</v>
      </c>
      <c r="N33" s="117"/>
      <c r="O33" s="150">
        <f t="shared" si="2"/>
        <v>14</v>
      </c>
      <c r="P33" s="96"/>
      <c r="Q33" s="51">
        <f t="shared" si="3"/>
        <v>0</v>
      </c>
      <c r="R33" s="92"/>
    </row>
    <row r="34" spans="1:18" ht="15.75" thickBot="1" x14ac:dyDescent="0.3">
      <c r="A34" s="90"/>
      <c r="B34" s="15" t="s">
        <v>81</v>
      </c>
      <c r="C34" s="64">
        <v>7.6</v>
      </c>
      <c r="D34" s="109"/>
      <c r="E34" s="110"/>
      <c r="F34" s="110">
        <v>2</v>
      </c>
      <c r="G34" s="110"/>
      <c r="H34" s="110"/>
      <c r="I34" s="174"/>
      <c r="J34" s="174"/>
      <c r="K34" s="111"/>
      <c r="L34" s="111"/>
      <c r="M34" s="111">
        <v>1</v>
      </c>
      <c r="N34" s="116"/>
      <c r="O34" s="166">
        <f t="shared" si="2"/>
        <v>14</v>
      </c>
      <c r="P34" s="96"/>
      <c r="Q34" s="52">
        <f t="shared" si="3"/>
        <v>0</v>
      </c>
      <c r="R34" s="92"/>
    </row>
    <row r="35" spans="1:18" ht="15.75" thickBot="1" x14ac:dyDescent="0.3">
      <c r="A35" s="90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8"/>
      <c r="P35" s="38"/>
      <c r="Q35" s="38"/>
      <c r="R35" s="92"/>
    </row>
    <row r="36" spans="1:18" x14ac:dyDescent="0.25">
      <c r="A36" s="90"/>
      <c r="B36" s="347" t="s">
        <v>142</v>
      </c>
      <c r="C36" s="348"/>
      <c r="D36" s="348"/>
      <c r="E36" s="348"/>
      <c r="F36" s="348"/>
      <c r="G36" s="348"/>
      <c r="H36" s="348"/>
      <c r="I36" s="348"/>
      <c r="J36" s="348"/>
      <c r="K36" s="348"/>
      <c r="L36" s="348"/>
      <c r="M36" s="348"/>
      <c r="N36" s="348"/>
      <c r="O36" s="348"/>
      <c r="P36" s="348"/>
      <c r="Q36" s="349"/>
      <c r="R36" s="92"/>
    </row>
    <row r="37" spans="1:18" ht="15.75" x14ac:dyDescent="0.25">
      <c r="A37" s="90"/>
      <c r="B37" s="354" t="s">
        <v>24</v>
      </c>
      <c r="C37" s="355"/>
      <c r="D37" s="355"/>
      <c r="E37" s="355"/>
      <c r="F37" s="355"/>
      <c r="G37" s="355"/>
      <c r="H37" s="355"/>
      <c r="I37" s="355"/>
      <c r="J37" s="355"/>
      <c r="K37" s="355"/>
      <c r="L37" s="355"/>
      <c r="M37" s="355"/>
      <c r="N37" s="355"/>
      <c r="O37" s="355"/>
      <c r="P37" s="356"/>
      <c r="Q37" s="198">
        <f>SUM(Q9:Q34)</f>
        <v>0</v>
      </c>
      <c r="R37" s="92"/>
    </row>
    <row r="38" spans="1:18" ht="15.75" x14ac:dyDescent="0.25">
      <c r="A38" s="90"/>
      <c r="B38" s="357" t="s">
        <v>122</v>
      </c>
      <c r="C38" s="358"/>
      <c r="D38" s="358"/>
      <c r="E38" s="358"/>
      <c r="F38" s="358"/>
      <c r="G38" s="358"/>
      <c r="H38" s="358"/>
      <c r="I38" s="358"/>
      <c r="J38" s="358"/>
      <c r="K38" s="358"/>
      <c r="L38" s="358"/>
      <c r="M38" s="358"/>
      <c r="N38" s="358"/>
      <c r="O38" s="358"/>
      <c r="P38" s="359"/>
      <c r="Q38" s="199">
        <f>Q39-Q37</f>
        <v>0</v>
      </c>
      <c r="R38" s="92"/>
    </row>
    <row r="39" spans="1:18" ht="16.5" thickBot="1" x14ac:dyDescent="0.3">
      <c r="A39" s="90"/>
      <c r="B39" s="360" t="s">
        <v>25</v>
      </c>
      <c r="C39" s="361"/>
      <c r="D39" s="361"/>
      <c r="E39" s="361"/>
      <c r="F39" s="361"/>
      <c r="G39" s="361"/>
      <c r="H39" s="361"/>
      <c r="I39" s="361"/>
      <c r="J39" s="361"/>
      <c r="K39" s="361"/>
      <c r="L39" s="361"/>
      <c r="M39" s="361"/>
      <c r="N39" s="361"/>
      <c r="O39" s="361"/>
      <c r="P39" s="362"/>
      <c r="Q39" s="200">
        <f>Q37*1.21</f>
        <v>0</v>
      </c>
      <c r="R39" s="92"/>
    </row>
    <row r="40" spans="1:18" ht="18" thickBot="1" x14ac:dyDescent="0.3">
      <c r="A40" s="90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92"/>
    </row>
    <row r="41" spans="1:18" ht="15.75" thickBot="1" x14ac:dyDescent="0.3">
      <c r="A41" s="90"/>
      <c r="B41" s="352" t="s">
        <v>143</v>
      </c>
      <c r="C41" s="353"/>
      <c r="D41" s="353"/>
      <c r="E41" s="353"/>
      <c r="F41" s="353"/>
      <c r="G41" s="353"/>
      <c r="H41" s="353"/>
      <c r="I41" s="353"/>
      <c r="J41" s="353"/>
      <c r="K41" s="353"/>
      <c r="L41" s="353"/>
      <c r="M41" s="353"/>
      <c r="N41" s="353"/>
      <c r="O41" s="353"/>
      <c r="P41" s="353"/>
      <c r="Q41" s="353"/>
      <c r="R41" s="92"/>
    </row>
    <row r="42" spans="1:18" ht="26.25" thickBot="1" x14ac:dyDescent="0.3">
      <c r="A42" s="90"/>
      <c r="B42" s="48" t="s">
        <v>0</v>
      </c>
      <c r="C42" s="46" t="s">
        <v>1</v>
      </c>
      <c r="D42" s="363" t="s">
        <v>222</v>
      </c>
      <c r="E42" s="364"/>
      <c r="F42" s="364"/>
      <c r="G42" s="364"/>
      <c r="H42" s="364"/>
      <c r="I42" s="364"/>
      <c r="J42" s="364"/>
      <c r="K42" s="364"/>
      <c r="L42" s="364"/>
      <c r="M42" s="364"/>
      <c r="N42" s="365"/>
      <c r="O42" s="47" t="s">
        <v>26</v>
      </c>
      <c r="P42" s="205" t="s">
        <v>2</v>
      </c>
      <c r="Q42" s="204" t="s">
        <v>126</v>
      </c>
      <c r="R42" s="92"/>
    </row>
    <row r="43" spans="1:18" x14ac:dyDescent="0.25">
      <c r="A43" s="90"/>
      <c r="B43" s="164" t="s">
        <v>73</v>
      </c>
      <c r="C43" s="165"/>
      <c r="D43" s="113" t="s">
        <v>211</v>
      </c>
      <c r="E43" s="114" t="s">
        <v>212</v>
      </c>
      <c r="F43" s="114" t="s">
        <v>213</v>
      </c>
      <c r="G43" s="114" t="s">
        <v>214</v>
      </c>
      <c r="H43" s="114" t="s">
        <v>215</v>
      </c>
      <c r="I43" s="114" t="s">
        <v>216</v>
      </c>
      <c r="J43" s="114" t="s">
        <v>217</v>
      </c>
      <c r="K43" s="114" t="s">
        <v>218</v>
      </c>
      <c r="L43" s="114" t="s">
        <v>219</v>
      </c>
      <c r="M43" s="114" t="s">
        <v>220</v>
      </c>
      <c r="N43" s="115" t="s">
        <v>221</v>
      </c>
      <c r="O43" s="165"/>
      <c r="P43" s="201"/>
      <c r="Q43" s="201"/>
      <c r="R43" s="92"/>
    </row>
    <row r="44" spans="1:18" x14ac:dyDescent="0.25">
      <c r="A44" s="90"/>
      <c r="B44" s="12" t="s">
        <v>29</v>
      </c>
      <c r="C44" s="13">
        <v>53.5</v>
      </c>
      <c r="D44" s="102"/>
      <c r="E44" s="106"/>
      <c r="F44" s="106">
        <v>2</v>
      </c>
      <c r="G44" s="106"/>
      <c r="H44" s="106"/>
      <c r="I44" s="172"/>
      <c r="J44" s="172"/>
      <c r="K44" s="104"/>
      <c r="L44" s="104"/>
      <c r="M44" s="104"/>
      <c r="N44" s="117">
        <v>1</v>
      </c>
      <c r="O44" s="134">
        <f>(SUM(D44:J44)*K44*52)+(SUM(D44:J44)*L44*26)+(SUM(D44:J44)*M44*12)+(SUM(D44:J44)*N44*1)</f>
        <v>2</v>
      </c>
      <c r="P44" s="202"/>
      <c r="Q44" s="51">
        <f t="shared" ref="Q44:Q47" si="4">P44*O44*C44</f>
        <v>0</v>
      </c>
      <c r="R44" s="92"/>
    </row>
    <row r="45" spans="1:18" x14ac:dyDescent="0.25">
      <c r="A45" s="90"/>
      <c r="B45" s="12" t="s">
        <v>32</v>
      </c>
      <c r="C45" s="13">
        <v>6.3</v>
      </c>
      <c r="D45" s="102"/>
      <c r="E45" s="106"/>
      <c r="F45" s="106">
        <v>2</v>
      </c>
      <c r="G45" s="106"/>
      <c r="H45" s="106"/>
      <c r="I45" s="172"/>
      <c r="J45" s="172"/>
      <c r="K45" s="104"/>
      <c r="L45" s="104"/>
      <c r="M45" s="104"/>
      <c r="N45" s="117">
        <v>1</v>
      </c>
      <c r="O45" s="134">
        <f>(SUM(D45:J45)*K45*52)+(SUM(D45:J45)*L45*26)+(SUM(D45:J45)*M45*12)+(SUM(D45:J45)*N45*1)</f>
        <v>2</v>
      </c>
      <c r="P45" s="202"/>
      <c r="Q45" s="51">
        <f t="shared" si="4"/>
        <v>0</v>
      </c>
      <c r="R45" s="92"/>
    </row>
    <row r="46" spans="1:18" x14ac:dyDescent="0.25">
      <c r="A46" s="90"/>
      <c r="B46" s="12" t="s">
        <v>82</v>
      </c>
      <c r="C46" s="13">
        <v>17.34</v>
      </c>
      <c r="D46" s="102"/>
      <c r="E46" s="106"/>
      <c r="F46" s="106">
        <v>2</v>
      </c>
      <c r="G46" s="106"/>
      <c r="H46" s="106"/>
      <c r="I46" s="172"/>
      <c r="J46" s="172"/>
      <c r="K46" s="104"/>
      <c r="L46" s="104"/>
      <c r="M46" s="104"/>
      <c r="N46" s="117">
        <v>1</v>
      </c>
      <c r="O46" s="134">
        <f>(SUM(D46:J46)*K46*52)+(SUM(D46:J46)*L46*26)+(SUM(D46:J46)*M46*12)+(SUM(D46:J46)*N46*1)</f>
        <v>2</v>
      </c>
      <c r="P46" s="202"/>
      <c r="Q46" s="51">
        <f t="shared" si="4"/>
        <v>0</v>
      </c>
      <c r="R46" s="92"/>
    </row>
    <row r="47" spans="1:18" ht="15.75" thickBot="1" x14ac:dyDescent="0.3">
      <c r="A47" s="90"/>
      <c r="B47" s="15" t="s">
        <v>83</v>
      </c>
      <c r="C47" s="16">
        <v>3.55</v>
      </c>
      <c r="D47" s="160"/>
      <c r="E47" s="110"/>
      <c r="F47" s="110">
        <v>2</v>
      </c>
      <c r="G47" s="110"/>
      <c r="H47" s="110"/>
      <c r="I47" s="174"/>
      <c r="J47" s="174"/>
      <c r="K47" s="162"/>
      <c r="L47" s="162"/>
      <c r="M47" s="162"/>
      <c r="N47" s="163">
        <v>1</v>
      </c>
      <c r="O47" s="138">
        <f>(SUM(D47:J47)*K47*52)+(SUM(D47:J47)*L47*26)+(SUM(D47:J47)*M47*12)+(SUM(D47:J47)*N47*1)</f>
        <v>2</v>
      </c>
      <c r="P47" s="203"/>
      <c r="Q47" s="52">
        <f t="shared" si="4"/>
        <v>0</v>
      </c>
      <c r="R47" s="92"/>
    </row>
    <row r="48" spans="1:18" ht="15.75" thickBot="1" x14ac:dyDescent="0.3">
      <c r="A48" s="90"/>
      <c r="B48" s="35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3"/>
      <c r="P48" s="33"/>
      <c r="Q48" s="33"/>
      <c r="R48" s="92"/>
    </row>
    <row r="49" spans="1:18" ht="15.75" thickBot="1" x14ac:dyDescent="0.3">
      <c r="A49" s="90"/>
      <c r="B49" s="268" t="s">
        <v>154</v>
      </c>
      <c r="C49" s="269"/>
      <c r="D49" s="269"/>
      <c r="E49" s="269"/>
      <c r="F49" s="269"/>
      <c r="G49" s="269"/>
      <c r="H49" s="269"/>
      <c r="I49" s="269"/>
      <c r="J49" s="269"/>
      <c r="K49" s="269"/>
      <c r="L49" s="269"/>
      <c r="M49" s="269"/>
      <c r="N49" s="269"/>
      <c r="O49" s="269"/>
      <c r="P49" s="269"/>
      <c r="Q49" s="207"/>
      <c r="R49" s="92"/>
    </row>
    <row r="50" spans="1:18" ht="15.75" x14ac:dyDescent="0.25">
      <c r="A50" s="90"/>
      <c r="B50" s="251" t="s">
        <v>24</v>
      </c>
      <c r="C50" s="252"/>
      <c r="D50" s="252"/>
      <c r="E50" s="252"/>
      <c r="F50" s="252"/>
      <c r="G50" s="252"/>
      <c r="H50" s="252"/>
      <c r="I50" s="252"/>
      <c r="J50" s="252"/>
      <c r="K50" s="252"/>
      <c r="L50" s="252"/>
      <c r="M50" s="252"/>
      <c r="N50" s="252"/>
      <c r="O50" s="252"/>
      <c r="P50" s="252"/>
      <c r="Q50" s="208">
        <f>SUM(Q44:Q47)</f>
        <v>0</v>
      </c>
      <c r="R50" s="92"/>
    </row>
    <row r="51" spans="1:18" ht="15.75" x14ac:dyDescent="0.25">
      <c r="A51" s="90"/>
      <c r="B51" s="253" t="s">
        <v>122</v>
      </c>
      <c r="C51" s="254"/>
      <c r="D51" s="254"/>
      <c r="E51" s="254"/>
      <c r="F51" s="254"/>
      <c r="G51" s="254"/>
      <c r="H51" s="254"/>
      <c r="I51" s="254"/>
      <c r="J51" s="254"/>
      <c r="K51" s="254"/>
      <c r="L51" s="254"/>
      <c r="M51" s="254"/>
      <c r="N51" s="254"/>
      <c r="O51" s="254"/>
      <c r="P51" s="254"/>
      <c r="Q51" s="209">
        <f>Q52-Q50</f>
        <v>0</v>
      </c>
      <c r="R51" s="92"/>
    </row>
    <row r="52" spans="1:18" ht="16.5" thickBot="1" x14ac:dyDescent="0.3">
      <c r="A52" s="90"/>
      <c r="B52" s="255" t="s">
        <v>25</v>
      </c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256"/>
      <c r="P52" s="256"/>
      <c r="Q52" s="210">
        <f>Q50*1.21</f>
        <v>0</v>
      </c>
      <c r="R52" s="92"/>
    </row>
    <row r="53" spans="1:18" ht="18" thickBot="1" x14ac:dyDescent="0.3">
      <c r="A53" s="90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92"/>
    </row>
    <row r="54" spans="1:18" ht="19.5" thickBot="1" x14ac:dyDescent="0.3">
      <c r="A54" s="90"/>
      <c r="B54" s="211" t="s">
        <v>129</v>
      </c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12"/>
      <c r="Q54" s="213"/>
      <c r="R54" s="92"/>
    </row>
    <row r="55" spans="1:18" ht="15.75" x14ac:dyDescent="0.25">
      <c r="A55" s="90"/>
      <c r="B55" s="251" t="s">
        <v>24</v>
      </c>
      <c r="C55" s="252"/>
      <c r="D55" s="252"/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14">
        <f>SUM(Q37+Q50)</f>
        <v>0</v>
      </c>
      <c r="R55" s="92"/>
    </row>
    <row r="56" spans="1:18" ht="15.75" x14ac:dyDescent="0.25">
      <c r="A56" s="90"/>
      <c r="B56" s="253" t="s">
        <v>122</v>
      </c>
      <c r="C56" s="254"/>
      <c r="D56" s="254"/>
      <c r="E56" s="254"/>
      <c r="F56" s="254"/>
      <c r="G56" s="254"/>
      <c r="H56" s="254"/>
      <c r="I56" s="254"/>
      <c r="J56" s="254"/>
      <c r="K56" s="254"/>
      <c r="L56" s="254"/>
      <c r="M56" s="254"/>
      <c r="N56" s="254"/>
      <c r="O56" s="254"/>
      <c r="P56" s="254"/>
      <c r="Q56" s="215">
        <f>Q57-Q55</f>
        <v>0</v>
      </c>
      <c r="R56" s="92"/>
    </row>
    <row r="57" spans="1:18" ht="16.5" thickBot="1" x14ac:dyDescent="0.3">
      <c r="A57" s="90"/>
      <c r="B57" s="255" t="s">
        <v>25</v>
      </c>
      <c r="C57" s="256"/>
      <c r="D57" s="256"/>
      <c r="E57" s="256"/>
      <c r="F57" s="256"/>
      <c r="G57" s="256"/>
      <c r="H57" s="256"/>
      <c r="I57" s="256"/>
      <c r="J57" s="256"/>
      <c r="K57" s="256"/>
      <c r="L57" s="256"/>
      <c r="M57" s="256"/>
      <c r="N57" s="256"/>
      <c r="O57" s="256"/>
      <c r="P57" s="256"/>
      <c r="Q57" s="216">
        <f>Q55*1.21</f>
        <v>0</v>
      </c>
      <c r="R57" s="92"/>
    </row>
    <row r="58" spans="1:18" ht="17.25" x14ac:dyDescent="0.25">
      <c r="A58" s="90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92"/>
    </row>
    <row r="59" spans="1:18" ht="15.75" x14ac:dyDescent="0.25">
      <c r="A59" s="90"/>
      <c r="B59" s="95" t="s">
        <v>155</v>
      </c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91"/>
      <c r="P59" s="91"/>
      <c r="Q59" s="91"/>
      <c r="R59" s="92"/>
    </row>
    <row r="60" spans="1:18" ht="15.75" x14ac:dyDescent="0.25">
      <c r="A60" s="90"/>
      <c r="B60" s="262" t="s">
        <v>130</v>
      </c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91"/>
      <c r="R60" s="92"/>
    </row>
    <row r="61" spans="1:18" x14ac:dyDescent="0.25">
      <c r="A61" s="90"/>
      <c r="B61" s="217" t="s">
        <v>241</v>
      </c>
      <c r="C61" s="217"/>
      <c r="D61" s="217"/>
      <c r="E61" s="217"/>
      <c r="F61" s="217"/>
      <c r="G61" s="217"/>
      <c r="H61" s="217"/>
      <c r="I61" s="217"/>
      <c r="J61" s="217"/>
      <c r="K61" s="217"/>
      <c r="L61" s="217"/>
      <c r="M61" s="217"/>
      <c r="N61" s="217"/>
      <c r="O61" s="91"/>
      <c r="P61" s="91"/>
      <c r="Q61" s="91"/>
      <c r="R61" s="92"/>
    </row>
    <row r="62" spans="1:18" x14ac:dyDescent="0.25">
      <c r="A62" s="29"/>
      <c r="B62" s="54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4"/>
      <c r="P62" s="54"/>
      <c r="Q62" s="54"/>
      <c r="R62" s="28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3:14" x14ac:dyDescent="0.25"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3:14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3:14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3:14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3:14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3:14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3:14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3:14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3:14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3:14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3:14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3:14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</sheetData>
  <mergeCells count="28">
    <mergeCell ref="B57:P57"/>
    <mergeCell ref="B60:P60"/>
    <mergeCell ref="B8:C8"/>
    <mergeCell ref="B52:P52"/>
    <mergeCell ref="B55:P55"/>
    <mergeCell ref="B56:P56"/>
    <mergeCell ref="B41:Q41"/>
    <mergeCell ref="B50:P50"/>
    <mergeCell ref="B51:P51"/>
    <mergeCell ref="B37:P37"/>
    <mergeCell ref="B38:P38"/>
    <mergeCell ref="B39:P39"/>
    <mergeCell ref="D42:N42"/>
    <mergeCell ref="B49:P49"/>
    <mergeCell ref="D21:N21"/>
    <mergeCell ref="O7:Q7"/>
    <mergeCell ref="O21:Q21"/>
    <mergeCell ref="B36:Q36"/>
    <mergeCell ref="B1:Q1"/>
    <mergeCell ref="B2:Q2"/>
    <mergeCell ref="B3:Q3"/>
    <mergeCell ref="B4:Q4"/>
    <mergeCell ref="B5:Q5"/>
    <mergeCell ref="D6:N6"/>
    <mergeCell ref="B7:C7"/>
    <mergeCell ref="B21:C21"/>
    <mergeCell ref="B22:C22"/>
    <mergeCell ref="D7:N7"/>
  </mergeCells>
  <pageMargins left="0.70866141732283472" right="0.70866141732283472" top="0.78740157480314965" bottom="0.78740157480314965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R81"/>
  <sheetViews>
    <sheetView zoomScale="90" zoomScaleNormal="90" workbookViewId="0">
      <selection sqref="A1:R1"/>
    </sheetView>
  </sheetViews>
  <sheetFormatPr defaultColWidth="9.140625" defaultRowHeight="15" x14ac:dyDescent="0.25"/>
  <cols>
    <col min="1" max="1" width="2.5703125" style="1" customWidth="1"/>
    <col min="2" max="2" width="34" style="1" customWidth="1"/>
    <col min="3" max="3" width="10" style="1" customWidth="1"/>
    <col min="4" max="14" width="3.5703125" style="1" customWidth="1"/>
    <col min="15" max="15" width="11.85546875" style="1" customWidth="1"/>
    <col min="16" max="16" width="17.5703125" style="1" customWidth="1"/>
    <col min="17" max="17" width="15" style="1" customWidth="1"/>
    <col min="18" max="18" width="2.5703125" style="1" customWidth="1"/>
    <col min="19" max="247" width="9.140625" style="1"/>
    <col min="248" max="248" width="34" style="1" customWidth="1"/>
    <col min="249" max="249" width="10" style="1" customWidth="1"/>
    <col min="250" max="250" width="11.42578125" style="1" customWidth="1"/>
    <col min="251" max="251" width="11.85546875" style="1" customWidth="1"/>
    <col min="252" max="252" width="21.5703125" style="1" customWidth="1"/>
    <col min="253" max="253" width="13.42578125" style="1" customWidth="1"/>
    <col min="254" max="254" width="15" style="1" customWidth="1"/>
    <col min="255" max="503" width="9.140625" style="1"/>
    <col min="504" max="504" width="34" style="1" customWidth="1"/>
    <col min="505" max="505" width="10" style="1" customWidth="1"/>
    <col min="506" max="506" width="11.42578125" style="1" customWidth="1"/>
    <col min="507" max="507" width="11.85546875" style="1" customWidth="1"/>
    <col min="508" max="508" width="21.5703125" style="1" customWidth="1"/>
    <col min="509" max="509" width="13.42578125" style="1" customWidth="1"/>
    <col min="510" max="510" width="15" style="1" customWidth="1"/>
    <col min="511" max="759" width="9.140625" style="1"/>
    <col min="760" max="760" width="34" style="1" customWidth="1"/>
    <col min="761" max="761" width="10" style="1" customWidth="1"/>
    <col min="762" max="762" width="11.42578125" style="1" customWidth="1"/>
    <col min="763" max="763" width="11.85546875" style="1" customWidth="1"/>
    <col min="764" max="764" width="21.5703125" style="1" customWidth="1"/>
    <col min="765" max="765" width="13.42578125" style="1" customWidth="1"/>
    <col min="766" max="766" width="15" style="1" customWidth="1"/>
    <col min="767" max="1015" width="9.140625" style="1"/>
    <col min="1016" max="1016" width="34" style="1" customWidth="1"/>
    <col min="1017" max="1017" width="10" style="1" customWidth="1"/>
    <col min="1018" max="1018" width="11.42578125" style="1" customWidth="1"/>
    <col min="1019" max="1019" width="11.85546875" style="1" customWidth="1"/>
    <col min="1020" max="1020" width="21.5703125" style="1" customWidth="1"/>
    <col min="1021" max="1021" width="13.42578125" style="1" customWidth="1"/>
    <col min="1022" max="1022" width="15" style="1" customWidth="1"/>
    <col min="1023" max="1271" width="9.140625" style="1"/>
    <col min="1272" max="1272" width="34" style="1" customWidth="1"/>
    <col min="1273" max="1273" width="10" style="1" customWidth="1"/>
    <col min="1274" max="1274" width="11.42578125" style="1" customWidth="1"/>
    <col min="1275" max="1275" width="11.85546875" style="1" customWidth="1"/>
    <col min="1276" max="1276" width="21.5703125" style="1" customWidth="1"/>
    <col min="1277" max="1277" width="13.42578125" style="1" customWidth="1"/>
    <col min="1278" max="1278" width="15" style="1" customWidth="1"/>
    <col min="1279" max="1527" width="9.140625" style="1"/>
    <col min="1528" max="1528" width="34" style="1" customWidth="1"/>
    <col min="1529" max="1529" width="10" style="1" customWidth="1"/>
    <col min="1530" max="1530" width="11.42578125" style="1" customWidth="1"/>
    <col min="1531" max="1531" width="11.85546875" style="1" customWidth="1"/>
    <col min="1532" max="1532" width="21.5703125" style="1" customWidth="1"/>
    <col min="1533" max="1533" width="13.42578125" style="1" customWidth="1"/>
    <col min="1534" max="1534" width="15" style="1" customWidth="1"/>
    <col min="1535" max="1783" width="9.140625" style="1"/>
    <col min="1784" max="1784" width="34" style="1" customWidth="1"/>
    <col min="1785" max="1785" width="10" style="1" customWidth="1"/>
    <col min="1786" max="1786" width="11.42578125" style="1" customWidth="1"/>
    <col min="1787" max="1787" width="11.85546875" style="1" customWidth="1"/>
    <col min="1788" max="1788" width="21.5703125" style="1" customWidth="1"/>
    <col min="1789" max="1789" width="13.42578125" style="1" customWidth="1"/>
    <col min="1790" max="1790" width="15" style="1" customWidth="1"/>
    <col min="1791" max="2039" width="9.140625" style="1"/>
    <col min="2040" max="2040" width="34" style="1" customWidth="1"/>
    <col min="2041" max="2041" width="10" style="1" customWidth="1"/>
    <col min="2042" max="2042" width="11.42578125" style="1" customWidth="1"/>
    <col min="2043" max="2043" width="11.85546875" style="1" customWidth="1"/>
    <col min="2044" max="2044" width="21.5703125" style="1" customWidth="1"/>
    <col min="2045" max="2045" width="13.42578125" style="1" customWidth="1"/>
    <col min="2046" max="2046" width="15" style="1" customWidth="1"/>
    <col min="2047" max="2295" width="9.140625" style="1"/>
    <col min="2296" max="2296" width="34" style="1" customWidth="1"/>
    <col min="2297" max="2297" width="10" style="1" customWidth="1"/>
    <col min="2298" max="2298" width="11.42578125" style="1" customWidth="1"/>
    <col min="2299" max="2299" width="11.85546875" style="1" customWidth="1"/>
    <col min="2300" max="2300" width="21.5703125" style="1" customWidth="1"/>
    <col min="2301" max="2301" width="13.42578125" style="1" customWidth="1"/>
    <col min="2302" max="2302" width="15" style="1" customWidth="1"/>
    <col min="2303" max="2551" width="9.140625" style="1"/>
    <col min="2552" max="2552" width="34" style="1" customWidth="1"/>
    <col min="2553" max="2553" width="10" style="1" customWidth="1"/>
    <col min="2554" max="2554" width="11.42578125" style="1" customWidth="1"/>
    <col min="2555" max="2555" width="11.85546875" style="1" customWidth="1"/>
    <col min="2556" max="2556" width="21.5703125" style="1" customWidth="1"/>
    <col min="2557" max="2557" width="13.42578125" style="1" customWidth="1"/>
    <col min="2558" max="2558" width="15" style="1" customWidth="1"/>
    <col min="2559" max="2807" width="9.140625" style="1"/>
    <col min="2808" max="2808" width="34" style="1" customWidth="1"/>
    <col min="2809" max="2809" width="10" style="1" customWidth="1"/>
    <col min="2810" max="2810" width="11.42578125" style="1" customWidth="1"/>
    <col min="2811" max="2811" width="11.85546875" style="1" customWidth="1"/>
    <col min="2812" max="2812" width="21.5703125" style="1" customWidth="1"/>
    <col min="2813" max="2813" width="13.42578125" style="1" customWidth="1"/>
    <col min="2814" max="2814" width="15" style="1" customWidth="1"/>
    <col min="2815" max="3063" width="9.140625" style="1"/>
    <col min="3064" max="3064" width="34" style="1" customWidth="1"/>
    <col min="3065" max="3065" width="10" style="1" customWidth="1"/>
    <col min="3066" max="3066" width="11.42578125" style="1" customWidth="1"/>
    <col min="3067" max="3067" width="11.85546875" style="1" customWidth="1"/>
    <col min="3068" max="3068" width="21.5703125" style="1" customWidth="1"/>
    <col min="3069" max="3069" width="13.42578125" style="1" customWidth="1"/>
    <col min="3070" max="3070" width="15" style="1" customWidth="1"/>
    <col min="3071" max="3319" width="9.140625" style="1"/>
    <col min="3320" max="3320" width="34" style="1" customWidth="1"/>
    <col min="3321" max="3321" width="10" style="1" customWidth="1"/>
    <col min="3322" max="3322" width="11.42578125" style="1" customWidth="1"/>
    <col min="3323" max="3323" width="11.85546875" style="1" customWidth="1"/>
    <col min="3324" max="3324" width="21.5703125" style="1" customWidth="1"/>
    <col min="3325" max="3325" width="13.42578125" style="1" customWidth="1"/>
    <col min="3326" max="3326" width="15" style="1" customWidth="1"/>
    <col min="3327" max="3575" width="9.140625" style="1"/>
    <col min="3576" max="3576" width="34" style="1" customWidth="1"/>
    <col min="3577" max="3577" width="10" style="1" customWidth="1"/>
    <col min="3578" max="3578" width="11.42578125" style="1" customWidth="1"/>
    <col min="3579" max="3579" width="11.85546875" style="1" customWidth="1"/>
    <col min="3580" max="3580" width="21.5703125" style="1" customWidth="1"/>
    <col min="3581" max="3581" width="13.42578125" style="1" customWidth="1"/>
    <col min="3582" max="3582" width="15" style="1" customWidth="1"/>
    <col min="3583" max="3831" width="9.140625" style="1"/>
    <col min="3832" max="3832" width="34" style="1" customWidth="1"/>
    <col min="3833" max="3833" width="10" style="1" customWidth="1"/>
    <col min="3834" max="3834" width="11.42578125" style="1" customWidth="1"/>
    <col min="3835" max="3835" width="11.85546875" style="1" customWidth="1"/>
    <col min="3836" max="3836" width="21.5703125" style="1" customWidth="1"/>
    <col min="3837" max="3837" width="13.42578125" style="1" customWidth="1"/>
    <col min="3838" max="3838" width="15" style="1" customWidth="1"/>
    <col min="3839" max="4087" width="9.140625" style="1"/>
    <col min="4088" max="4088" width="34" style="1" customWidth="1"/>
    <col min="4089" max="4089" width="10" style="1" customWidth="1"/>
    <col min="4090" max="4090" width="11.42578125" style="1" customWidth="1"/>
    <col min="4091" max="4091" width="11.85546875" style="1" customWidth="1"/>
    <col min="4092" max="4092" width="21.5703125" style="1" customWidth="1"/>
    <col min="4093" max="4093" width="13.42578125" style="1" customWidth="1"/>
    <col min="4094" max="4094" width="15" style="1" customWidth="1"/>
    <col min="4095" max="4343" width="9.140625" style="1"/>
    <col min="4344" max="4344" width="34" style="1" customWidth="1"/>
    <col min="4345" max="4345" width="10" style="1" customWidth="1"/>
    <col min="4346" max="4346" width="11.42578125" style="1" customWidth="1"/>
    <col min="4347" max="4347" width="11.85546875" style="1" customWidth="1"/>
    <col min="4348" max="4348" width="21.5703125" style="1" customWidth="1"/>
    <col min="4349" max="4349" width="13.42578125" style="1" customWidth="1"/>
    <col min="4350" max="4350" width="15" style="1" customWidth="1"/>
    <col min="4351" max="4599" width="9.140625" style="1"/>
    <col min="4600" max="4600" width="34" style="1" customWidth="1"/>
    <col min="4601" max="4601" width="10" style="1" customWidth="1"/>
    <col min="4602" max="4602" width="11.42578125" style="1" customWidth="1"/>
    <col min="4603" max="4603" width="11.85546875" style="1" customWidth="1"/>
    <col min="4604" max="4604" width="21.5703125" style="1" customWidth="1"/>
    <col min="4605" max="4605" width="13.42578125" style="1" customWidth="1"/>
    <col min="4606" max="4606" width="15" style="1" customWidth="1"/>
    <col min="4607" max="4855" width="9.140625" style="1"/>
    <col min="4856" max="4856" width="34" style="1" customWidth="1"/>
    <col min="4857" max="4857" width="10" style="1" customWidth="1"/>
    <col min="4858" max="4858" width="11.42578125" style="1" customWidth="1"/>
    <col min="4859" max="4859" width="11.85546875" style="1" customWidth="1"/>
    <col min="4860" max="4860" width="21.5703125" style="1" customWidth="1"/>
    <col min="4861" max="4861" width="13.42578125" style="1" customWidth="1"/>
    <col min="4862" max="4862" width="15" style="1" customWidth="1"/>
    <col min="4863" max="5111" width="9.140625" style="1"/>
    <col min="5112" max="5112" width="34" style="1" customWidth="1"/>
    <col min="5113" max="5113" width="10" style="1" customWidth="1"/>
    <col min="5114" max="5114" width="11.42578125" style="1" customWidth="1"/>
    <col min="5115" max="5115" width="11.85546875" style="1" customWidth="1"/>
    <col min="5116" max="5116" width="21.5703125" style="1" customWidth="1"/>
    <col min="5117" max="5117" width="13.42578125" style="1" customWidth="1"/>
    <col min="5118" max="5118" width="15" style="1" customWidth="1"/>
    <col min="5119" max="5367" width="9.140625" style="1"/>
    <col min="5368" max="5368" width="34" style="1" customWidth="1"/>
    <col min="5369" max="5369" width="10" style="1" customWidth="1"/>
    <col min="5370" max="5370" width="11.42578125" style="1" customWidth="1"/>
    <col min="5371" max="5371" width="11.85546875" style="1" customWidth="1"/>
    <col min="5372" max="5372" width="21.5703125" style="1" customWidth="1"/>
    <col min="5373" max="5373" width="13.42578125" style="1" customWidth="1"/>
    <col min="5374" max="5374" width="15" style="1" customWidth="1"/>
    <col min="5375" max="5623" width="9.140625" style="1"/>
    <col min="5624" max="5624" width="34" style="1" customWidth="1"/>
    <col min="5625" max="5625" width="10" style="1" customWidth="1"/>
    <col min="5626" max="5626" width="11.42578125" style="1" customWidth="1"/>
    <col min="5627" max="5627" width="11.85546875" style="1" customWidth="1"/>
    <col min="5628" max="5628" width="21.5703125" style="1" customWidth="1"/>
    <col min="5629" max="5629" width="13.42578125" style="1" customWidth="1"/>
    <col min="5630" max="5630" width="15" style="1" customWidth="1"/>
    <col min="5631" max="5879" width="9.140625" style="1"/>
    <col min="5880" max="5880" width="34" style="1" customWidth="1"/>
    <col min="5881" max="5881" width="10" style="1" customWidth="1"/>
    <col min="5882" max="5882" width="11.42578125" style="1" customWidth="1"/>
    <col min="5883" max="5883" width="11.85546875" style="1" customWidth="1"/>
    <col min="5884" max="5884" width="21.5703125" style="1" customWidth="1"/>
    <col min="5885" max="5885" width="13.42578125" style="1" customWidth="1"/>
    <col min="5886" max="5886" width="15" style="1" customWidth="1"/>
    <col min="5887" max="6135" width="9.140625" style="1"/>
    <col min="6136" max="6136" width="34" style="1" customWidth="1"/>
    <col min="6137" max="6137" width="10" style="1" customWidth="1"/>
    <col min="6138" max="6138" width="11.42578125" style="1" customWidth="1"/>
    <col min="6139" max="6139" width="11.85546875" style="1" customWidth="1"/>
    <col min="6140" max="6140" width="21.5703125" style="1" customWidth="1"/>
    <col min="6141" max="6141" width="13.42578125" style="1" customWidth="1"/>
    <col min="6142" max="6142" width="15" style="1" customWidth="1"/>
    <col min="6143" max="6391" width="9.140625" style="1"/>
    <col min="6392" max="6392" width="34" style="1" customWidth="1"/>
    <col min="6393" max="6393" width="10" style="1" customWidth="1"/>
    <col min="6394" max="6394" width="11.42578125" style="1" customWidth="1"/>
    <col min="6395" max="6395" width="11.85546875" style="1" customWidth="1"/>
    <col min="6396" max="6396" width="21.5703125" style="1" customWidth="1"/>
    <col min="6397" max="6397" width="13.42578125" style="1" customWidth="1"/>
    <col min="6398" max="6398" width="15" style="1" customWidth="1"/>
    <col min="6399" max="6647" width="9.140625" style="1"/>
    <col min="6648" max="6648" width="34" style="1" customWidth="1"/>
    <col min="6649" max="6649" width="10" style="1" customWidth="1"/>
    <col min="6650" max="6650" width="11.42578125" style="1" customWidth="1"/>
    <col min="6651" max="6651" width="11.85546875" style="1" customWidth="1"/>
    <col min="6652" max="6652" width="21.5703125" style="1" customWidth="1"/>
    <col min="6653" max="6653" width="13.42578125" style="1" customWidth="1"/>
    <col min="6654" max="6654" width="15" style="1" customWidth="1"/>
    <col min="6655" max="6903" width="9.140625" style="1"/>
    <col min="6904" max="6904" width="34" style="1" customWidth="1"/>
    <col min="6905" max="6905" width="10" style="1" customWidth="1"/>
    <col min="6906" max="6906" width="11.42578125" style="1" customWidth="1"/>
    <col min="6907" max="6907" width="11.85546875" style="1" customWidth="1"/>
    <col min="6908" max="6908" width="21.5703125" style="1" customWidth="1"/>
    <col min="6909" max="6909" width="13.42578125" style="1" customWidth="1"/>
    <col min="6910" max="6910" width="15" style="1" customWidth="1"/>
    <col min="6911" max="7159" width="9.140625" style="1"/>
    <col min="7160" max="7160" width="34" style="1" customWidth="1"/>
    <col min="7161" max="7161" width="10" style="1" customWidth="1"/>
    <col min="7162" max="7162" width="11.42578125" style="1" customWidth="1"/>
    <col min="7163" max="7163" width="11.85546875" style="1" customWidth="1"/>
    <col min="7164" max="7164" width="21.5703125" style="1" customWidth="1"/>
    <col min="7165" max="7165" width="13.42578125" style="1" customWidth="1"/>
    <col min="7166" max="7166" width="15" style="1" customWidth="1"/>
    <col min="7167" max="7415" width="9.140625" style="1"/>
    <col min="7416" max="7416" width="34" style="1" customWidth="1"/>
    <col min="7417" max="7417" width="10" style="1" customWidth="1"/>
    <col min="7418" max="7418" width="11.42578125" style="1" customWidth="1"/>
    <col min="7419" max="7419" width="11.85546875" style="1" customWidth="1"/>
    <col min="7420" max="7420" width="21.5703125" style="1" customWidth="1"/>
    <col min="7421" max="7421" width="13.42578125" style="1" customWidth="1"/>
    <col min="7422" max="7422" width="15" style="1" customWidth="1"/>
    <col min="7423" max="7671" width="9.140625" style="1"/>
    <col min="7672" max="7672" width="34" style="1" customWidth="1"/>
    <col min="7673" max="7673" width="10" style="1" customWidth="1"/>
    <col min="7674" max="7674" width="11.42578125" style="1" customWidth="1"/>
    <col min="7675" max="7675" width="11.85546875" style="1" customWidth="1"/>
    <col min="7676" max="7676" width="21.5703125" style="1" customWidth="1"/>
    <col min="7677" max="7677" width="13.42578125" style="1" customWidth="1"/>
    <col min="7678" max="7678" width="15" style="1" customWidth="1"/>
    <col min="7679" max="7927" width="9.140625" style="1"/>
    <col min="7928" max="7928" width="34" style="1" customWidth="1"/>
    <col min="7929" max="7929" width="10" style="1" customWidth="1"/>
    <col min="7930" max="7930" width="11.42578125" style="1" customWidth="1"/>
    <col min="7931" max="7931" width="11.85546875" style="1" customWidth="1"/>
    <col min="7932" max="7932" width="21.5703125" style="1" customWidth="1"/>
    <col min="7933" max="7933" width="13.42578125" style="1" customWidth="1"/>
    <col min="7934" max="7934" width="15" style="1" customWidth="1"/>
    <col min="7935" max="8183" width="9.140625" style="1"/>
    <col min="8184" max="8184" width="34" style="1" customWidth="1"/>
    <col min="8185" max="8185" width="10" style="1" customWidth="1"/>
    <col min="8186" max="8186" width="11.42578125" style="1" customWidth="1"/>
    <col min="8187" max="8187" width="11.85546875" style="1" customWidth="1"/>
    <col min="8188" max="8188" width="21.5703125" style="1" customWidth="1"/>
    <col min="8189" max="8189" width="13.42578125" style="1" customWidth="1"/>
    <col min="8190" max="8190" width="15" style="1" customWidth="1"/>
    <col min="8191" max="8439" width="9.140625" style="1"/>
    <col min="8440" max="8440" width="34" style="1" customWidth="1"/>
    <col min="8441" max="8441" width="10" style="1" customWidth="1"/>
    <col min="8442" max="8442" width="11.42578125" style="1" customWidth="1"/>
    <col min="8443" max="8443" width="11.85546875" style="1" customWidth="1"/>
    <col min="8444" max="8444" width="21.5703125" style="1" customWidth="1"/>
    <col min="8445" max="8445" width="13.42578125" style="1" customWidth="1"/>
    <col min="8446" max="8446" width="15" style="1" customWidth="1"/>
    <col min="8447" max="8695" width="9.140625" style="1"/>
    <col min="8696" max="8696" width="34" style="1" customWidth="1"/>
    <col min="8697" max="8697" width="10" style="1" customWidth="1"/>
    <col min="8698" max="8698" width="11.42578125" style="1" customWidth="1"/>
    <col min="8699" max="8699" width="11.85546875" style="1" customWidth="1"/>
    <col min="8700" max="8700" width="21.5703125" style="1" customWidth="1"/>
    <col min="8701" max="8701" width="13.42578125" style="1" customWidth="1"/>
    <col min="8702" max="8702" width="15" style="1" customWidth="1"/>
    <col min="8703" max="8951" width="9.140625" style="1"/>
    <col min="8952" max="8952" width="34" style="1" customWidth="1"/>
    <col min="8953" max="8953" width="10" style="1" customWidth="1"/>
    <col min="8954" max="8954" width="11.42578125" style="1" customWidth="1"/>
    <col min="8955" max="8955" width="11.85546875" style="1" customWidth="1"/>
    <col min="8956" max="8956" width="21.5703125" style="1" customWidth="1"/>
    <col min="8957" max="8957" width="13.42578125" style="1" customWidth="1"/>
    <col min="8958" max="8958" width="15" style="1" customWidth="1"/>
    <col min="8959" max="9207" width="9.140625" style="1"/>
    <col min="9208" max="9208" width="34" style="1" customWidth="1"/>
    <col min="9209" max="9209" width="10" style="1" customWidth="1"/>
    <col min="9210" max="9210" width="11.42578125" style="1" customWidth="1"/>
    <col min="9211" max="9211" width="11.85546875" style="1" customWidth="1"/>
    <col min="9212" max="9212" width="21.5703125" style="1" customWidth="1"/>
    <col min="9213" max="9213" width="13.42578125" style="1" customWidth="1"/>
    <col min="9214" max="9214" width="15" style="1" customWidth="1"/>
    <col min="9215" max="9463" width="9.140625" style="1"/>
    <col min="9464" max="9464" width="34" style="1" customWidth="1"/>
    <col min="9465" max="9465" width="10" style="1" customWidth="1"/>
    <col min="9466" max="9466" width="11.42578125" style="1" customWidth="1"/>
    <col min="9467" max="9467" width="11.85546875" style="1" customWidth="1"/>
    <col min="9468" max="9468" width="21.5703125" style="1" customWidth="1"/>
    <col min="9469" max="9469" width="13.42578125" style="1" customWidth="1"/>
    <col min="9470" max="9470" width="15" style="1" customWidth="1"/>
    <col min="9471" max="9719" width="9.140625" style="1"/>
    <col min="9720" max="9720" width="34" style="1" customWidth="1"/>
    <col min="9721" max="9721" width="10" style="1" customWidth="1"/>
    <col min="9722" max="9722" width="11.42578125" style="1" customWidth="1"/>
    <col min="9723" max="9723" width="11.85546875" style="1" customWidth="1"/>
    <col min="9724" max="9724" width="21.5703125" style="1" customWidth="1"/>
    <col min="9725" max="9725" width="13.42578125" style="1" customWidth="1"/>
    <col min="9726" max="9726" width="15" style="1" customWidth="1"/>
    <col min="9727" max="9975" width="9.140625" style="1"/>
    <col min="9976" max="9976" width="34" style="1" customWidth="1"/>
    <col min="9977" max="9977" width="10" style="1" customWidth="1"/>
    <col min="9978" max="9978" width="11.42578125" style="1" customWidth="1"/>
    <col min="9979" max="9979" width="11.85546875" style="1" customWidth="1"/>
    <col min="9980" max="9980" width="21.5703125" style="1" customWidth="1"/>
    <col min="9981" max="9981" width="13.42578125" style="1" customWidth="1"/>
    <col min="9982" max="9982" width="15" style="1" customWidth="1"/>
    <col min="9983" max="10231" width="9.140625" style="1"/>
    <col min="10232" max="10232" width="34" style="1" customWidth="1"/>
    <col min="10233" max="10233" width="10" style="1" customWidth="1"/>
    <col min="10234" max="10234" width="11.42578125" style="1" customWidth="1"/>
    <col min="10235" max="10235" width="11.85546875" style="1" customWidth="1"/>
    <col min="10236" max="10236" width="21.5703125" style="1" customWidth="1"/>
    <col min="10237" max="10237" width="13.42578125" style="1" customWidth="1"/>
    <col min="10238" max="10238" width="15" style="1" customWidth="1"/>
    <col min="10239" max="10487" width="9.140625" style="1"/>
    <col min="10488" max="10488" width="34" style="1" customWidth="1"/>
    <col min="10489" max="10489" width="10" style="1" customWidth="1"/>
    <col min="10490" max="10490" width="11.42578125" style="1" customWidth="1"/>
    <col min="10491" max="10491" width="11.85546875" style="1" customWidth="1"/>
    <col min="10492" max="10492" width="21.5703125" style="1" customWidth="1"/>
    <col min="10493" max="10493" width="13.42578125" style="1" customWidth="1"/>
    <col min="10494" max="10494" width="15" style="1" customWidth="1"/>
    <col min="10495" max="10743" width="9.140625" style="1"/>
    <col min="10744" max="10744" width="34" style="1" customWidth="1"/>
    <col min="10745" max="10745" width="10" style="1" customWidth="1"/>
    <col min="10746" max="10746" width="11.42578125" style="1" customWidth="1"/>
    <col min="10747" max="10747" width="11.85546875" style="1" customWidth="1"/>
    <col min="10748" max="10748" width="21.5703125" style="1" customWidth="1"/>
    <col min="10749" max="10749" width="13.42578125" style="1" customWidth="1"/>
    <col min="10750" max="10750" width="15" style="1" customWidth="1"/>
    <col min="10751" max="10999" width="9.140625" style="1"/>
    <col min="11000" max="11000" width="34" style="1" customWidth="1"/>
    <col min="11001" max="11001" width="10" style="1" customWidth="1"/>
    <col min="11002" max="11002" width="11.42578125" style="1" customWidth="1"/>
    <col min="11003" max="11003" width="11.85546875" style="1" customWidth="1"/>
    <col min="11004" max="11004" width="21.5703125" style="1" customWidth="1"/>
    <col min="11005" max="11005" width="13.42578125" style="1" customWidth="1"/>
    <col min="11006" max="11006" width="15" style="1" customWidth="1"/>
    <col min="11007" max="11255" width="9.140625" style="1"/>
    <col min="11256" max="11256" width="34" style="1" customWidth="1"/>
    <col min="11257" max="11257" width="10" style="1" customWidth="1"/>
    <col min="11258" max="11258" width="11.42578125" style="1" customWidth="1"/>
    <col min="11259" max="11259" width="11.85546875" style="1" customWidth="1"/>
    <col min="11260" max="11260" width="21.5703125" style="1" customWidth="1"/>
    <col min="11261" max="11261" width="13.42578125" style="1" customWidth="1"/>
    <col min="11262" max="11262" width="15" style="1" customWidth="1"/>
    <col min="11263" max="11511" width="9.140625" style="1"/>
    <col min="11512" max="11512" width="34" style="1" customWidth="1"/>
    <col min="11513" max="11513" width="10" style="1" customWidth="1"/>
    <col min="11514" max="11514" width="11.42578125" style="1" customWidth="1"/>
    <col min="11515" max="11515" width="11.85546875" style="1" customWidth="1"/>
    <col min="11516" max="11516" width="21.5703125" style="1" customWidth="1"/>
    <col min="11517" max="11517" width="13.42578125" style="1" customWidth="1"/>
    <col min="11518" max="11518" width="15" style="1" customWidth="1"/>
    <col min="11519" max="11767" width="9.140625" style="1"/>
    <col min="11768" max="11768" width="34" style="1" customWidth="1"/>
    <col min="11769" max="11769" width="10" style="1" customWidth="1"/>
    <col min="11770" max="11770" width="11.42578125" style="1" customWidth="1"/>
    <col min="11771" max="11771" width="11.85546875" style="1" customWidth="1"/>
    <col min="11772" max="11772" width="21.5703125" style="1" customWidth="1"/>
    <col min="11773" max="11773" width="13.42578125" style="1" customWidth="1"/>
    <col min="11774" max="11774" width="15" style="1" customWidth="1"/>
    <col min="11775" max="12023" width="9.140625" style="1"/>
    <col min="12024" max="12024" width="34" style="1" customWidth="1"/>
    <col min="12025" max="12025" width="10" style="1" customWidth="1"/>
    <col min="12026" max="12026" width="11.42578125" style="1" customWidth="1"/>
    <col min="12027" max="12027" width="11.85546875" style="1" customWidth="1"/>
    <col min="12028" max="12028" width="21.5703125" style="1" customWidth="1"/>
    <col min="12029" max="12029" width="13.42578125" style="1" customWidth="1"/>
    <col min="12030" max="12030" width="15" style="1" customWidth="1"/>
    <col min="12031" max="12279" width="9.140625" style="1"/>
    <col min="12280" max="12280" width="34" style="1" customWidth="1"/>
    <col min="12281" max="12281" width="10" style="1" customWidth="1"/>
    <col min="12282" max="12282" width="11.42578125" style="1" customWidth="1"/>
    <col min="12283" max="12283" width="11.85546875" style="1" customWidth="1"/>
    <col min="12284" max="12284" width="21.5703125" style="1" customWidth="1"/>
    <col min="12285" max="12285" width="13.42578125" style="1" customWidth="1"/>
    <col min="12286" max="12286" width="15" style="1" customWidth="1"/>
    <col min="12287" max="12535" width="9.140625" style="1"/>
    <col min="12536" max="12536" width="34" style="1" customWidth="1"/>
    <col min="12537" max="12537" width="10" style="1" customWidth="1"/>
    <col min="12538" max="12538" width="11.42578125" style="1" customWidth="1"/>
    <col min="12539" max="12539" width="11.85546875" style="1" customWidth="1"/>
    <col min="12540" max="12540" width="21.5703125" style="1" customWidth="1"/>
    <col min="12541" max="12541" width="13.42578125" style="1" customWidth="1"/>
    <col min="12542" max="12542" width="15" style="1" customWidth="1"/>
    <col min="12543" max="12791" width="9.140625" style="1"/>
    <col min="12792" max="12792" width="34" style="1" customWidth="1"/>
    <col min="12793" max="12793" width="10" style="1" customWidth="1"/>
    <col min="12794" max="12794" width="11.42578125" style="1" customWidth="1"/>
    <col min="12795" max="12795" width="11.85546875" style="1" customWidth="1"/>
    <col min="12796" max="12796" width="21.5703125" style="1" customWidth="1"/>
    <col min="12797" max="12797" width="13.42578125" style="1" customWidth="1"/>
    <col min="12798" max="12798" width="15" style="1" customWidth="1"/>
    <col min="12799" max="13047" width="9.140625" style="1"/>
    <col min="13048" max="13048" width="34" style="1" customWidth="1"/>
    <col min="13049" max="13049" width="10" style="1" customWidth="1"/>
    <col min="13050" max="13050" width="11.42578125" style="1" customWidth="1"/>
    <col min="13051" max="13051" width="11.85546875" style="1" customWidth="1"/>
    <col min="13052" max="13052" width="21.5703125" style="1" customWidth="1"/>
    <col min="13053" max="13053" width="13.42578125" style="1" customWidth="1"/>
    <col min="13054" max="13054" width="15" style="1" customWidth="1"/>
    <col min="13055" max="13303" width="9.140625" style="1"/>
    <col min="13304" max="13304" width="34" style="1" customWidth="1"/>
    <col min="13305" max="13305" width="10" style="1" customWidth="1"/>
    <col min="13306" max="13306" width="11.42578125" style="1" customWidth="1"/>
    <col min="13307" max="13307" width="11.85546875" style="1" customWidth="1"/>
    <col min="13308" max="13308" width="21.5703125" style="1" customWidth="1"/>
    <col min="13309" max="13309" width="13.42578125" style="1" customWidth="1"/>
    <col min="13310" max="13310" width="15" style="1" customWidth="1"/>
    <col min="13311" max="13559" width="9.140625" style="1"/>
    <col min="13560" max="13560" width="34" style="1" customWidth="1"/>
    <col min="13561" max="13561" width="10" style="1" customWidth="1"/>
    <col min="13562" max="13562" width="11.42578125" style="1" customWidth="1"/>
    <col min="13563" max="13563" width="11.85546875" style="1" customWidth="1"/>
    <col min="13564" max="13564" width="21.5703125" style="1" customWidth="1"/>
    <col min="13565" max="13565" width="13.42578125" style="1" customWidth="1"/>
    <col min="13566" max="13566" width="15" style="1" customWidth="1"/>
    <col min="13567" max="13815" width="9.140625" style="1"/>
    <col min="13816" max="13816" width="34" style="1" customWidth="1"/>
    <col min="13817" max="13817" width="10" style="1" customWidth="1"/>
    <col min="13818" max="13818" width="11.42578125" style="1" customWidth="1"/>
    <col min="13819" max="13819" width="11.85546875" style="1" customWidth="1"/>
    <col min="13820" max="13820" width="21.5703125" style="1" customWidth="1"/>
    <col min="13821" max="13821" width="13.42578125" style="1" customWidth="1"/>
    <col min="13822" max="13822" width="15" style="1" customWidth="1"/>
    <col min="13823" max="14071" width="9.140625" style="1"/>
    <col min="14072" max="14072" width="34" style="1" customWidth="1"/>
    <col min="14073" max="14073" width="10" style="1" customWidth="1"/>
    <col min="14074" max="14074" width="11.42578125" style="1" customWidth="1"/>
    <col min="14075" max="14075" width="11.85546875" style="1" customWidth="1"/>
    <col min="14076" max="14076" width="21.5703125" style="1" customWidth="1"/>
    <col min="14077" max="14077" width="13.42578125" style="1" customWidth="1"/>
    <col min="14078" max="14078" width="15" style="1" customWidth="1"/>
    <col min="14079" max="14327" width="9.140625" style="1"/>
    <col min="14328" max="14328" width="34" style="1" customWidth="1"/>
    <col min="14329" max="14329" width="10" style="1" customWidth="1"/>
    <col min="14330" max="14330" width="11.42578125" style="1" customWidth="1"/>
    <col min="14331" max="14331" width="11.85546875" style="1" customWidth="1"/>
    <col min="14332" max="14332" width="21.5703125" style="1" customWidth="1"/>
    <col min="14333" max="14333" width="13.42578125" style="1" customWidth="1"/>
    <col min="14334" max="14334" width="15" style="1" customWidth="1"/>
    <col min="14335" max="14583" width="9.140625" style="1"/>
    <col min="14584" max="14584" width="34" style="1" customWidth="1"/>
    <col min="14585" max="14585" width="10" style="1" customWidth="1"/>
    <col min="14586" max="14586" width="11.42578125" style="1" customWidth="1"/>
    <col min="14587" max="14587" width="11.85546875" style="1" customWidth="1"/>
    <col min="14588" max="14588" width="21.5703125" style="1" customWidth="1"/>
    <col min="14589" max="14589" width="13.42578125" style="1" customWidth="1"/>
    <col min="14590" max="14590" width="15" style="1" customWidth="1"/>
    <col min="14591" max="14839" width="9.140625" style="1"/>
    <col min="14840" max="14840" width="34" style="1" customWidth="1"/>
    <col min="14841" max="14841" width="10" style="1" customWidth="1"/>
    <col min="14842" max="14842" width="11.42578125" style="1" customWidth="1"/>
    <col min="14843" max="14843" width="11.85546875" style="1" customWidth="1"/>
    <col min="14844" max="14844" width="21.5703125" style="1" customWidth="1"/>
    <col min="14845" max="14845" width="13.42578125" style="1" customWidth="1"/>
    <col min="14846" max="14846" width="15" style="1" customWidth="1"/>
    <col min="14847" max="15095" width="9.140625" style="1"/>
    <col min="15096" max="15096" width="34" style="1" customWidth="1"/>
    <col min="15097" max="15097" width="10" style="1" customWidth="1"/>
    <col min="15098" max="15098" width="11.42578125" style="1" customWidth="1"/>
    <col min="15099" max="15099" width="11.85546875" style="1" customWidth="1"/>
    <col min="15100" max="15100" width="21.5703125" style="1" customWidth="1"/>
    <col min="15101" max="15101" width="13.42578125" style="1" customWidth="1"/>
    <col min="15102" max="15102" width="15" style="1" customWidth="1"/>
    <col min="15103" max="15351" width="9.140625" style="1"/>
    <col min="15352" max="15352" width="34" style="1" customWidth="1"/>
    <col min="15353" max="15353" width="10" style="1" customWidth="1"/>
    <col min="15354" max="15354" width="11.42578125" style="1" customWidth="1"/>
    <col min="15355" max="15355" width="11.85546875" style="1" customWidth="1"/>
    <col min="15356" max="15356" width="21.5703125" style="1" customWidth="1"/>
    <col min="15357" max="15357" width="13.42578125" style="1" customWidth="1"/>
    <col min="15358" max="15358" width="15" style="1" customWidth="1"/>
    <col min="15359" max="15607" width="9.140625" style="1"/>
    <col min="15608" max="15608" width="34" style="1" customWidth="1"/>
    <col min="15609" max="15609" width="10" style="1" customWidth="1"/>
    <col min="15610" max="15610" width="11.42578125" style="1" customWidth="1"/>
    <col min="15611" max="15611" width="11.85546875" style="1" customWidth="1"/>
    <col min="15612" max="15612" width="21.5703125" style="1" customWidth="1"/>
    <col min="15613" max="15613" width="13.42578125" style="1" customWidth="1"/>
    <col min="15614" max="15614" width="15" style="1" customWidth="1"/>
    <col min="15615" max="15863" width="9.140625" style="1"/>
    <col min="15864" max="15864" width="34" style="1" customWidth="1"/>
    <col min="15865" max="15865" width="10" style="1" customWidth="1"/>
    <col min="15866" max="15866" width="11.42578125" style="1" customWidth="1"/>
    <col min="15867" max="15867" width="11.85546875" style="1" customWidth="1"/>
    <col min="15868" max="15868" width="21.5703125" style="1" customWidth="1"/>
    <col min="15869" max="15869" width="13.42578125" style="1" customWidth="1"/>
    <col min="15870" max="15870" width="15" style="1" customWidth="1"/>
    <col min="15871" max="16119" width="9.140625" style="1"/>
    <col min="16120" max="16120" width="34" style="1" customWidth="1"/>
    <col min="16121" max="16121" width="10" style="1" customWidth="1"/>
    <col min="16122" max="16122" width="11.42578125" style="1" customWidth="1"/>
    <col min="16123" max="16123" width="11.85546875" style="1" customWidth="1"/>
    <col min="16124" max="16124" width="21.5703125" style="1" customWidth="1"/>
    <col min="16125" max="16125" width="13.42578125" style="1" customWidth="1"/>
    <col min="16126" max="16126" width="15" style="1" customWidth="1"/>
    <col min="16127" max="16384" width="9.140625" style="1"/>
  </cols>
  <sheetData>
    <row r="1" spans="1:18" ht="52.5" customHeight="1" thickBot="1" x14ac:dyDescent="0.3">
      <c r="A1" s="240" t="s">
        <v>248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2"/>
    </row>
    <row r="2" spans="1:18" ht="15" customHeight="1" x14ac:dyDescent="0.25">
      <c r="A2" s="237"/>
      <c r="B2" s="238"/>
      <c r="C2" s="238"/>
      <c r="D2" s="238"/>
      <c r="E2" s="238"/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9"/>
    </row>
    <row r="3" spans="1:18" s="11" customFormat="1" ht="20.100000000000001" customHeight="1" x14ac:dyDescent="0.25">
      <c r="A3" s="243" t="s">
        <v>242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5"/>
    </row>
    <row r="4" spans="1:18" ht="20.45" customHeight="1" thickBot="1" x14ac:dyDescent="0.3">
      <c r="A4" s="243" t="s">
        <v>161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5"/>
    </row>
    <row r="5" spans="1:18" ht="15.75" thickBot="1" x14ac:dyDescent="0.3">
      <c r="A5" s="246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9"/>
      <c r="R5" s="247"/>
    </row>
    <row r="6" spans="1:18" ht="30" customHeight="1" thickBot="1" x14ac:dyDescent="0.3">
      <c r="A6" s="246"/>
      <c r="B6" s="20" t="s">
        <v>0</v>
      </c>
      <c r="C6" s="21" t="s">
        <v>1</v>
      </c>
      <c r="D6" s="320" t="s">
        <v>222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7" t="s">
        <v>2</v>
      </c>
      <c r="Q6" s="204" t="s">
        <v>126</v>
      </c>
      <c r="R6" s="247"/>
    </row>
    <row r="7" spans="1:18" x14ac:dyDescent="0.25">
      <c r="A7" s="246"/>
      <c r="B7" s="99" t="s">
        <v>50</v>
      </c>
      <c r="C7" s="100"/>
      <c r="D7" s="113" t="s">
        <v>211</v>
      </c>
      <c r="E7" s="114" t="s">
        <v>212</v>
      </c>
      <c r="F7" s="114" t="s">
        <v>213</v>
      </c>
      <c r="G7" s="114" t="s">
        <v>214</v>
      </c>
      <c r="H7" s="114" t="s">
        <v>215</v>
      </c>
      <c r="I7" s="114" t="s">
        <v>216</v>
      </c>
      <c r="J7" s="114" t="s">
        <v>217</v>
      </c>
      <c r="K7" s="114" t="s">
        <v>218</v>
      </c>
      <c r="L7" s="114" t="s">
        <v>219</v>
      </c>
      <c r="M7" s="114" t="s">
        <v>220</v>
      </c>
      <c r="N7" s="115" t="s">
        <v>221</v>
      </c>
      <c r="O7" s="100"/>
      <c r="P7" s="100"/>
      <c r="Q7" s="101"/>
      <c r="R7" s="247"/>
    </row>
    <row r="8" spans="1:18" x14ac:dyDescent="0.25">
      <c r="A8" s="246"/>
      <c r="B8" s="12" t="s">
        <v>84</v>
      </c>
      <c r="C8" s="63">
        <v>2</v>
      </c>
      <c r="D8" s="102">
        <v>1</v>
      </c>
      <c r="E8" s="106">
        <v>1</v>
      </c>
      <c r="F8" s="106">
        <v>1</v>
      </c>
      <c r="G8" s="106">
        <v>1</v>
      </c>
      <c r="H8" s="106">
        <v>1</v>
      </c>
      <c r="I8" s="172"/>
      <c r="J8" s="172"/>
      <c r="K8" s="104">
        <v>1</v>
      </c>
      <c r="L8" s="104"/>
      <c r="M8" s="104"/>
      <c r="N8" s="117"/>
      <c r="O8" s="134">
        <f t="shared" ref="O8:O14" si="0">(SUM(D8:J8)*K8*52)+(SUM(D8:J8)*L8*26)+(SUM(D8:J8)*M8*12)+(SUM(D8:J8)*N8*1)</f>
        <v>260</v>
      </c>
      <c r="P8" s="96"/>
      <c r="Q8" s="51">
        <f t="shared" ref="Q8:Q14" si="1">P8*O8*C8</f>
        <v>0</v>
      </c>
      <c r="R8" s="247"/>
    </row>
    <row r="9" spans="1:18" x14ac:dyDescent="0.25">
      <c r="A9" s="246"/>
      <c r="B9" s="12" t="s">
        <v>57</v>
      </c>
      <c r="C9" s="63">
        <v>30.5</v>
      </c>
      <c r="D9" s="102">
        <v>1</v>
      </c>
      <c r="E9" s="106">
        <v>1</v>
      </c>
      <c r="F9" s="106">
        <v>1</v>
      </c>
      <c r="G9" s="106">
        <v>1</v>
      </c>
      <c r="H9" s="106">
        <v>1</v>
      </c>
      <c r="I9" s="172"/>
      <c r="J9" s="172"/>
      <c r="K9" s="104">
        <v>1</v>
      </c>
      <c r="L9" s="104"/>
      <c r="M9" s="104"/>
      <c r="N9" s="117"/>
      <c r="O9" s="134">
        <f t="shared" si="0"/>
        <v>260</v>
      </c>
      <c r="P9" s="96"/>
      <c r="Q9" s="51">
        <f t="shared" si="1"/>
        <v>0</v>
      </c>
      <c r="R9" s="247"/>
    </row>
    <row r="10" spans="1:18" x14ac:dyDescent="0.25">
      <c r="A10" s="246"/>
      <c r="B10" s="12" t="s">
        <v>85</v>
      </c>
      <c r="C10" s="63">
        <v>9.5</v>
      </c>
      <c r="D10" s="102">
        <v>1</v>
      </c>
      <c r="E10" s="106">
        <v>1</v>
      </c>
      <c r="F10" s="106">
        <v>1</v>
      </c>
      <c r="G10" s="106">
        <v>1</v>
      </c>
      <c r="H10" s="106">
        <v>1</v>
      </c>
      <c r="I10" s="172"/>
      <c r="J10" s="172"/>
      <c r="K10" s="104">
        <v>1</v>
      </c>
      <c r="L10" s="104"/>
      <c r="M10" s="104"/>
      <c r="N10" s="117"/>
      <c r="O10" s="134">
        <f t="shared" si="0"/>
        <v>260</v>
      </c>
      <c r="P10" s="96"/>
      <c r="Q10" s="51">
        <f t="shared" si="1"/>
        <v>0</v>
      </c>
      <c r="R10" s="247"/>
    </row>
    <row r="11" spans="1:18" x14ac:dyDescent="0.25">
      <c r="A11" s="246"/>
      <c r="B11" s="12" t="s">
        <v>54</v>
      </c>
      <c r="C11" s="63">
        <v>20</v>
      </c>
      <c r="D11" s="102">
        <v>1</v>
      </c>
      <c r="E11" s="106">
        <v>1</v>
      </c>
      <c r="F11" s="106">
        <v>1</v>
      </c>
      <c r="G11" s="106">
        <v>1</v>
      </c>
      <c r="H11" s="106">
        <v>1</v>
      </c>
      <c r="I11" s="172"/>
      <c r="J11" s="172"/>
      <c r="K11" s="104">
        <v>1</v>
      </c>
      <c r="L11" s="104"/>
      <c r="M11" s="104"/>
      <c r="N11" s="117"/>
      <c r="O11" s="134">
        <f t="shared" si="0"/>
        <v>260</v>
      </c>
      <c r="P11" s="96"/>
      <c r="Q11" s="51">
        <f t="shared" si="1"/>
        <v>0</v>
      </c>
      <c r="R11" s="247"/>
    </row>
    <row r="12" spans="1:18" x14ac:dyDescent="0.25">
      <c r="A12" s="246"/>
      <c r="B12" s="12" t="s">
        <v>86</v>
      </c>
      <c r="C12" s="63">
        <v>34</v>
      </c>
      <c r="D12" s="102">
        <v>1</v>
      </c>
      <c r="E12" s="106">
        <v>1</v>
      </c>
      <c r="F12" s="106">
        <v>1</v>
      </c>
      <c r="G12" s="106">
        <v>1</v>
      </c>
      <c r="H12" s="106">
        <v>1</v>
      </c>
      <c r="I12" s="172"/>
      <c r="J12" s="172"/>
      <c r="K12" s="104">
        <v>1</v>
      </c>
      <c r="L12" s="104"/>
      <c r="M12" s="104"/>
      <c r="N12" s="117"/>
      <c r="O12" s="134">
        <f t="shared" si="0"/>
        <v>260</v>
      </c>
      <c r="P12" s="96"/>
      <c r="Q12" s="51">
        <f t="shared" si="1"/>
        <v>0</v>
      </c>
      <c r="R12" s="247"/>
    </row>
    <row r="13" spans="1:18" x14ac:dyDescent="0.25">
      <c r="A13" s="246"/>
      <c r="B13" s="12" t="s">
        <v>56</v>
      </c>
      <c r="C13" s="63">
        <v>55</v>
      </c>
      <c r="D13" s="102">
        <v>1</v>
      </c>
      <c r="E13" s="106">
        <v>1</v>
      </c>
      <c r="F13" s="106">
        <v>1</v>
      </c>
      <c r="G13" s="106">
        <v>1</v>
      </c>
      <c r="H13" s="106">
        <v>1</v>
      </c>
      <c r="I13" s="172"/>
      <c r="J13" s="172"/>
      <c r="K13" s="104">
        <v>1</v>
      </c>
      <c r="L13" s="104"/>
      <c r="M13" s="104"/>
      <c r="N13" s="117"/>
      <c r="O13" s="134">
        <f t="shared" si="0"/>
        <v>260</v>
      </c>
      <c r="P13" s="96"/>
      <c r="Q13" s="51">
        <f t="shared" si="1"/>
        <v>0</v>
      </c>
      <c r="R13" s="247"/>
    </row>
    <row r="14" spans="1:18" x14ac:dyDescent="0.25">
      <c r="A14" s="246"/>
      <c r="B14" s="12" t="s">
        <v>87</v>
      </c>
      <c r="C14" s="63">
        <v>16</v>
      </c>
      <c r="D14" s="102">
        <v>1</v>
      </c>
      <c r="E14" s="106"/>
      <c r="F14" s="106">
        <v>1</v>
      </c>
      <c r="G14" s="106"/>
      <c r="H14" s="106">
        <v>1</v>
      </c>
      <c r="I14" s="172"/>
      <c r="J14" s="172"/>
      <c r="K14" s="104">
        <v>1</v>
      </c>
      <c r="L14" s="104"/>
      <c r="M14" s="104"/>
      <c r="N14" s="117"/>
      <c r="O14" s="134">
        <f t="shared" si="0"/>
        <v>156</v>
      </c>
      <c r="P14" s="96"/>
      <c r="Q14" s="51">
        <f t="shared" si="1"/>
        <v>0</v>
      </c>
      <c r="R14" s="247"/>
    </row>
    <row r="15" spans="1:18" x14ac:dyDescent="0.25">
      <c r="A15" s="246"/>
      <c r="B15" s="12" t="s">
        <v>14</v>
      </c>
      <c r="C15" s="63">
        <v>8.5</v>
      </c>
      <c r="D15" s="173"/>
      <c r="E15" s="172"/>
      <c r="F15" s="172"/>
      <c r="G15" s="172"/>
      <c r="H15" s="172"/>
      <c r="I15" s="172"/>
      <c r="J15" s="172"/>
      <c r="K15" s="176"/>
      <c r="L15" s="176"/>
      <c r="M15" s="176"/>
      <c r="N15" s="178"/>
      <c r="O15" s="14" t="s">
        <v>88</v>
      </c>
      <c r="P15" s="14" t="s">
        <v>88</v>
      </c>
      <c r="Q15" s="14" t="s">
        <v>88</v>
      </c>
      <c r="R15" s="247"/>
    </row>
    <row r="16" spans="1:18" x14ac:dyDescent="0.25">
      <c r="A16" s="246"/>
      <c r="B16" s="12" t="s">
        <v>103</v>
      </c>
      <c r="C16" s="63">
        <v>14</v>
      </c>
      <c r="D16" s="173"/>
      <c r="E16" s="172"/>
      <c r="F16" s="106"/>
      <c r="G16" s="106">
        <v>1</v>
      </c>
      <c r="H16" s="172"/>
      <c r="I16" s="172"/>
      <c r="J16" s="172"/>
      <c r="K16" s="176"/>
      <c r="L16" s="176"/>
      <c r="M16" s="107">
        <v>1</v>
      </c>
      <c r="N16" s="178"/>
      <c r="O16" s="134">
        <f>(SUM(D16:J16)*K16*52)+(SUM(D16:J16)*L16*26)+(SUM(D16:J16)*M16*12)+(SUM(D16:J16)*N16*1)</f>
        <v>12</v>
      </c>
      <c r="P16" s="96"/>
      <c r="Q16" s="51">
        <f>P16*O16*C16</f>
        <v>0</v>
      </c>
      <c r="R16" s="247"/>
    </row>
    <row r="17" spans="1:18" x14ac:dyDescent="0.25">
      <c r="A17" s="246"/>
      <c r="B17" s="12" t="s">
        <v>79</v>
      </c>
      <c r="C17" s="63">
        <v>7.2</v>
      </c>
      <c r="D17" s="102">
        <v>1</v>
      </c>
      <c r="E17" s="106">
        <v>1</v>
      </c>
      <c r="F17" s="106">
        <v>1</v>
      </c>
      <c r="G17" s="106">
        <v>1</v>
      </c>
      <c r="H17" s="106">
        <v>1</v>
      </c>
      <c r="I17" s="172"/>
      <c r="J17" s="172"/>
      <c r="K17" s="104">
        <v>1</v>
      </c>
      <c r="L17" s="176"/>
      <c r="M17" s="176"/>
      <c r="N17" s="178"/>
      <c r="O17" s="134">
        <f>(SUM(D17:J17)*K17*52)+(SUM(D17:J17)*L17*26)+(SUM(D17:J17)*M17*12)+(SUM(D17:J17)*N17*1)</f>
        <v>260</v>
      </c>
      <c r="P17" s="96"/>
      <c r="Q17" s="51">
        <f>P17*O17*C17</f>
        <v>0</v>
      </c>
      <c r="R17" s="247"/>
    </row>
    <row r="18" spans="1:18" ht="15.75" thickBot="1" x14ac:dyDescent="0.3">
      <c r="A18" s="246"/>
      <c r="B18" s="15" t="s">
        <v>89</v>
      </c>
      <c r="C18" s="64">
        <v>3</v>
      </c>
      <c r="D18" s="160">
        <v>1</v>
      </c>
      <c r="E18" s="110">
        <v>1</v>
      </c>
      <c r="F18" s="110">
        <v>1</v>
      </c>
      <c r="G18" s="110">
        <v>1</v>
      </c>
      <c r="H18" s="110">
        <v>1</v>
      </c>
      <c r="I18" s="174"/>
      <c r="J18" s="174"/>
      <c r="K18" s="162">
        <v>1</v>
      </c>
      <c r="L18" s="177"/>
      <c r="M18" s="177"/>
      <c r="N18" s="179"/>
      <c r="O18" s="134">
        <f>(SUM(D18:J18)*K18*52)+(SUM(D18:J18)*L18*26)+(SUM(D18:J18)*M18*12)+(SUM(D18:J18)*N18*1)</f>
        <v>260</v>
      </c>
      <c r="P18" s="96"/>
      <c r="Q18" s="52">
        <f>P18*O18*C18</f>
        <v>0</v>
      </c>
      <c r="R18" s="247"/>
    </row>
    <row r="19" spans="1:18" ht="15.75" thickBot="1" x14ac:dyDescent="0.3">
      <c r="A19" s="237"/>
      <c r="B19" s="238"/>
      <c r="C19" s="238"/>
      <c r="D19" s="238"/>
      <c r="E19" s="238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9"/>
    </row>
    <row r="20" spans="1:18" ht="15.75" thickBot="1" x14ac:dyDescent="0.3">
      <c r="A20" s="246"/>
      <c r="B20" s="268" t="s">
        <v>142</v>
      </c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70"/>
      <c r="R20" s="247"/>
    </row>
    <row r="21" spans="1:18" ht="15.75" x14ac:dyDescent="0.25">
      <c r="A21" s="246"/>
      <c r="B21" s="251" t="s">
        <v>24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82">
        <f>SUM(Q8:Q18)</f>
        <v>0</v>
      </c>
      <c r="Q21" s="272"/>
      <c r="R21" s="247"/>
    </row>
    <row r="22" spans="1:18" ht="15.75" x14ac:dyDescent="0.25">
      <c r="A22" s="246"/>
      <c r="B22" s="253" t="s">
        <v>122</v>
      </c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75">
        <f>P23-P21</f>
        <v>0</v>
      </c>
      <c r="Q22" s="274"/>
      <c r="R22" s="247"/>
    </row>
    <row r="23" spans="1:18" ht="16.5" thickBot="1" x14ac:dyDescent="0.3">
      <c r="A23" s="246"/>
      <c r="B23" s="255" t="s">
        <v>25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  <c r="N23" s="256"/>
      <c r="O23" s="256"/>
      <c r="P23" s="281">
        <f>P21*1.21</f>
        <v>0</v>
      </c>
      <c r="Q23" s="261"/>
      <c r="R23" s="247"/>
    </row>
    <row r="24" spans="1:18" ht="15.75" thickBot="1" x14ac:dyDescent="0.3">
      <c r="A24" s="237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  <c r="O24" s="238"/>
      <c r="P24" s="238"/>
      <c r="Q24" s="238"/>
      <c r="R24" s="239"/>
    </row>
    <row r="25" spans="1:18" ht="15.75" thickBot="1" x14ac:dyDescent="0.3">
      <c r="A25" s="246"/>
      <c r="B25" s="265" t="s">
        <v>143</v>
      </c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7"/>
      <c r="R25" s="247"/>
    </row>
    <row r="26" spans="1:18" ht="26.25" thickBot="1" x14ac:dyDescent="0.3">
      <c r="A26" s="246"/>
      <c r="B26" s="25" t="s">
        <v>0</v>
      </c>
      <c r="C26" s="26" t="s">
        <v>1</v>
      </c>
      <c r="D26" s="257" t="s">
        <v>222</v>
      </c>
      <c r="E26" s="258"/>
      <c r="F26" s="258"/>
      <c r="G26" s="258"/>
      <c r="H26" s="258"/>
      <c r="I26" s="258"/>
      <c r="J26" s="258"/>
      <c r="K26" s="258"/>
      <c r="L26" s="258"/>
      <c r="M26" s="258"/>
      <c r="N26" s="259"/>
      <c r="O26" s="27" t="s">
        <v>26</v>
      </c>
      <c r="P26" s="27" t="s">
        <v>2</v>
      </c>
      <c r="Q26" s="204" t="s">
        <v>126</v>
      </c>
      <c r="R26" s="247"/>
    </row>
    <row r="27" spans="1:18" x14ac:dyDescent="0.25">
      <c r="A27" s="237"/>
      <c r="B27" s="99"/>
      <c r="C27" s="100"/>
      <c r="D27" s="113" t="s">
        <v>211</v>
      </c>
      <c r="E27" s="114" t="s">
        <v>212</v>
      </c>
      <c r="F27" s="114" t="s">
        <v>213</v>
      </c>
      <c r="G27" s="114" t="s">
        <v>214</v>
      </c>
      <c r="H27" s="114" t="s">
        <v>215</v>
      </c>
      <c r="I27" s="114" t="s">
        <v>216</v>
      </c>
      <c r="J27" s="114" t="s">
        <v>217</v>
      </c>
      <c r="K27" s="114" t="s">
        <v>218</v>
      </c>
      <c r="L27" s="114" t="s">
        <v>219</v>
      </c>
      <c r="M27" s="114" t="s">
        <v>220</v>
      </c>
      <c r="N27" s="115" t="s">
        <v>221</v>
      </c>
      <c r="O27" s="100"/>
      <c r="P27" s="100"/>
      <c r="Q27" s="101"/>
      <c r="R27" s="239"/>
    </row>
    <row r="28" spans="1:18" x14ac:dyDescent="0.25">
      <c r="A28" s="237"/>
      <c r="B28" s="12" t="s">
        <v>29</v>
      </c>
      <c r="C28" s="13">
        <v>31</v>
      </c>
      <c r="D28" s="102"/>
      <c r="E28" s="106"/>
      <c r="F28" s="106">
        <v>2</v>
      </c>
      <c r="G28" s="106"/>
      <c r="H28" s="106"/>
      <c r="I28" s="172"/>
      <c r="J28" s="172"/>
      <c r="K28" s="104"/>
      <c r="L28" s="104"/>
      <c r="M28" s="104"/>
      <c r="N28" s="118">
        <v>1</v>
      </c>
      <c r="O28" s="134">
        <f t="shared" ref="O28:O36" si="2">(SUM(D28:J28)*K28*52)+(SUM(D28:J28)*L28*26)+(SUM(D28:J28)*M28*12)+(SUM(D28:J28)*N28*1)</f>
        <v>2</v>
      </c>
      <c r="P28" s="96"/>
      <c r="Q28" s="51">
        <f t="shared" ref="Q28:Q36" si="3">P28*O28*C28</f>
        <v>0</v>
      </c>
      <c r="R28" s="239"/>
    </row>
    <row r="29" spans="1:18" x14ac:dyDescent="0.25">
      <c r="A29" s="237"/>
      <c r="B29" s="12" t="s">
        <v>209</v>
      </c>
      <c r="C29" s="13">
        <v>2.6</v>
      </c>
      <c r="D29" s="102"/>
      <c r="E29" s="106"/>
      <c r="F29" s="106">
        <v>2</v>
      </c>
      <c r="G29" s="106"/>
      <c r="H29" s="106"/>
      <c r="I29" s="172"/>
      <c r="J29" s="172"/>
      <c r="K29" s="104"/>
      <c r="L29" s="104"/>
      <c r="M29" s="104"/>
      <c r="N29" s="118">
        <v>1</v>
      </c>
      <c r="O29" s="134">
        <f t="shared" si="2"/>
        <v>2</v>
      </c>
      <c r="P29" s="96"/>
      <c r="Q29" s="51">
        <f t="shared" si="3"/>
        <v>0</v>
      </c>
      <c r="R29" s="239"/>
    </row>
    <row r="30" spans="1:18" x14ac:dyDescent="0.25">
      <c r="A30" s="237"/>
      <c r="B30" s="12" t="s">
        <v>138</v>
      </c>
      <c r="C30" s="13">
        <v>9</v>
      </c>
      <c r="D30" s="102"/>
      <c r="E30" s="106"/>
      <c r="F30" s="106">
        <v>2</v>
      </c>
      <c r="G30" s="106"/>
      <c r="H30" s="106"/>
      <c r="I30" s="172"/>
      <c r="J30" s="172"/>
      <c r="K30" s="104"/>
      <c r="L30" s="104"/>
      <c r="M30" s="104"/>
      <c r="N30" s="118">
        <v>1</v>
      </c>
      <c r="O30" s="134">
        <f t="shared" si="2"/>
        <v>2</v>
      </c>
      <c r="P30" s="96"/>
      <c r="Q30" s="51">
        <f t="shared" si="3"/>
        <v>0</v>
      </c>
      <c r="R30" s="239"/>
    </row>
    <row r="31" spans="1:18" x14ac:dyDescent="0.25">
      <c r="A31" s="237"/>
      <c r="B31" s="12" t="s">
        <v>90</v>
      </c>
      <c r="C31" s="13">
        <v>2.56</v>
      </c>
      <c r="D31" s="102"/>
      <c r="E31" s="106"/>
      <c r="F31" s="106">
        <v>2</v>
      </c>
      <c r="G31" s="106"/>
      <c r="H31" s="106"/>
      <c r="I31" s="172"/>
      <c r="J31" s="172"/>
      <c r="K31" s="104"/>
      <c r="L31" s="104"/>
      <c r="M31" s="104"/>
      <c r="N31" s="118">
        <v>1</v>
      </c>
      <c r="O31" s="134">
        <f t="shared" si="2"/>
        <v>2</v>
      </c>
      <c r="P31" s="96"/>
      <c r="Q31" s="51">
        <f t="shared" si="3"/>
        <v>0</v>
      </c>
      <c r="R31" s="239"/>
    </row>
    <row r="32" spans="1:18" x14ac:dyDescent="0.25">
      <c r="A32" s="237"/>
      <c r="B32" s="12" t="s">
        <v>91</v>
      </c>
      <c r="C32" s="13">
        <v>2.86</v>
      </c>
      <c r="D32" s="102"/>
      <c r="E32" s="106"/>
      <c r="F32" s="106">
        <v>2</v>
      </c>
      <c r="G32" s="106"/>
      <c r="H32" s="106"/>
      <c r="I32" s="172"/>
      <c r="J32" s="172"/>
      <c r="K32" s="104"/>
      <c r="L32" s="104"/>
      <c r="M32" s="104"/>
      <c r="N32" s="118">
        <v>1</v>
      </c>
      <c r="O32" s="134">
        <f t="shared" si="2"/>
        <v>2</v>
      </c>
      <c r="P32" s="96"/>
      <c r="Q32" s="51">
        <f t="shared" si="3"/>
        <v>0</v>
      </c>
      <c r="R32" s="239"/>
    </row>
    <row r="33" spans="1:18" x14ac:dyDescent="0.25">
      <c r="A33" s="237"/>
      <c r="B33" s="12" t="s">
        <v>63</v>
      </c>
      <c r="C33" s="13">
        <v>6.9</v>
      </c>
      <c r="D33" s="102"/>
      <c r="E33" s="106"/>
      <c r="F33" s="106">
        <v>2</v>
      </c>
      <c r="G33" s="106"/>
      <c r="H33" s="106"/>
      <c r="I33" s="172"/>
      <c r="J33" s="172"/>
      <c r="K33" s="104"/>
      <c r="L33" s="104"/>
      <c r="M33" s="104"/>
      <c r="N33" s="118">
        <v>1</v>
      </c>
      <c r="O33" s="134">
        <f t="shared" si="2"/>
        <v>2</v>
      </c>
      <c r="P33" s="96"/>
      <c r="Q33" s="51">
        <f t="shared" si="3"/>
        <v>0</v>
      </c>
      <c r="R33" s="239"/>
    </row>
    <row r="34" spans="1:18" x14ac:dyDescent="0.25">
      <c r="A34" s="237"/>
      <c r="B34" s="12" t="s">
        <v>64</v>
      </c>
      <c r="C34" s="13">
        <v>5.52</v>
      </c>
      <c r="D34" s="102"/>
      <c r="E34" s="106"/>
      <c r="F34" s="106">
        <v>2</v>
      </c>
      <c r="G34" s="106"/>
      <c r="H34" s="106"/>
      <c r="I34" s="172"/>
      <c r="J34" s="172"/>
      <c r="K34" s="104"/>
      <c r="L34" s="104"/>
      <c r="M34" s="104"/>
      <c r="N34" s="118">
        <v>1</v>
      </c>
      <c r="O34" s="134">
        <f t="shared" si="2"/>
        <v>2</v>
      </c>
      <c r="P34" s="96"/>
      <c r="Q34" s="51">
        <f t="shared" si="3"/>
        <v>0</v>
      </c>
      <c r="R34" s="239"/>
    </row>
    <row r="35" spans="1:18" x14ac:dyDescent="0.25">
      <c r="A35" s="237"/>
      <c r="B35" s="12" t="s">
        <v>65</v>
      </c>
      <c r="C35" s="13">
        <v>3.52</v>
      </c>
      <c r="D35" s="102"/>
      <c r="E35" s="106"/>
      <c r="F35" s="106">
        <v>2</v>
      </c>
      <c r="G35" s="106"/>
      <c r="H35" s="106"/>
      <c r="I35" s="172"/>
      <c r="J35" s="172"/>
      <c r="K35" s="104"/>
      <c r="L35" s="104"/>
      <c r="M35" s="104"/>
      <c r="N35" s="118">
        <v>1</v>
      </c>
      <c r="O35" s="134">
        <f t="shared" si="2"/>
        <v>2</v>
      </c>
      <c r="P35" s="96"/>
      <c r="Q35" s="51">
        <f t="shared" si="3"/>
        <v>0</v>
      </c>
      <c r="R35" s="239"/>
    </row>
    <row r="36" spans="1:18" ht="15.75" thickBot="1" x14ac:dyDescent="0.3">
      <c r="A36" s="237"/>
      <c r="B36" s="15" t="s">
        <v>66</v>
      </c>
      <c r="C36" s="16">
        <v>1.77</v>
      </c>
      <c r="D36" s="160"/>
      <c r="E36" s="110"/>
      <c r="F36" s="110">
        <v>2</v>
      </c>
      <c r="G36" s="110"/>
      <c r="H36" s="110"/>
      <c r="I36" s="174"/>
      <c r="J36" s="174"/>
      <c r="K36" s="162"/>
      <c r="L36" s="162"/>
      <c r="M36" s="162"/>
      <c r="N36" s="163">
        <v>1</v>
      </c>
      <c r="O36" s="138">
        <f t="shared" si="2"/>
        <v>2</v>
      </c>
      <c r="P36" s="97"/>
      <c r="Q36" s="52">
        <f t="shared" si="3"/>
        <v>0</v>
      </c>
      <c r="R36" s="239"/>
    </row>
    <row r="37" spans="1:18" ht="15.75" thickBot="1" x14ac:dyDescent="0.3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8"/>
      <c r="Q37" s="238"/>
      <c r="R37" s="239"/>
    </row>
    <row r="38" spans="1:18" ht="15.75" thickBot="1" x14ac:dyDescent="0.3">
      <c r="A38" s="246"/>
      <c r="B38" s="268" t="s">
        <v>144</v>
      </c>
      <c r="C38" s="269"/>
      <c r="D38" s="269"/>
      <c r="E38" s="269"/>
      <c r="F38" s="269"/>
      <c r="G38" s="269"/>
      <c r="H38" s="269"/>
      <c r="I38" s="269"/>
      <c r="J38" s="269"/>
      <c r="K38" s="269"/>
      <c r="L38" s="269"/>
      <c r="M38" s="269"/>
      <c r="N38" s="269"/>
      <c r="O38" s="269"/>
      <c r="P38" s="269"/>
      <c r="Q38" s="270"/>
      <c r="R38" s="247"/>
    </row>
    <row r="39" spans="1:18" ht="15.75" x14ac:dyDescent="0.25">
      <c r="A39" s="246"/>
      <c r="B39" s="251" t="s">
        <v>24</v>
      </c>
      <c r="C39" s="252"/>
      <c r="D39" s="252"/>
      <c r="E39" s="252"/>
      <c r="F39" s="252"/>
      <c r="G39" s="252"/>
      <c r="H39" s="252"/>
      <c r="I39" s="252"/>
      <c r="J39" s="252"/>
      <c r="K39" s="252"/>
      <c r="L39" s="252"/>
      <c r="M39" s="252"/>
      <c r="N39" s="252"/>
      <c r="O39" s="252"/>
      <c r="P39" s="271">
        <f>SUM(Q28:Q36)</f>
        <v>0</v>
      </c>
      <c r="Q39" s="272"/>
      <c r="R39" s="247"/>
    </row>
    <row r="40" spans="1:18" ht="15.75" x14ac:dyDescent="0.25">
      <c r="A40" s="246"/>
      <c r="B40" s="253" t="s">
        <v>122</v>
      </c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73">
        <f>P41-P39</f>
        <v>0</v>
      </c>
      <c r="Q40" s="274"/>
      <c r="R40" s="247"/>
    </row>
    <row r="41" spans="1:18" ht="16.5" thickBot="1" x14ac:dyDescent="0.3">
      <c r="A41" s="246"/>
      <c r="B41" s="255" t="s">
        <v>25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60">
        <f>P39*1.21</f>
        <v>0</v>
      </c>
      <c r="Q41" s="261"/>
      <c r="R41" s="247"/>
    </row>
    <row r="42" spans="1:18" ht="17.100000000000001" customHeight="1" thickBot="1" x14ac:dyDescent="0.3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8"/>
      <c r="Q42" s="238"/>
      <c r="R42" s="239"/>
    </row>
    <row r="43" spans="1:18" ht="19.5" thickBot="1" x14ac:dyDescent="0.3">
      <c r="A43" s="237"/>
      <c r="B43" s="248" t="s">
        <v>129</v>
      </c>
      <c r="C43" s="249"/>
      <c r="D43" s="249"/>
      <c r="E43" s="249"/>
      <c r="F43" s="249"/>
      <c r="G43" s="249"/>
      <c r="H43" s="249"/>
      <c r="I43" s="249"/>
      <c r="J43" s="249"/>
      <c r="K43" s="249"/>
      <c r="L43" s="249"/>
      <c r="M43" s="249"/>
      <c r="N43" s="249"/>
      <c r="O43" s="249"/>
      <c r="P43" s="249"/>
      <c r="Q43" s="250"/>
      <c r="R43" s="239"/>
    </row>
    <row r="44" spans="1:18" ht="15.75" x14ac:dyDescent="0.25">
      <c r="A44" s="237"/>
      <c r="B44" s="251" t="s">
        <v>24</v>
      </c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  <c r="O44" s="252"/>
      <c r="P44" s="271">
        <f>SUM(P21+P39)</f>
        <v>0</v>
      </c>
      <c r="Q44" s="272"/>
      <c r="R44" s="239"/>
    </row>
    <row r="45" spans="1:18" ht="15.75" x14ac:dyDescent="0.25">
      <c r="A45" s="237"/>
      <c r="B45" s="253" t="s">
        <v>122</v>
      </c>
      <c r="C45" s="254"/>
      <c r="D45" s="254"/>
      <c r="E45" s="254"/>
      <c r="F45" s="254"/>
      <c r="G45" s="254"/>
      <c r="H45" s="254"/>
      <c r="I45" s="254"/>
      <c r="J45" s="254"/>
      <c r="K45" s="254"/>
      <c r="L45" s="254"/>
      <c r="M45" s="254"/>
      <c r="N45" s="254"/>
      <c r="O45" s="254"/>
      <c r="P45" s="273">
        <f>P46-P44</f>
        <v>0</v>
      </c>
      <c r="Q45" s="274"/>
      <c r="R45" s="239"/>
    </row>
    <row r="46" spans="1:18" ht="16.5" thickBot="1" x14ac:dyDescent="0.3">
      <c r="A46" s="237"/>
      <c r="B46" s="255" t="s">
        <v>25</v>
      </c>
      <c r="C46" s="256"/>
      <c r="D46" s="256"/>
      <c r="E46" s="256"/>
      <c r="F46" s="256"/>
      <c r="G46" s="256"/>
      <c r="H46" s="256"/>
      <c r="I46" s="256"/>
      <c r="J46" s="256"/>
      <c r="K46" s="256"/>
      <c r="L46" s="256"/>
      <c r="M46" s="256"/>
      <c r="N46" s="256"/>
      <c r="O46" s="256"/>
      <c r="P46" s="260">
        <f>P44*1.21</f>
        <v>0</v>
      </c>
      <c r="Q46" s="261"/>
      <c r="R46" s="239"/>
    </row>
    <row r="47" spans="1:18" ht="17.25" x14ac:dyDescent="0.25">
      <c r="A47" s="237"/>
      <c r="B47" s="280"/>
      <c r="C47" s="280"/>
      <c r="D47" s="280"/>
      <c r="E47" s="280"/>
      <c r="F47" s="280"/>
      <c r="G47" s="280"/>
      <c r="H47" s="280"/>
      <c r="I47" s="280"/>
      <c r="J47" s="280"/>
      <c r="K47" s="280"/>
      <c r="L47" s="280"/>
      <c r="M47" s="280"/>
      <c r="N47" s="280"/>
      <c r="O47" s="280"/>
      <c r="P47" s="280"/>
      <c r="Q47" s="280"/>
      <c r="R47" s="239"/>
    </row>
    <row r="48" spans="1:18" ht="15.75" x14ac:dyDescent="0.25">
      <c r="A48" s="90"/>
      <c r="B48" s="95" t="s">
        <v>155</v>
      </c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91"/>
      <c r="P48" s="91"/>
      <c r="Q48" s="91"/>
      <c r="R48" s="92"/>
    </row>
    <row r="49" spans="1:18" ht="15.75" x14ac:dyDescent="0.25">
      <c r="A49" s="90"/>
      <c r="B49" s="262" t="s">
        <v>130</v>
      </c>
      <c r="C49" s="263"/>
      <c r="D49" s="263"/>
      <c r="E49" s="263"/>
      <c r="F49" s="263"/>
      <c r="G49" s="263"/>
      <c r="H49" s="263"/>
      <c r="I49" s="263"/>
      <c r="J49" s="263"/>
      <c r="K49" s="263"/>
      <c r="L49" s="263"/>
      <c r="M49" s="263"/>
      <c r="N49" s="263"/>
      <c r="O49" s="263"/>
      <c r="P49" s="264"/>
      <c r="Q49" s="91"/>
      <c r="R49" s="92"/>
    </row>
    <row r="50" spans="1:18" x14ac:dyDescent="0.25">
      <c r="A50" s="90"/>
      <c r="B50" s="217" t="s">
        <v>241</v>
      </c>
      <c r="C50" s="217"/>
      <c r="D50" s="217"/>
      <c r="E50" s="217"/>
      <c r="F50" s="217"/>
      <c r="G50" s="217"/>
      <c r="H50" s="217"/>
      <c r="I50" s="217"/>
      <c r="J50" s="217"/>
      <c r="K50" s="217"/>
      <c r="L50" s="217"/>
      <c r="M50" s="217"/>
      <c r="N50" s="217"/>
      <c r="O50" s="91"/>
      <c r="P50" s="91"/>
      <c r="Q50" s="91"/>
      <c r="R50" s="92"/>
    </row>
    <row r="51" spans="1:18" x14ac:dyDescent="0.25">
      <c r="A51" s="29"/>
      <c r="B51" s="54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4"/>
      <c r="P51" s="54"/>
      <c r="Q51" s="54"/>
      <c r="R51" s="28"/>
    </row>
    <row r="52" spans="1:18" x14ac:dyDescent="0.25"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8" x14ac:dyDescent="0.25"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8" x14ac:dyDescent="0.2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8" x14ac:dyDescent="0.25"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8" x14ac:dyDescent="0.25"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8" x14ac:dyDescent="0.25"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8" x14ac:dyDescent="0.25"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8" x14ac:dyDescent="0.25"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8" x14ac:dyDescent="0.25"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8" x14ac:dyDescent="0.25"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8" x14ac:dyDescent="0.25"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8" x14ac:dyDescent="0.25"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8" x14ac:dyDescent="0.25"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3:14" x14ac:dyDescent="0.25"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3:14" x14ac:dyDescent="0.25"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3:14" x14ac:dyDescent="0.25"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3:14" x14ac:dyDescent="0.25"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3:14" x14ac:dyDescent="0.25"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3:14" x14ac:dyDescent="0.25"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3:14" x14ac:dyDescent="0.25"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3:14" x14ac:dyDescent="0.25"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3:14" x14ac:dyDescent="0.25"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3:14" x14ac:dyDescent="0.25"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3:14" x14ac:dyDescent="0.25"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3:14" x14ac:dyDescent="0.25"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3:14" x14ac:dyDescent="0.25"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3:14" x14ac:dyDescent="0.25"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3:14" x14ac:dyDescent="0.25"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3:14" x14ac:dyDescent="0.25"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3:14" x14ac:dyDescent="0.25"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</sheetData>
  <mergeCells count="45">
    <mergeCell ref="B47:Q47"/>
    <mergeCell ref="B49:P49"/>
    <mergeCell ref="A42:R42"/>
    <mergeCell ref="A43:A47"/>
    <mergeCell ref="B43:Q43"/>
    <mergeCell ref="R43:R47"/>
    <mergeCell ref="B44:O44"/>
    <mergeCell ref="P44:Q44"/>
    <mergeCell ref="B45:O45"/>
    <mergeCell ref="P45:Q45"/>
    <mergeCell ref="B46:O46"/>
    <mergeCell ref="P46:Q46"/>
    <mergeCell ref="A37:R37"/>
    <mergeCell ref="A38:A41"/>
    <mergeCell ref="B38:Q38"/>
    <mergeCell ref="R38:R41"/>
    <mergeCell ref="B39:O39"/>
    <mergeCell ref="P39:Q39"/>
    <mergeCell ref="B40:O40"/>
    <mergeCell ref="P40:Q40"/>
    <mergeCell ref="B41:O41"/>
    <mergeCell ref="P41:Q41"/>
    <mergeCell ref="A25:A36"/>
    <mergeCell ref="B25:Q25"/>
    <mergeCell ref="R25:R36"/>
    <mergeCell ref="A19:R19"/>
    <mergeCell ref="A20:A23"/>
    <mergeCell ref="B20:Q20"/>
    <mergeCell ref="R20:R23"/>
    <mergeCell ref="B21:O21"/>
    <mergeCell ref="P21:Q21"/>
    <mergeCell ref="B22:O22"/>
    <mergeCell ref="P22:Q22"/>
    <mergeCell ref="B23:O23"/>
    <mergeCell ref="P23:Q23"/>
    <mergeCell ref="A24:R24"/>
    <mergeCell ref="D26:N26"/>
    <mergeCell ref="A1:R1"/>
    <mergeCell ref="A2:R2"/>
    <mergeCell ref="A3:R3"/>
    <mergeCell ref="A4:R4"/>
    <mergeCell ref="A5:A18"/>
    <mergeCell ref="B5:Q5"/>
    <mergeCell ref="R5:R18"/>
    <mergeCell ref="D6:N6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  <pageSetUpPr fitToPage="1"/>
  </sheetPr>
  <dimension ref="A1:R113"/>
  <sheetViews>
    <sheetView zoomScale="90" zoomScaleNormal="90" workbookViewId="0">
      <selection activeCell="B1" sqref="B1:Q1"/>
    </sheetView>
  </sheetViews>
  <sheetFormatPr defaultColWidth="9.140625" defaultRowHeight="15" x14ac:dyDescent="0.25"/>
  <cols>
    <col min="1" max="1" width="2.5703125" style="1" customWidth="1"/>
    <col min="2" max="2" width="44.140625" style="1" customWidth="1"/>
    <col min="3" max="3" width="10" style="1" customWidth="1"/>
    <col min="4" max="14" width="3.7109375" style="1" customWidth="1"/>
    <col min="15" max="15" width="11.7109375" style="1" customWidth="1"/>
    <col min="16" max="16" width="18" style="1" customWidth="1"/>
    <col min="17" max="17" width="15.42578125" style="1" customWidth="1"/>
    <col min="18" max="18" width="2.5703125" style="1" customWidth="1"/>
    <col min="19" max="247" width="9.140625" style="1"/>
    <col min="248" max="248" width="34" style="1" customWidth="1"/>
    <col min="249" max="249" width="10" style="1" customWidth="1"/>
    <col min="250" max="250" width="11.42578125" style="1" customWidth="1"/>
    <col min="251" max="251" width="11.85546875" style="1" customWidth="1"/>
    <col min="252" max="252" width="21.5703125" style="1" customWidth="1"/>
    <col min="253" max="253" width="13.42578125" style="1" customWidth="1"/>
    <col min="254" max="254" width="15" style="1" customWidth="1"/>
    <col min="255" max="503" width="9.140625" style="1"/>
    <col min="504" max="504" width="34" style="1" customWidth="1"/>
    <col min="505" max="505" width="10" style="1" customWidth="1"/>
    <col min="506" max="506" width="11.42578125" style="1" customWidth="1"/>
    <col min="507" max="507" width="11.85546875" style="1" customWidth="1"/>
    <col min="508" max="508" width="21.5703125" style="1" customWidth="1"/>
    <col min="509" max="509" width="13.42578125" style="1" customWidth="1"/>
    <col min="510" max="510" width="15" style="1" customWidth="1"/>
    <col min="511" max="759" width="9.140625" style="1"/>
    <col min="760" max="760" width="34" style="1" customWidth="1"/>
    <col min="761" max="761" width="10" style="1" customWidth="1"/>
    <col min="762" max="762" width="11.42578125" style="1" customWidth="1"/>
    <col min="763" max="763" width="11.85546875" style="1" customWidth="1"/>
    <col min="764" max="764" width="21.5703125" style="1" customWidth="1"/>
    <col min="765" max="765" width="13.42578125" style="1" customWidth="1"/>
    <col min="766" max="766" width="15" style="1" customWidth="1"/>
    <col min="767" max="1015" width="9.140625" style="1"/>
    <col min="1016" max="1016" width="34" style="1" customWidth="1"/>
    <col min="1017" max="1017" width="10" style="1" customWidth="1"/>
    <col min="1018" max="1018" width="11.42578125" style="1" customWidth="1"/>
    <col min="1019" max="1019" width="11.85546875" style="1" customWidth="1"/>
    <col min="1020" max="1020" width="21.5703125" style="1" customWidth="1"/>
    <col min="1021" max="1021" width="13.42578125" style="1" customWidth="1"/>
    <col min="1022" max="1022" width="15" style="1" customWidth="1"/>
    <col min="1023" max="1271" width="9.140625" style="1"/>
    <col min="1272" max="1272" width="34" style="1" customWidth="1"/>
    <col min="1273" max="1273" width="10" style="1" customWidth="1"/>
    <col min="1274" max="1274" width="11.42578125" style="1" customWidth="1"/>
    <col min="1275" max="1275" width="11.85546875" style="1" customWidth="1"/>
    <col min="1276" max="1276" width="21.5703125" style="1" customWidth="1"/>
    <col min="1277" max="1277" width="13.42578125" style="1" customWidth="1"/>
    <col min="1278" max="1278" width="15" style="1" customWidth="1"/>
    <col min="1279" max="1527" width="9.140625" style="1"/>
    <col min="1528" max="1528" width="34" style="1" customWidth="1"/>
    <col min="1529" max="1529" width="10" style="1" customWidth="1"/>
    <col min="1530" max="1530" width="11.42578125" style="1" customWidth="1"/>
    <col min="1531" max="1531" width="11.85546875" style="1" customWidth="1"/>
    <col min="1532" max="1532" width="21.5703125" style="1" customWidth="1"/>
    <col min="1533" max="1533" width="13.42578125" style="1" customWidth="1"/>
    <col min="1534" max="1534" width="15" style="1" customWidth="1"/>
    <col min="1535" max="1783" width="9.140625" style="1"/>
    <col min="1784" max="1784" width="34" style="1" customWidth="1"/>
    <col min="1785" max="1785" width="10" style="1" customWidth="1"/>
    <col min="1786" max="1786" width="11.42578125" style="1" customWidth="1"/>
    <col min="1787" max="1787" width="11.85546875" style="1" customWidth="1"/>
    <col min="1788" max="1788" width="21.5703125" style="1" customWidth="1"/>
    <col min="1789" max="1789" width="13.42578125" style="1" customWidth="1"/>
    <col min="1790" max="1790" width="15" style="1" customWidth="1"/>
    <col min="1791" max="2039" width="9.140625" style="1"/>
    <col min="2040" max="2040" width="34" style="1" customWidth="1"/>
    <col min="2041" max="2041" width="10" style="1" customWidth="1"/>
    <col min="2042" max="2042" width="11.42578125" style="1" customWidth="1"/>
    <col min="2043" max="2043" width="11.85546875" style="1" customWidth="1"/>
    <col min="2044" max="2044" width="21.5703125" style="1" customWidth="1"/>
    <col min="2045" max="2045" width="13.42578125" style="1" customWidth="1"/>
    <col min="2046" max="2046" width="15" style="1" customWidth="1"/>
    <col min="2047" max="2295" width="9.140625" style="1"/>
    <col min="2296" max="2296" width="34" style="1" customWidth="1"/>
    <col min="2297" max="2297" width="10" style="1" customWidth="1"/>
    <col min="2298" max="2298" width="11.42578125" style="1" customWidth="1"/>
    <col min="2299" max="2299" width="11.85546875" style="1" customWidth="1"/>
    <col min="2300" max="2300" width="21.5703125" style="1" customWidth="1"/>
    <col min="2301" max="2301" width="13.42578125" style="1" customWidth="1"/>
    <col min="2302" max="2302" width="15" style="1" customWidth="1"/>
    <col min="2303" max="2551" width="9.140625" style="1"/>
    <col min="2552" max="2552" width="34" style="1" customWidth="1"/>
    <col min="2553" max="2553" width="10" style="1" customWidth="1"/>
    <col min="2554" max="2554" width="11.42578125" style="1" customWidth="1"/>
    <col min="2555" max="2555" width="11.85546875" style="1" customWidth="1"/>
    <col min="2556" max="2556" width="21.5703125" style="1" customWidth="1"/>
    <col min="2557" max="2557" width="13.42578125" style="1" customWidth="1"/>
    <col min="2558" max="2558" width="15" style="1" customWidth="1"/>
    <col min="2559" max="2807" width="9.140625" style="1"/>
    <col min="2808" max="2808" width="34" style="1" customWidth="1"/>
    <col min="2809" max="2809" width="10" style="1" customWidth="1"/>
    <col min="2810" max="2810" width="11.42578125" style="1" customWidth="1"/>
    <col min="2811" max="2811" width="11.85546875" style="1" customWidth="1"/>
    <col min="2812" max="2812" width="21.5703125" style="1" customWidth="1"/>
    <col min="2813" max="2813" width="13.42578125" style="1" customWidth="1"/>
    <col min="2814" max="2814" width="15" style="1" customWidth="1"/>
    <col min="2815" max="3063" width="9.140625" style="1"/>
    <col min="3064" max="3064" width="34" style="1" customWidth="1"/>
    <col min="3065" max="3065" width="10" style="1" customWidth="1"/>
    <col min="3066" max="3066" width="11.42578125" style="1" customWidth="1"/>
    <col min="3067" max="3067" width="11.85546875" style="1" customWidth="1"/>
    <col min="3068" max="3068" width="21.5703125" style="1" customWidth="1"/>
    <col min="3069" max="3069" width="13.42578125" style="1" customWidth="1"/>
    <col min="3070" max="3070" width="15" style="1" customWidth="1"/>
    <col min="3071" max="3319" width="9.140625" style="1"/>
    <col min="3320" max="3320" width="34" style="1" customWidth="1"/>
    <col min="3321" max="3321" width="10" style="1" customWidth="1"/>
    <col min="3322" max="3322" width="11.42578125" style="1" customWidth="1"/>
    <col min="3323" max="3323" width="11.85546875" style="1" customWidth="1"/>
    <col min="3324" max="3324" width="21.5703125" style="1" customWidth="1"/>
    <col min="3325" max="3325" width="13.42578125" style="1" customWidth="1"/>
    <col min="3326" max="3326" width="15" style="1" customWidth="1"/>
    <col min="3327" max="3575" width="9.140625" style="1"/>
    <col min="3576" max="3576" width="34" style="1" customWidth="1"/>
    <col min="3577" max="3577" width="10" style="1" customWidth="1"/>
    <col min="3578" max="3578" width="11.42578125" style="1" customWidth="1"/>
    <col min="3579" max="3579" width="11.85546875" style="1" customWidth="1"/>
    <col min="3580" max="3580" width="21.5703125" style="1" customWidth="1"/>
    <col min="3581" max="3581" width="13.42578125" style="1" customWidth="1"/>
    <col min="3582" max="3582" width="15" style="1" customWidth="1"/>
    <col min="3583" max="3831" width="9.140625" style="1"/>
    <col min="3832" max="3832" width="34" style="1" customWidth="1"/>
    <col min="3833" max="3833" width="10" style="1" customWidth="1"/>
    <col min="3834" max="3834" width="11.42578125" style="1" customWidth="1"/>
    <col min="3835" max="3835" width="11.85546875" style="1" customWidth="1"/>
    <col min="3836" max="3836" width="21.5703125" style="1" customWidth="1"/>
    <col min="3837" max="3837" width="13.42578125" style="1" customWidth="1"/>
    <col min="3838" max="3838" width="15" style="1" customWidth="1"/>
    <col min="3839" max="4087" width="9.140625" style="1"/>
    <col min="4088" max="4088" width="34" style="1" customWidth="1"/>
    <col min="4089" max="4089" width="10" style="1" customWidth="1"/>
    <col min="4090" max="4090" width="11.42578125" style="1" customWidth="1"/>
    <col min="4091" max="4091" width="11.85546875" style="1" customWidth="1"/>
    <col min="4092" max="4092" width="21.5703125" style="1" customWidth="1"/>
    <col min="4093" max="4093" width="13.42578125" style="1" customWidth="1"/>
    <col min="4094" max="4094" width="15" style="1" customWidth="1"/>
    <col min="4095" max="4343" width="9.140625" style="1"/>
    <col min="4344" max="4344" width="34" style="1" customWidth="1"/>
    <col min="4345" max="4345" width="10" style="1" customWidth="1"/>
    <col min="4346" max="4346" width="11.42578125" style="1" customWidth="1"/>
    <col min="4347" max="4347" width="11.85546875" style="1" customWidth="1"/>
    <col min="4348" max="4348" width="21.5703125" style="1" customWidth="1"/>
    <col min="4349" max="4349" width="13.42578125" style="1" customWidth="1"/>
    <col min="4350" max="4350" width="15" style="1" customWidth="1"/>
    <col min="4351" max="4599" width="9.140625" style="1"/>
    <col min="4600" max="4600" width="34" style="1" customWidth="1"/>
    <col min="4601" max="4601" width="10" style="1" customWidth="1"/>
    <col min="4602" max="4602" width="11.42578125" style="1" customWidth="1"/>
    <col min="4603" max="4603" width="11.85546875" style="1" customWidth="1"/>
    <col min="4604" max="4604" width="21.5703125" style="1" customWidth="1"/>
    <col min="4605" max="4605" width="13.42578125" style="1" customWidth="1"/>
    <col min="4606" max="4606" width="15" style="1" customWidth="1"/>
    <col min="4607" max="4855" width="9.140625" style="1"/>
    <col min="4856" max="4856" width="34" style="1" customWidth="1"/>
    <col min="4857" max="4857" width="10" style="1" customWidth="1"/>
    <col min="4858" max="4858" width="11.42578125" style="1" customWidth="1"/>
    <col min="4859" max="4859" width="11.85546875" style="1" customWidth="1"/>
    <col min="4860" max="4860" width="21.5703125" style="1" customWidth="1"/>
    <col min="4861" max="4861" width="13.42578125" style="1" customWidth="1"/>
    <col min="4862" max="4862" width="15" style="1" customWidth="1"/>
    <col min="4863" max="5111" width="9.140625" style="1"/>
    <col min="5112" max="5112" width="34" style="1" customWidth="1"/>
    <col min="5113" max="5113" width="10" style="1" customWidth="1"/>
    <col min="5114" max="5114" width="11.42578125" style="1" customWidth="1"/>
    <col min="5115" max="5115" width="11.85546875" style="1" customWidth="1"/>
    <col min="5116" max="5116" width="21.5703125" style="1" customWidth="1"/>
    <col min="5117" max="5117" width="13.42578125" style="1" customWidth="1"/>
    <col min="5118" max="5118" width="15" style="1" customWidth="1"/>
    <col min="5119" max="5367" width="9.140625" style="1"/>
    <col min="5368" max="5368" width="34" style="1" customWidth="1"/>
    <col min="5369" max="5369" width="10" style="1" customWidth="1"/>
    <col min="5370" max="5370" width="11.42578125" style="1" customWidth="1"/>
    <col min="5371" max="5371" width="11.85546875" style="1" customWidth="1"/>
    <col min="5372" max="5372" width="21.5703125" style="1" customWidth="1"/>
    <col min="5373" max="5373" width="13.42578125" style="1" customWidth="1"/>
    <col min="5374" max="5374" width="15" style="1" customWidth="1"/>
    <col min="5375" max="5623" width="9.140625" style="1"/>
    <col min="5624" max="5624" width="34" style="1" customWidth="1"/>
    <col min="5625" max="5625" width="10" style="1" customWidth="1"/>
    <col min="5626" max="5626" width="11.42578125" style="1" customWidth="1"/>
    <col min="5627" max="5627" width="11.85546875" style="1" customWidth="1"/>
    <col min="5628" max="5628" width="21.5703125" style="1" customWidth="1"/>
    <col min="5629" max="5629" width="13.42578125" style="1" customWidth="1"/>
    <col min="5630" max="5630" width="15" style="1" customWidth="1"/>
    <col min="5631" max="5879" width="9.140625" style="1"/>
    <col min="5880" max="5880" width="34" style="1" customWidth="1"/>
    <col min="5881" max="5881" width="10" style="1" customWidth="1"/>
    <col min="5882" max="5882" width="11.42578125" style="1" customWidth="1"/>
    <col min="5883" max="5883" width="11.85546875" style="1" customWidth="1"/>
    <col min="5884" max="5884" width="21.5703125" style="1" customWidth="1"/>
    <col min="5885" max="5885" width="13.42578125" style="1" customWidth="1"/>
    <col min="5886" max="5886" width="15" style="1" customWidth="1"/>
    <col min="5887" max="6135" width="9.140625" style="1"/>
    <col min="6136" max="6136" width="34" style="1" customWidth="1"/>
    <col min="6137" max="6137" width="10" style="1" customWidth="1"/>
    <col min="6138" max="6138" width="11.42578125" style="1" customWidth="1"/>
    <col min="6139" max="6139" width="11.85546875" style="1" customWidth="1"/>
    <col min="6140" max="6140" width="21.5703125" style="1" customWidth="1"/>
    <col min="6141" max="6141" width="13.42578125" style="1" customWidth="1"/>
    <col min="6142" max="6142" width="15" style="1" customWidth="1"/>
    <col min="6143" max="6391" width="9.140625" style="1"/>
    <col min="6392" max="6392" width="34" style="1" customWidth="1"/>
    <col min="6393" max="6393" width="10" style="1" customWidth="1"/>
    <col min="6394" max="6394" width="11.42578125" style="1" customWidth="1"/>
    <col min="6395" max="6395" width="11.85546875" style="1" customWidth="1"/>
    <col min="6396" max="6396" width="21.5703125" style="1" customWidth="1"/>
    <col min="6397" max="6397" width="13.42578125" style="1" customWidth="1"/>
    <col min="6398" max="6398" width="15" style="1" customWidth="1"/>
    <col min="6399" max="6647" width="9.140625" style="1"/>
    <col min="6648" max="6648" width="34" style="1" customWidth="1"/>
    <col min="6649" max="6649" width="10" style="1" customWidth="1"/>
    <col min="6650" max="6650" width="11.42578125" style="1" customWidth="1"/>
    <col min="6651" max="6651" width="11.85546875" style="1" customWidth="1"/>
    <col min="6652" max="6652" width="21.5703125" style="1" customWidth="1"/>
    <col min="6653" max="6653" width="13.42578125" style="1" customWidth="1"/>
    <col min="6654" max="6654" width="15" style="1" customWidth="1"/>
    <col min="6655" max="6903" width="9.140625" style="1"/>
    <col min="6904" max="6904" width="34" style="1" customWidth="1"/>
    <col min="6905" max="6905" width="10" style="1" customWidth="1"/>
    <col min="6906" max="6906" width="11.42578125" style="1" customWidth="1"/>
    <col min="6907" max="6907" width="11.85546875" style="1" customWidth="1"/>
    <col min="6908" max="6908" width="21.5703125" style="1" customWidth="1"/>
    <col min="6909" max="6909" width="13.42578125" style="1" customWidth="1"/>
    <col min="6910" max="6910" width="15" style="1" customWidth="1"/>
    <col min="6911" max="7159" width="9.140625" style="1"/>
    <col min="7160" max="7160" width="34" style="1" customWidth="1"/>
    <col min="7161" max="7161" width="10" style="1" customWidth="1"/>
    <col min="7162" max="7162" width="11.42578125" style="1" customWidth="1"/>
    <col min="7163" max="7163" width="11.85546875" style="1" customWidth="1"/>
    <col min="7164" max="7164" width="21.5703125" style="1" customWidth="1"/>
    <col min="7165" max="7165" width="13.42578125" style="1" customWidth="1"/>
    <col min="7166" max="7166" width="15" style="1" customWidth="1"/>
    <col min="7167" max="7415" width="9.140625" style="1"/>
    <col min="7416" max="7416" width="34" style="1" customWidth="1"/>
    <col min="7417" max="7417" width="10" style="1" customWidth="1"/>
    <col min="7418" max="7418" width="11.42578125" style="1" customWidth="1"/>
    <col min="7419" max="7419" width="11.85546875" style="1" customWidth="1"/>
    <col min="7420" max="7420" width="21.5703125" style="1" customWidth="1"/>
    <col min="7421" max="7421" width="13.42578125" style="1" customWidth="1"/>
    <col min="7422" max="7422" width="15" style="1" customWidth="1"/>
    <col min="7423" max="7671" width="9.140625" style="1"/>
    <col min="7672" max="7672" width="34" style="1" customWidth="1"/>
    <col min="7673" max="7673" width="10" style="1" customWidth="1"/>
    <col min="7674" max="7674" width="11.42578125" style="1" customWidth="1"/>
    <col min="7675" max="7675" width="11.85546875" style="1" customWidth="1"/>
    <col min="7676" max="7676" width="21.5703125" style="1" customWidth="1"/>
    <col min="7677" max="7677" width="13.42578125" style="1" customWidth="1"/>
    <col min="7678" max="7678" width="15" style="1" customWidth="1"/>
    <col min="7679" max="7927" width="9.140625" style="1"/>
    <col min="7928" max="7928" width="34" style="1" customWidth="1"/>
    <col min="7929" max="7929" width="10" style="1" customWidth="1"/>
    <col min="7930" max="7930" width="11.42578125" style="1" customWidth="1"/>
    <col min="7931" max="7931" width="11.85546875" style="1" customWidth="1"/>
    <col min="7932" max="7932" width="21.5703125" style="1" customWidth="1"/>
    <col min="7933" max="7933" width="13.42578125" style="1" customWidth="1"/>
    <col min="7934" max="7934" width="15" style="1" customWidth="1"/>
    <col min="7935" max="8183" width="9.140625" style="1"/>
    <col min="8184" max="8184" width="34" style="1" customWidth="1"/>
    <col min="8185" max="8185" width="10" style="1" customWidth="1"/>
    <col min="8186" max="8186" width="11.42578125" style="1" customWidth="1"/>
    <col min="8187" max="8187" width="11.85546875" style="1" customWidth="1"/>
    <col min="8188" max="8188" width="21.5703125" style="1" customWidth="1"/>
    <col min="8189" max="8189" width="13.42578125" style="1" customWidth="1"/>
    <col min="8190" max="8190" width="15" style="1" customWidth="1"/>
    <col min="8191" max="8439" width="9.140625" style="1"/>
    <col min="8440" max="8440" width="34" style="1" customWidth="1"/>
    <col min="8441" max="8441" width="10" style="1" customWidth="1"/>
    <col min="8442" max="8442" width="11.42578125" style="1" customWidth="1"/>
    <col min="8443" max="8443" width="11.85546875" style="1" customWidth="1"/>
    <col min="8444" max="8444" width="21.5703125" style="1" customWidth="1"/>
    <col min="8445" max="8445" width="13.42578125" style="1" customWidth="1"/>
    <col min="8446" max="8446" width="15" style="1" customWidth="1"/>
    <col min="8447" max="8695" width="9.140625" style="1"/>
    <col min="8696" max="8696" width="34" style="1" customWidth="1"/>
    <col min="8697" max="8697" width="10" style="1" customWidth="1"/>
    <col min="8698" max="8698" width="11.42578125" style="1" customWidth="1"/>
    <col min="8699" max="8699" width="11.85546875" style="1" customWidth="1"/>
    <col min="8700" max="8700" width="21.5703125" style="1" customWidth="1"/>
    <col min="8701" max="8701" width="13.42578125" style="1" customWidth="1"/>
    <col min="8702" max="8702" width="15" style="1" customWidth="1"/>
    <col min="8703" max="8951" width="9.140625" style="1"/>
    <col min="8952" max="8952" width="34" style="1" customWidth="1"/>
    <col min="8953" max="8953" width="10" style="1" customWidth="1"/>
    <col min="8954" max="8954" width="11.42578125" style="1" customWidth="1"/>
    <col min="8955" max="8955" width="11.85546875" style="1" customWidth="1"/>
    <col min="8956" max="8956" width="21.5703125" style="1" customWidth="1"/>
    <col min="8957" max="8957" width="13.42578125" style="1" customWidth="1"/>
    <col min="8958" max="8958" width="15" style="1" customWidth="1"/>
    <col min="8959" max="9207" width="9.140625" style="1"/>
    <col min="9208" max="9208" width="34" style="1" customWidth="1"/>
    <col min="9209" max="9209" width="10" style="1" customWidth="1"/>
    <col min="9210" max="9210" width="11.42578125" style="1" customWidth="1"/>
    <col min="9211" max="9211" width="11.85546875" style="1" customWidth="1"/>
    <col min="9212" max="9212" width="21.5703125" style="1" customWidth="1"/>
    <col min="9213" max="9213" width="13.42578125" style="1" customWidth="1"/>
    <col min="9214" max="9214" width="15" style="1" customWidth="1"/>
    <col min="9215" max="9463" width="9.140625" style="1"/>
    <col min="9464" max="9464" width="34" style="1" customWidth="1"/>
    <col min="9465" max="9465" width="10" style="1" customWidth="1"/>
    <col min="9466" max="9466" width="11.42578125" style="1" customWidth="1"/>
    <col min="9467" max="9467" width="11.85546875" style="1" customWidth="1"/>
    <col min="9468" max="9468" width="21.5703125" style="1" customWidth="1"/>
    <col min="9469" max="9469" width="13.42578125" style="1" customWidth="1"/>
    <col min="9470" max="9470" width="15" style="1" customWidth="1"/>
    <col min="9471" max="9719" width="9.140625" style="1"/>
    <col min="9720" max="9720" width="34" style="1" customWidth="1"/>
    <col min="9721" max="9721" width="10" style="1" customWidth="1"/>
    <col min="9722" max="9722" width="11.42578125" style="1" customWidth="1"/>
    <col min="9723" max="9723" width="11.85546875" style="1" customWidth="1"/>
    <col min="9724" max="9724" width="21.5703125" style="1" customWidth="1"/>
    <col min="9725" max="9725" width="13.42578125" style="1" customWidth="1"/>
    <col min="9726" max="9726" width="15" style="1" customWidth="1"/>
    <col min="9727" max="9975" width="9.140625" style="1"/>
    <col min="9976" max="9976" width="34" style="1" customWidth="1"/>
    <col min="9977" max="9977" width="10" style="1" customWidth="1"/>
    <col min="9978" max="9978" width="11.42578125" style="1" customWidth="1"/>
    <col min="9979" max="9979" width="11.85546875" style="1" customWidth="1"/>
    <col min="9980" max="9980" width="21.5703125" style="1" customWidth="1"/>
    <col min="9981" max="9981" width="13.42578125" style="1" customWidth="1"/>
    <col min="9982" max="9982" width="15" style="1" customWidth="1"/>
    <col min="9983" max="10231" width="9.140625" style="1"/>
    <col min="10232" max="10232" width="34" style="1" customWidth="1"/>
    <col min="10233" max="10233" width="10" style="1" customWidth="1"/>
    <col min="10234" max="10234" width="11.42578125" style="1" customWidth="1"/>
    <col min="10235" max="10235" width="11.85546875" style="1" customWidth="1"/>
    <col min="10236" max="10236" width="21.5703125" style="1" customWidth="1"/>
    <col min="10237" max="10237" width="13.42578125" style="1" customWidth="1"/>
    <col min="10238" max="10238" width="15" style="1" customWidth="1"/>
    <col min="10239" max="10487" width="9.140625" style="1"/>
    <col min="10488" max="10488" width="34" style="1" customWidth="1"/>
    <col min="10489" max="10489" width="10" style="1" customWidth="1"/>
    <col min="10490" max="10490" width="11.42578125" style="1" customWidth="1"/>
    <col min="10491" max="10491" width="11.85546875" style="1" customWidth="1"/>
    <col min="10492" max="10492" width="21.5703125" style="1" customWidth="1"/>
    <col min="10493" max="10493" width="13.42578125" style="1" customWidth="1"/>
    <col min="10494" max="10494" width="15" style="1" customWidth="1"/>
    <col min="10495" max="10743" width="9.140625" style="1"/>
    <col min="10744" max="10744" width="34" style="1" customWidth="1"/>
    <col min="10745" max="10745" width="10" style="1" customWidth="1"/>
    <col min="10746" max="10746" width="11.42578125" style="1" customWidth="1"/>
    <col min="10747" max="10747" width="11.85546875" style="1" customWidth="1"/>
    <col min="10748" max="10748" width="21.5703125" style="1" customWidth="1"/>
    <col min="10749" max="10749" width="13.42578125" style="1" customWidth="1"/>
    <col min="10750" max="10750" width="15" style="1" customWidth="1"/>
    <col min="10751" max="10999" width="9.140625" style="1"/>
    <col min="11000" max="11000" width="34" style="1" customWidth="1"/>
    <col min="11001" max="11001" width="10" style="1" customWidth="1"/>
    <col min="11002" max="11002" width="11.42578125" style="1" customWidth="1"/>
    <col min="11003" max="11003" width="11.85546875" style="1" customWidth="1"/>
    <col min="11004" max="11004" width="21.5703125" style="1" customWidth="1"/>
    <col min="11005" max="11005" width="13.42578125" style="1" customWidth="1"/>
    <col min="11006" max="11006" width="15" style="1" customWidth="1"/>
    <col min="11007" max="11255" width="9.140625" style="1"/>
    <col min="11256" max="11256" width="34" style="1" customWidth="1"/>
    <col min="11257" max="11257" width="10" style="1" customWidth="1"/>
    <col min="11258" max="11258" width="11.42578125" style="1" customWidth="1"/>
    <col min="11259" max="11259" width="11.85546875" style="1" customWidth="1"/>
    <col min="11260" max="11260" width="21.5703125" style="1" customWidth="1"/>
    <col min="11261" max="11261" width="13.42578125" style="1" customWidth="1"/>
    <col min="11262" max="11262" width="15" style="1" customWidth="1"/>
    <col min="11263" max="11511" width="9.140625" style="1"/>
    <col min="11512" max="11512" width="34" style="1" customWidth="1"/>
    <col min="11513" max="11513" width="10" style="1" customWidth="1"/>
    <col min="11514" max="11514" width="11.42578125" style="1" customWidth="1"/>
    <col min="11515" max="11515" width="11.85546875" style="1" customWidth="1"/>
    <col min="11516" max="11516" width="21.5703125" style="1" customWidth="1"/>
    <col min="11517" max="11517" width="13.42578125" style="1" customWidth="1"/>
    <col min="11518" max="11518" width="15" style="1" customWidth="1"/>
    <col min="11519" max="11767" width="9.140625" style="1"/>
    <col min="11768" max="11768" width="34" style="1" customWidth="1"/>
    <col min="11769" max="11769" width="10" style="1" customWidth="1"/>
    <col min="11770" max="11770" width="11.42578125" style="1" customWidth="1"/>
    <col min="11771" max="11771" width="11.85546875" style="1" customWidth="1"/>
    <col min="11772" max="11772" width="21.5703125" style="1" customWidth="1"/>
    <col min="11773" max="11773" width="13.42578125" style="1" customWidth="1"/>
    <col min="11774" max="11774" width="15" style="1" customWidth="1"/>
    <col min="11775" max="12023" width="9.140625" style="1"/>
    <col min="12024" max="12024" width="34" style="1" customWidth="1"/>
    <col min="12025" max="12025" width="10" style="1" customWidth="1"/>
    <col min="12026" max="12026" width="11.42578125" style="1" customWidth="1"/>
    <col min="12027" max="12027" width="11.85546875" style="1" customWidth="1"/>
    <col min="12028" max="12028" width="21.5703125" style="1" customWidth="1"/>
    <col min="12029" max="12029" width="13.42578125" style="1" customWidth="1"/>
    <col min="12030" max="12030" width="15" style="1" customWidth="1"/>
    <col min="12031" max="12279" width="9.140625" style="1"/>
    <col min="12280" max="12280" width="34" style="1" customWidth="1"/>
    <col min="12281" max="12281" width="10" style="1" customWidth="1"/>
    <col min="12282" max="12282" width="11.42578125" style="1" customWidth="1"/>
    <col min="12283" max="12283" width="11.85546875" style="1" customWidth="1"/>
    <col min="12284" max="12284" width="21.5703125" style="1" customWidth="1"/>
    <col min="12285" max="12285" width="13.42578125" style="1" customWidth="1"/>
    <col min="12286" max="12286" width="15" style="1" customWidth="1"/>
    <col min="12287" max="12535" width="9.140625" style="1"/>
    <col min="12536" max="12536" width="34" style="1" customWidth="1"/>
    <col min="12537" max="12537" width="10" style="1" customWidth="1"/>
    <col min="12538" max="12538" width="11.42578125" style="1" customWidth="1"/>
    <col min="12539" max="12539" width="11.85546875" style="1" customWidth="1"/>
    <col min="12540" max="12540" width="21.5703125" style="1" customWidth="1"/>
    <col min="12541" max="12541" width="13.42578125" style="1" customWidth="1"/>
    <col min="12542" max="12542" width="15" style="1" customWidth="1"/>
    <col min="12543" max="12791" width="9.140625" style="1"/>
    <col min="12792" max="12792" width="34" style="1" customWidth="1"/>
    <col min="12793" max="12793" width="10" style="1" customWidth="1"/>
    <col min="12794" max="12794" width="11.42578125" style="1" customWidth="1"/>
    <col min="12795" max="12795" width="11.85546875" style="1" customWidth="1"/>
    <col min="12796" max="12796" width="21.5703125" style="1" customWidth="1"/>
    <col min="12797" max="12797" width="13.42578125" style="1" customWidth="1"/>
    <col min="12798" max="12798" width="15" style="1" customWidth="1"/>
    <col min="12799" max="13047" width="9.140625" style="1"/>
    <col min="13048" max="13048" width="34" style="1" customWidth="1"/>
    <col min="13049" max="13049" width="10" style="1" customWidth="1"/>
    <col min="13050" max="13050" width="11.42578125" style="1" customWidth="1"/>
    <col min="13051" max="13051" width="11.85546875" style="1" customWidth="1"/>
    <col min="13052" max="13052" width="21.5703125" style="1" customWidth="1"/>
    <col min="13053" max="13053" width="13.42578125" style="1" customWidth="1"/>
    <col min="13054" max="13054" width="15" style="1" customWidth="1"/>
    <col min="13055" max="13303" width="9.140625" style="1"/>
    <col min="13304" max="13304" width="34" style="1" customWidth="1"/>
    <col min="13305" max="13305" width="10" style="1" customWidth="1"/>
    <col min="13306" max="13306" width="11.42578125" style="1" customWidth="1"/>
    <col min="13307" max="13307" width="11.85546875" style="1" customWidth="1"/>
    <col min="13308" max="13308" width="21.5703125" style="1" customWidth="1"/>
    <col min="13309" max="13309" width="13.42578125" style="1" customWidth="1"/>
    <col min="13310" max="13310" width="15" style="1" customWidth="1"/>
    <col min="13311" max="13559" width="9.140625" style="1"/>
    <col min="13560" max="13560" width="34" style="1" customWidth="1"/>
    <col min="13561" max="13561" width="10" style="1" customWidth="1"/>
    <col min="13562" max="13562" width="11.42578125" style="1" customWidth="1"/>
    <col min="13563" max="13563" width="11.85546875" style="1" customWidth="1"/>
    <col min="13564" max="13564" width="21.5703125" style="1" customWidth="1"/>
    <col min="13565" max="13565" width="13.42578125" style="1" customWidth="1"/>
    <col min="13566" max="13566" width="15" style="1" customWidth="1"/>
    <col min="13567" max="13815" width="9.140625" style="1"/>
    <col min="13816" max="13816" width="34" style="1" customWidth="1"/>
    <col min="13817" max="13817" width="10" style="1" customWidth="1"/>
    <col min="13818" max="13818" width="11.42578125" style="1" customWidth="1"/>
    <col min="13819" max="13819" width="11.85546875" style="1" customWidth="1"/>
    <col min="13820" max="13820" width="21.5703125" style="1" customWidth="1"/>
    <col min="13821" max="13821" width="13.42578125" style="1" customWidth="1"/>
    <col min="13822" max="13822" width="15" style="1" customWidth="1"/>
    <col min="13823" max="14071" width="9.140625" style="1"/>
    <col min="14072" max="14072" width="34" style="1" customWidth="1"/>
    <col min="14073" max="14073" width="10" style="1" customWidth="1"/>
    <col min="14074" max="14074" width="11.42578125" style="1" customWidth="1"/>
    <col min="14075" max="14075" width="11.85546875" style="1" customWidth="1"/>
    <col min="14076" max="14076" width="21.5703125" style="1" customWidth="1"/>
    <col min="14077" max="14077" width="13.42578125" style="1" customWidth="1"/>
    <col min="14078" max="14078" width="15" style="1" customWidth="1"/>
    <col min="14079" max="14327" width="9.140625" style="1"/>
    <col min="14328" max="14328" width="34" style="1" customWidth="1"/>
    <col min="14329" max="14329" width="10" style="1" customWidth="1"/>
    <col min="14330" max="14330" width="11.42578125" style="1" customWidth="1"/>
    <col min="14331" max="14331" width="11.85546875" style="1" customWidth="1"/>
    <col min="14332" max="14332" width="21.5703125" style="1" customWidth="1"/>
    <col min="14333" max="14333" width="13.42578125" style="1" customWidth="1"/>
    <col min="14334" max="14334" width="15" style="1" customWidth="1"/>
    <col min="14335" max="14583" width="9.140625" style="1"/>
    <col min="14584" max="14584" width="34" style="1" customWidth="1"/>
    <col min="14585" max="14585" width="10" style="1" customWidth="1"/>
    <col min="14586" max="14586" width="11.42578125" style="1" customWidth="1"/>
    <col min="14587" max="14587" width="11.85546875" style="1" customWidth="1"/>
    <col min="14588" max="14588" width="21.5703125" style="1" customWidth="1"/>
    <col min="14589" max="14589" width="13.42578125" style="1" customWidth="1"/>
    <col min="14590" max="14590" width="15" style="1" customWidth="1"/>
    <col min="14591" max="14839" width="9.140625" style="1"/>
    <col min="14840" max="14840" width="34" style="1" customWidth="1"/>
    <col min="14841" max="14841" width="10" style="1" customWidth="1"/>
    <col min="14842" max="14842" width="11.42578125" style="1" customWidth="1"/>
    <col min="14843" max="14843" width="11.85546875" style="1" customWidth="1"/>
    <col min="14844" max="14844" width="21.5703125" style="1" customWidth="1"/>
    <col min="14845" max="14845" width="13.42578125" style="1" customWidth="1"/>
    <col min="14846" max="14846" width="15" style="1" customWidth="1"/>
    <col min="14847" max="15095" width="9.140625" style="1"/>
    <col min="15096" max="15096" width="34" style="1" customWidth="1"/>
    <col min="15097" max="15097" width="10" style="1" customWidth="1"/>
    <col min="15098" max="15098" width="11.42578125" style="1" customWidth="1"/>
    <col min="15099" max="15099" width="11.85546875" style="1" customWidth="1"/>
    <col min="15100" max="15100" width="21.5703125" style="1" customWidth="1"/>
    <col min="15101" max="15101" width="13.42578125" style="1" customWidth="1"/>
    <col min="15102" max="15102" width="15" style="1" customWidth="1"/>
    <col min="15103" max="15351" width="9.140625" style="1"/>
    <col min="15352" max="15352" width="34" style="1" customWidth="1"/>
    <col min="15353" max="15353" width="10" style="1" customWidth="1"/>
    <col min="15354" max="15354" width="11.42578125" style="1" customWidth="1"/>
    <col min="15355" max="15355" width="11.85546875" style="1" customWidth="1"/>
    <col min="15356" max="15356" width="21.5703125" style="1" customWidth="1"/>
    <col min="15357" max="15357" width="13.42578125" style="1" customWidth="1"/>
    <col min="15358" max="15358" width="15" style="1" customWidth="1"/>
    <col min="15359" max="15607" width="9.140625" style="1"/>
    <col min="15608" max="15608" width="34" style="1" customWidth="1"/>
    <col min="15609" max="15609" width="10" style="1" customWidth="1"/>
    <col min="15610" max="15610" width="11.42578125" style="1" customWidth="1"/>
    <col min="15611" max="15611" width="11.85546875" style="1" customWidth="1"/>
    <col min="15612" max="15612" width="21.5703125" style="1" customWidth="1"/>
    <col min="15613" max="15613" width="13.42578125" style="1" customWidth="1"/>
    <col min="15614" max="15614" width="15" style="1" customWidth="1"/>
    <col min="15615" max="15863" width="9.140625" style="1"/>
    <col min="15864" max="15864" width="34" style="1" customWidth="1"/>
    <col min="15865" max="15865" width="10" style="1" customWidth="1"/>
    <col min="15866" max="15866" width="11.42578125" style="1" customWidth="1"/>
    <col min="15867" max="15867" width="11.85546875" style="1" customWidth="1"/>
    <col min="15868" max="15868" width="21.5703125" style="1" customWidth="1"/>
    <col min="15869" max="15869" width="13.42578125" style="1" customWidth="1"/>
    <col min="15870" max="15870" width="15" style="1" customWidth="1"/>
    <col min="15871" max="16119" width="9.140625" style="1"/>
    <col min="16120" max="16120" width="34" style="1" customWidth="1"/>
    <col min="16121" max="16121" width="10" style="1" customWidth="1"/>
    <col min="16122" max="16122" width="11.42578125" style="1" customWidth="1"/>
    <col min="16123" max="16123" width="11.85546875" style="1" customWidth="1"/>
    <col min="16124" max="16124" width="21.5703125" style="1" customWidth="1"/>
    <col min="16125" max="16125" width="13.42578125" style="1" customWidth="1"/>
    <col min="16126" max="16126" width="15" style="1" customWidth="1"/>
    <col min="16127" max="16384" width="9.140625" style="1"/>
  </cols>
  <sheetData>
    <row r="1" spans="1:18" ht="52.5" customHeight="1" thickBot="1" x14ac:dyDescent="0.3">
      <c r="A1" s="57"/>
      <c r="B1" s="293" t="s">
        <v>248</v>
      </c>
      <c r="C1" s="293"/>
      <c r="D1" s="293"/>
      <c r="E1" s="293"/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58"/>
    </row>
    <row r="2" spans="1:18" ht="15" customHeight="1" x14ac:dyDescent="0.25">
      <c r="A2" s="90"/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92"/>
    </row>
    <row r="3" spans="1:18" ht="20.100000000000001" customHeight="1" x14ac:dyDescent="0.25">
      <c r="A3" s="90"/>
      <c r="B3" s="244" t="s">
        <v>242</v>
      </c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92"/>
    </row>
    <row r="4" spans="1:18" ht="20.100000000000001" customHeight="1" thickBot="1" x14ac:dyDescent="0.3">
      <c r="A4" s="90"/>
      <c r="B4" s="244" t="s">
        <v>92</v>
      </c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92"/>
    </row>
    <row r="5" spans="1:18" ht="15.75" thickBot="1" x14ac:dyDescent="0.3">
      <c r="A5" s="90"/>
      <c r="B5" s="277" t="s">
        <v>141</v>
      </c>
      <c r="C5" s="278"/>
      <c r="D5" s="278"/>
      <c r="E5" s="278"/>
      <c r="F5" s="278"/>
      <c r="G5" s="278"/>
      <c r="H5" s="278"/>
      <c r="I5" s="278"/>
      <c r="J5" s="278"/>
      <c r="K5" s="278"/>
      <c r="L5" s="278"/>
      <c r="M5" s="278"/>
      <c r="N5" s="278"/>
      <c r="O5" s="278"/>
      <c r="P5" s="278"/>
      <c r="Q5" s="278"/>
      <c r="R5" s="92"/>
    </row>
    <row r="6" spans="1:18" ht="37.5" customHeight="1" thickBot="1" x14ac:dyDescent="0.3">
      <c r="A6" s="90"/>
      <c r="B6" s="20" t="s">
        <v>0</v>
      </c>
      <c r="C6" s="21" t="s">
        <v>1</v>
      </c>
      <c r="D6" s="257" t="s">
        <v>127</v>
      </c>
      <c r="E6" s="258"/>
      <c r="F6" s="258"/>
      <c r="G6" s="258"/>
      <c r="H6" s="258"/>
      <c r="I6" s="258"/>
      <c r="J6" s="258"/>
      <c r="K6" s="258"/>
      <c r="L6" s="258"/>
      <c r="M6" s="258"/>
      <c r="N6" s="259"/>
      <c r="O6" s="22" t="s">
        <v>26</v>
      </c>
      <c r="P6" s="22" t="s">
        <v>2</v>
      </c>
      <c r="Q6" s="40" t="s">
        <v>126</v>
      </c>
      <c r="R6" s="92"/>
    </row>
    <row r="7" spans="1:18" ht="15.75" thickBot="1" x14ac:dyDescent="0.3">
      <c r="A7" s="90"/>
      <c r="B7" s="301"/>
      <c r="C7" s="366"/>
      <c r="D7" s="301" t="s">
        <v>123</v>
      </c>
      <c r="E7" s="258"/>
      <c r="F7" s="258"/>
      <c r="G7" s="258"/>
      <c r="H7" s="258"/>
      <c r="I7" s="258"/>
      <c r="J7" s="258"/>
      <c r="K7" s="258"/>
      <c r="L7" s="258"/>
      <c r="M7" s="258"/>
      <c r="N7" s="302"/>
      <c r="O7" s="301"/>
      <c r="P7" s="258"/>
      <c r="Q7" s="302"/>
      <c r="R7" s="92"/>
    </row>
    <row r="8" spans="1:18" x14ac:dyDescent="0.25">
      <c r="A8" s="90"/>
      <c r="B8" s="299" t="s">
        <v>39</v>
      </c>
      <c r="C8" s="370"/>
      <c r="D8" s="113" t="s">
        <v>211</v>
      </c>
      <c r="E8" s="114" t="s">
        <v>212</v>
      </c>
      <c r="F8" s="114" t="s">
        <v>213</v>
      </c>
      <c r="G8" s="114" t="s">
        <v>214</v>
      </c>
      <c r="H8" s="114" t="s">
        <v>215</v>
      </c>
      <c r="I8" s="114" t="s">
        <v>216</v>
      </c>
      <c r="J8" s="114" t="s">
        <v>217</v>
      </c>
      <c r="K8" s="114" t="s">
        <v>218</v>
      </c>
      <c r="L8" s="114" t="s">
        <v>219</v>
      </c>
      <c r="M8" s="114" t="s">
        <v>220</v>
      </c>
      <c r="N8" s="115" t="s">
        <v>221</v>
      </c>
      <c r="O8" s="99"/>
      <c r="P8" s="100"/>
      <c r="Q8" s="158"/>
      <c r="R8" s="92"/>
    </row>
    <row r="9" spans="1:18" x14ac:dyDescent="0.25">
      <c r="A9" s="90"/>
      <c r="B9" s="188" t="s">
        <v>4</v>
      </c>
      <c r="C9" s="67">
        <v>15.82</v>
      </c>
      <c r="D9" s="102">
        <v>1</v>
      </c>
      <c r="E9" s="106">
        <v>1</v>
      </c>
      <c r="F9" s="106">
        <v>1</v>
      </c>
      <c r="G9" s="106">
        <v>1</v>
      </c>
      <c r="H9" s="106">
        <v>1</v>
      </c>
      <c r="I9" s="172"/>
      <c r="J9" s="172"/>
      <c r="K9" s="104">
        <v>1</v>
      </c>
      <c r="L9" s="104"/>
      <c r="M9" s="104"/>
      <c r="N9" s="117"/>
      <c r="O9" s="150">
        <f t="shared" ref="O9:O20" si="0">(SUM(D9:J9)*K9*21)+(SUM(D9:J9)*L9*10)+(SUM(D9:J9)*M9*5)+(SUM(D9:J9)*N9*1)</f>
        <v>105</v>
      </c>
      <c r="P9" s="159"/>
      <c r="Q9" s="225">
        <f>C9*O9*P9</f>
        <v>0</v>
      </c>
      <c r="R9" s="92"/>
    </row>
    <row r="10" spans="1:18" x14ac:dyDescent="0.25">
      <c r="A10" s="90"/>
      <c r="B10" s="12" t="s">
        <v>12</v>
      </c>
      <c r="C10" s="63">
        <v>31.54</v>
      </c>
      <c r="D10" s="102">
        <v>1</v>
      </c>
      <c r="E10" s="106">
        <v>1</v>
      </c>
      <c r="F10" s="106">
        <v>1</v>
      </c>
      <c r="G10" s="106">
        <v>1</v>
      </c>
      <c r="H10" s="106">
        <v>1</v>
      </c>
      <c r="I10" s="172"/>
      <c r="J10" s="172"/>
      <c r="K10" s="104">
        <v>1</v>
      </c>
      <c r="L10" s="104"/>
      <c r="M10" s="104"/>
      <c r="N10" s="117"/>
      <c r="O10" s="150">
        <f t="shared" si="0"/>
        <v>105</v>
      </c>
      <c r="P10" s="159"/>
      <c r="Q10" s="225">
        <f t="shared" ref="Q10:Q20" si="1">C10*O10*P10</f>
        <v>0</v>
      </c>
      <c r="R10" s="92"/>
    </row>
    <row r="11" spans="1:18" x14ac:dyDescent="0.25">
      <c r="A11" s="90"/>
      <c r="B11" s="12" t="s">
        <v>93</v>
      </c>
      <c r="C11" s="63">
        <v>31.37</v>
      </c>
      <c r="D11" s="102">
        <v>1</v>
      </c>
      <c r="E11" s="106"/>
      <c r="F11" s="106">
        <v>1</v>
      </c>
      <c r="G11" s="106"/>
      <c r="H11" s="106">
        <v>1</v>
      </c>
      <c r="I11" s="172"/>
      <c r="J11" s="172"/>
      <c r="K11" s="104">
        <v>1</v>
      </c>
      <c r="L11" s="104"/>
      <c r="M11" s="104"/>
      <c r="N11" s="117"/>
      <c r="O11" s="150">
        <f t="shared" si="0"/>
        <v>63</v>
      </c>
      <c r="P11" s="159"/>
      <c r="Q11" s="225">
        <f t="shared" si="1"/>
        <v>0</v>
      </c>
      <c r="R11" s="92"/>
    </row>
    <row r="12" spans="1:18" x14ac:dyDescent="0.25">
      <c r="A12" s="90"/>
      <c r="B12" s="12" t="s">
        <v>94</v>
      </c>
      <c r="C12" s="63">
        <v>4</v>
      </c>
      <c r="D12" s="102">
        <v>1</v>
      </c>
      <c r="E12" s="106">
        <v>1</v>
      </c>
      <c r="F12" s="106">
        <v>1</v>
      </c>
      <c r="G12" s="106">
        <v>1</v>
      </c>
      <c r="H12" s="106">
        <v>1</v>
      </c>
      <c r="I12" s="172"/>
      <c r="J12" s="172"/>
      <c r="K12" s="104">
        <v>1</v>
      </c>
      <c r="L12" s="104"/>
      <c r="M12" s="104"/>
      <c r="N12" s="117"/>
      <c r="O12" s="150">
        <f t="shared" si="0"/>
        <v>105</v>
      </c>
      <c r="P12" s="96"/>
      <c r="Q12" s="225">
        <f t="shared" si="1"/>
        <v>0</v>
      </c>
      <c r="R12" s="92"/>
    </row>
    <row r="13" spans="1:18" x14ac:dyDescent="0.25">
      <c r="A13" s="90"/>
      <c r="B13" s="12" t="s">
        <v>67</v>
      </c>
      <c r="C13" s="63">
        <v>42.02</v>
      </c>
      <c r="D13" s="102">
        <v>1</v>
      </c>
      <c r="E13" s="106">
        <v>1</v>
      </c>
      <c r="F13" s="106">
        <v>1</v>
      </c>
      <c r="G13" s="106">
        <v>1</v>
      </c>
      <c r="H13" s="106">
        <v>1</v>
      </c>
      <c r="I13" s="172"/>
      <c r="J13" s="172"/>
      <c r="K13" s="104">
        <v>1</v>
      </c>
      <c r="L13" s="104"/>
      <c r="M13" s="104"/>
      <c r="N13" s="117"/>
      <c r="O13" s="150">
        <f t="shared" si="0"/>
        <v>105</v>
      </c>
      <c r="P13" s="96"/>
      <c r="Q13" s="225">
        <f t="shared" si="1"/>
        <v>0</v>
      </c>
      <c r="R13" s="92"/>
    </row>
    <row r="14" spans="1:18" x14ac:dyDescent="0.25">
      <c r="A14" s="90"/>
      <c r="B14" s="12" t="s">
        <v>95</v>
      </c>
      <c r="C14" s="63">
        <v>7.97</v>
      </c>
      <c r="D14" s="102">
        <v>1</v>
      </c>
      <c r="E14" s="106">
        <v>1</v>
      </c>
      <c r="F14" s="106">
        <v>1</v>
      </c>
      <c r="G14" s="106">
        <v>1</v>
      </c>
      <c r="H14" s="106">
        <v>1</v>
      </c>
      <c r="I14" s="172"/>
      <c r="J14" s="172"/>
      <c r="K14" s="104">
        <v>1</v>
      </c>
      <c r="L14" s="104"/>
      <c r="M14" s="104"/>
      <c r="N14" s="117"/>
      <c r="O14" s="150">
        <f t="shared" si="0"/>
        <v>105</v>
      </c>
      <c r="P14" s="96"/>
      <c r="Q14" s="225">
        <f t="shared" si="1"/>
        <v>0</v>
      </c>
      <c r="R14" s="92"/>
    </row>
    <row r="15" spans="1:18" x14ac:dyDescent="0.25">
      <c r="A15" s="90"/>
      <c r="B15" s="12" t="s">
        <v>5</v>
      </c>
      <c r="C15" s="63">
        <v>7.64</v>
      </c>
      <c r="D15" s="102"/>
      <c r="E15" s="106"/>
      <c r="F15" s="106">
        <v>1</v>
      </c>
      <c r="G15" s="106"/>
      <c r="H15" s="106"/>
      <c r="I15" s="172"/>
      <c r="J15" s="172"/>
      <c r="K15" s="104"/>
      <c r="L15" s="104"/>
      <c r="M15" s="104">
        <v>1</v>
      </c>
      <c r="N15" s="117"/>
      <c r="O15" s="150">
        <f t="shared" si="0"/>
        <v>5</v>
      </c>
      <c r="P15" s="159"/>
      <c r="Q15" s="225">
        <f t="shared" si="1"/>
        <v>0</v>
      </c>
      <c r="R15" s="92"/>
    </row>
    <row r="16" spans="1:18" x14ac:dyDescent="0.25">
      <c r="A16" s="90"/>
      <c r="B16" s="12" t="s">
        <v>13</v>
      </c>
      <c r="C16" s="63">
        <v>8.8800000000000008</v>
      </c>
      <c r="D16" s="102">
        <v>1</v>
      </c>
      <c r="E16" s="106">
        <v>1</v>
      </c>
      <c r="F16" s="106">
        <v>1</v>
      </c>
      <c r="G16" s="106">
        <v>1</v>
      </c>
      <c r="H16" s="106">
        <v>1</v>
      </c>
      <c r="I16" s="172"/>
      <c r="J16" s="172"/>
      <c r="K16" s="104">
        <v>1</v>
      </c>
      <c r="L16" s="176"/>
      <c r="M16" s="176"/>
      <c r="N16" s="178"/>
      <c r="O16" s="150">
        <f t="shared" si="0"/>
        <v>105</v>
      </c>
      <c r="P16" s="159"/>
      <c r="Q16" s="225">
        <f t="shared" si="1"/>
        <v>0</v>
      </c>
      <c r="R16" s="92"/>
    </row>
    <row r="17" spans="1:18" x14ac:dyDescent="0.25">
      <c r="A17" s="90"/>
      <c r="B17" s="12" t="s">
        <v>7</v>
      </c>
      <c r="C17" s="63">
        <v>47.64</v>
      </c>
      <c r="D17" s="102">
        <v>1</v>
      </c>
      <c r="E17" s="106">
        <v>1</v>
      </c>
      <c r="F17" s="106">
        <v>1</v>
      </c>
      <c r="G17" s="106">
        <v>1</v>
      </c>
      <c r="H17" s="106">
        <v>1</v>
      </c>
      <c r="I17" s="172"/>
      <c r="J17" s="172"/>
      <c r="K17" s="104">
        <v>1</v>
      </c>
      <c r="L17" s="176"/>
      <c r="M17" s="107"/>
      <c r="N17" s="178"/>
      <c r="O17" s="150">
        <f t="shared" si="0"/>
        <v>105</v>
      </c>
      <c r="P17" s="159"/>
      <c r="Q17" s="225">
        <f t="shared" si="1"/>
        <v>0</v>
      </c>
      <c r="R17" s="92"/>
    </row>
    <row r="18" spans="1:18" x14ac:dyDescent="0.25">
      <c r="A18" s="90"/>
      <c r="B18" s="12" t="s">
        <v>96</v>
      </c>
      <c r="C18" s="63">
        <v>7.02</v>
      </c>
      <c r="D18" s="102">
        <v>1</v>
      </c>
      <c r="E18" s="106">
        <v>1</v>
      </c>
      <c r="F18" s="106">
        <v>1</v>
      </c>
      <c r="G18" s="106">
        <v>1</v>
      </c>
      <c r="H18" s="106">
        <v>1</v>
      </c>
      <c r="I18" s="172"/>
      <c r="J18" s="172"/>
      <c r="K18" s="104">
        <v>1</v>
      </c>
      <c r="L18" s="176"/>
      <c r="M18" s="176"/>
      <c r="N18" s="178"/>
      <c r="O18" s="150">
        <f t="shared" si="0"/>
        <v>105</v>
      </c>
      <c r="P18" s="96"/>
      <c r="Q18" s="225">
        <f t="shared" si="1"/>
        <v>0</v>
      </c>
      <c r="R18" s="92"/>
    </row>
    <row r="19" spans="1:18" x14ac:dyDescent="0.25">
      <c r="A19" s="90"/>
      <c r="B19" s="12" t="s">
        <v>8</v>
      </c>
      <c r="C19" s="63">
        <v>17.510000000000002</v>
      </c>
      <c r="D19" s="102">
        <v>1</v>
      </c>
      <c r="E19" s="106">
        <v>1</v>
      </c>
      <c r="F19" s="106">
        <v>1</v>
      </c>
      <c r="G19" s="106">
        <v>1</v>
      </c>
      <c r="H19" s="106">
        <v>1</v>
      </c>
      <c r="I19" s="172"/>
      <c r="J19" s="172"/>
      <c r="K19" s="104">
        <v>1</v>
      </c>
      <c r="L19" s="104"/>
      <c r="M19" s="104"/>
      <c r="N19" s="117"/>
      <c r="O19" s="150">
        <f t="shared" si="0"/>
        <v>105</v>
      </c>
      <c r="P19" s="96"/>
      <c r="Q19" s="225">
        <f t="shared" si="1"/>
        <v>0</v>
      </c>
      <c r="R19" s="92"/>
    </row>
    <row r="20" spans="1:18" x14ac:dyDescent="0.25">
      <c r="A20" s="90"/>
      <c r="B20" s="12" t="s">
        <v>97</v>
      </c>
      <c r="C20" s="63">
        <v>3.11</v>
      </c>
      <c r="D20" s="102">
        <v>1</v>
      </c>
      <c r="E20" s="106"/>
      <c r="F20" s="106">
        <v>1</v>
      </c>
      <c r="G20" s="106"/>
      <c r="H20" s="106">
        <v>1</v>
      </c>
      <c r="I20" s="172"/>
      <c r="J20" s="172"/>
      <c r="K20" s="104">
        <v>1</v>
      </c>
      <c r="L20" s="104"/>
      <c r="M20" s="104"/>
      <c r="N20" s="117"/>
      <c r="O20" s="150">
        <f t="shared" si="0"/>
        <v>63</v>
      </c>
      <c r="P20" s="96"/>
      <c r="Q20" s="225">
        <f t="shared" si="1"/>
        <v>0</v>
      </c>
      <c r="R20" s="92"/>
    </row>
    <row r="21" spans="1:18" x14ac:dyDescent="0.25">
      <c r="A21" s="90"/>
      <c r="B21" s="12" t="s">
        <v>14</v>
      </c>
      <c r="C21" s="63">
        <v>2.33</v>
      </c>
      <c r="D21" s="173"/>
      <c r="E21" s="172"/>
      <c r="F21" s="172"/>
      <c r="G21" s="172"/>
      <c r="H21" s="172"/>
      <c r="I21" s="172"/>
      <c r="J21" s="172"/>
      <c r="K21" s="176"/>
      <c r="L21" s="176"/>
      <c r="M21" s="176"/>
      <c r="N21" s="178"/>
      <c r="O21" s="65" t="s">
        <v>88</v>
      </c>
      <c r="P21" s="14" t="s">
        <v>88</v>
      </c>
      <c r="Q21" s="224" t="s">
        <v>88</v>
      </c>
      <c r="R21" s="92"/>
    </row>
    <row r="22" spans="1:18" x14ac:dyDescent="0.25">
      <c r="A22" s="90"/>
      <c r="B22" s="12" t="s">
        <v>80</v>
      </c>
      <c r="C22" s="63">
        <v>9.8000000000000007</v>
      </c>
      <c r="D22" s="102">
        <v>1</v>
      </c>
      <c r="E22" s="106"/>
      <c r="F22" s="106">
        <v>1</v>
      </c>
      <c r="G22" s="106"/>
      <c r="H22" s="106">
        <v>1</v>
      </c>
      <c r="I22" s="172"/>
      <c r="J22" s="172"/>
      <c r="K22" s="104">
        <v>1</v>
      </c>
      <c r="L22" s="176"/>
      <c r="M22" s="107"/>
      <c r="N22" s="178"/>
      <c r="O22" s="150">
        <f t="shared" ref="O22:O23" si="2">(SUM(D22:J22)*K22*21)+(SUM(D22:J22)*L22*10)+(SUM(D22:J22)*M22*5)+(SUM(D22:J22)*N22*1)</f>
        <v>63</v>
      </c>
      <c r="P22" s="96"/>
      <c r="Q22" s="225">
        <f>C22*O22*P22</f>
        <v>0</v>
      </c>
      <c r="R22" s="92"/>
    </row>
    <row r="23" spans="1:18" ht="15.75" thickBot="1" x14ac:dyDescent="0.3">
      <c r="A23" s="90"/>
      <c r="B23" s="15" t="s">
        <v>81</v>
      </c>
      <c r="C23" s="64">
        <v>7.6</v>
      </c>
      <c r="D23" s="102">
        <v>1</v>
      </c>
      <c r="E23" s="106"/>
      <c r="F23" s="106">
        <v>1</v>
      </c>
      <c r="G23" s="106"/>
      <c r="H23" s="106">
        <v>1</v>
      </c>
      <c r="I23" s="172"/>
      <c r="J23" s="172"/>
      <c r="K23" s="104">
        <v>1</v>
      </c>
      <c r="L23" s="176"/>
      <c r="M23" s="176"/>
      <c r="N23" s="178"/>
      <c r="O23" s="150">
        <f t="shared" si="2"/>
        <v>63</v>
      </c>
      <c r="P23" s="96"/>
      <c r="Q23" s="226">
        <f>C23*O23*P23</f>
        <v>0</v>
      </c>
      <c r="R23" s="92"/>
    </row>
    <row r="24" spans="1:18" ht="15.75" thickBot="1" x14ac:dyDescent="0.3">
      <c r="A24" s="90"/>
      <c r="B24" s="301"/>
      <c r="C24" s="366"/>
      <c r="D24" s="301" t="s">
        <v>124</v>
      </c>
      <c r="E24" s="258"/>
      <c r="F24" s="258"/>
      <c r="G24" s="258"/>
      <c r="H24" s="258"/>
      <c r="I24" s="258"/>
      <c r="J24" s="258"/>
      <c r="K24" s="258"/>
      <c r="L24" s="258"/>
      <c r="M24" s="258"/>
      <c r="N24" s="302"/>
      <c r="O24" s="301"/>
      <c r="P24" s="258"/>
      <c r="Q24" s="302"/>
      <c r="R24" s="92"/>
    </row>
    <row r="25" spans="1:18" x14ac:dyDescent="0.25">
      <c r="A25" s="90"/>
      <c r="B25" s="299" t="s">
        <v>39</v>
      </c>
      <c r="C25" s="370"/>
      <c r="D25" s="113" t="s">
        <v>211</v>
      </c>
      <c r="E25" s="114" t="s">
        <v>212</v>
      </c>
      <c r="F25" s="114" t="s">
        <v>213</v>
      </c>
      <c r="G25" s="114" t="s">
        <v>214</v>
      </c>
      <c r="H25" s="114" t="s">
        <v>215</v>
      </c>
      <c r="I25" s="114" t="s">
        <v>216</v>
      </c>
      <c r="J25" s="114" t="s">
        <v>217</v>
      </c>
      <c r="K25" s="114" t="s">
        <v>218</v>
      </c>
      <c r="L25" s="114" t="s">
        <v>219</v>
      </c>
      <c r="M25" s="114" t="s">
        <v>220</v>
      </c>
      <c r="N25" s="115" t="s">
        <v>221</v>
      </c>
      <c r="O25" s="371"/>
      <c r="P25" s="372"/>
      <c r="Q25" s="373"/>
      <c r="R25" s="92"/>
    </row>
    <row r="26" spans="1:18" x14ac:dyDescent="0.25">
      <c r="A26" s="90"/>
      <c r="B26" s="188" t="s">
        <v>4</v>
      </c>
      <c r="C26" s="67">
        <v>15.82</v>
      </c>
      <c r="D26" s="102">
        <v>1</v>
      </c>
      <c r="E26" s="106">
        <v>1</v>
      </c>
      <c r="F26" s="106">
        <v>1</v>
      </c>
      <c r="G26" s="106">
        <v>1</v>
      </c>
      <c r="H26" s="106">
        <v>1</v>
      </c>
      <c r="I26" s="172"/>
      <c r="J26" s="172"/>
      <c r="K26" s="104">
        <v>1</v>
      </c>
      <c r="L26" s="104"/>
      <c r="M26" s="104"/>
      <c r="N26" s="117"/>
      <c r="O26" s="150">
        <f t="shared" ref="O26:O37" si="3">(SUM(D26:J26)*K26*31)+(SUM(D26:J26)*L26*16)+(SUM(D26:J26)*M26*7)+(SUM(D26:J26)*N26*1)</f>
        <v>155</v>
      </c>
      <c r="P26" s="159"/>
      <c r="Q26" s="225">
        <f t="shared" ref="Q26:Q31" si="4">C26*O26*P26</f>
        <v>0</v>
      </c>
      <c r="R26" s="92"/>
    </row>
    <row r="27" spans="1:18" x14ac:dyDescent="0.25">
      <c r="A27" s="90"/>
      <c r="B27" s="12" t="s">
        <v>12</v>
      </c>
      <c r="C27" s="63">
        <v>31.54</v>
      </c>
      <c r="D27" s="102">
        <v>1</v>
      </c>
      <c r="E27" s="106">
        <v>1</v>
      </c>
      <c r="F27" s="106">
        <v>1</v>
      </c>
      <c r="G27" s="106">
        <v>1</v>
      </c>
      <c r="H27" s="106">
        <v>1</v>
      </c>
      <c r="I27" s="172"/>
      <c r="J27" s="172"/>
      <c r="K27" s="104">
        <v>1</v>
      </c>
      <c r="L27" s="104"/>
      <c r="M27" s="104"/>
      <c r="N27" s="117"/>
      <c r="O27" s="150">
        <f t="shared" si="3"/>
        <v>155</v>
      </c>
      <c r="P27" s="159"/>
      <c r="Q27" s="225">
        <f t="shared" si="4"/>
        <v>0</v>
      </c>
      <c r="R27" s="92"/>
    </row>
    <row r="28" spans="1:18" x14ac:dyDescent="0.25">
      <c r="A28" s="90"/>
      <c r="B28" s="12" t="s">
        <v>93</v>
      </c>
      <c r="C28" s="63">
        <v>31.37</v>
      </c>
      <c r="D28" s="102"/>
      <c r="E28" s="106"/>
      <c r="F28" s="106">
        <v>1</v>
      </c>
      <c r="G28" s="106"/>
      <c r="H28" s="106"/>
      <c r="I28" s="172"/>
      <c r="J28" s="172"/>
      <c r="K28" s="104"/>
      <c r="L28" s="104"/>
      <c r="M28" s="104">
        <v>1</v>
      </c>
      <c r="N28" s="117"/>
      <c r="O28" s="150">
        <f t="shared" si="3"/>
        <v>7</v>
      </c>
      <c r="P28" s="159"/>
      <c r="Q28" s="225">
        <f t="shared" si="4"/>
        <v>0</v>
      </c>
      <c r="R28" s="92"/>
    </row>
    <row r="29" spans="1:18" x14ac:dyDescent="0.25">
      <c r="A29" s="90"/>
      <c r="B29" s="12" t="s">
        <v>94</v>
      </c>
      <c r="C29" s="63">
        <v>4</v>
      </c>
      <c r="D29" s="102">
        <v>1</v>
      </c>
      <c r="E29" s="106">
        <v>1</v>
      </c>
      <c r="F29" s="106">
        <v>1</v>
      </c>
      <c r="G29" s="106">
        <v>1</v>
      </c>
      <c r="H29" s="106">
        <v>1</v>
      </c>
      <c r="I29" s="172"/>
      <c r="J29" s="172"/>
      <c r="K29" s="104">
        <v>1</v>
      </c>
      <c r="L29" s="104"/>
      <c r="M29" s="104"/>
      <c r="N29" s="117"/>
      <c r="O29" s="150">
        <f t="shared" si="3"/>
        <v>155</v>
      </c>
      <c r="P29" s="96"/>
      <c r="Q29" s="225">
        <f t="shared" si="4"/>
        <v>0</v>
      </c>
      <c r="R29" s="92"/>
    </row>
    <row r="30" spans="1:18" x14ac:dyDescent="0.25">
      <c r="A30" s="90"/>
      <c r="B30" s="12" t="s">
        <v>67</v>
      </c>
      <c r="C30" s="63">
        <v>42.02</v>
      </c>
      <c r="D30" s="102">
        <v>1</v>
      </c>
      <c r="E30" s="106">
        <v>1</v>
      </c>
      <c r="F30" s="106">
        <v>1</v>
      </c>
      <c r="G30" s="106">
        <v>1</v>
      </c>
      <c r="H30" s="106">
        <v>1</v>
      </c>
      <c r="I30" s="172"/>
      <c r="J30" s="172"/>
      <c r="K30" s="104">
        <v>1</v>
      </c>
      <c r="L30" s="104"/>
      <c r="M30" s="104"/>
      <c r="N30" s="117"/>
      <c r="O30" s="150">
        <f t="shared" si="3"/>
        <v>155</v>
      </c>
      <c r="P30" s="96"/>
      <c r="Q30" s="225">
        <f t="shared" si="4"/>
        <v>0</v>
      </c>
      <c r="R30" s="92"/>
    </row>
    <row r="31" spans="1:18" x14ac:dyDescent="0.25">
      <c r="A31" s="90"/>
      <c r="B31" s="12" t="s">
        <v>95</v>
      </c>
      <c r="C31" s="63">
        <v>7.97</v>
      </c>
      <c r="D31" s="102">
        <v>1</v>
      </c>
      <c r="E31" s="106">
        <v>1</v>
      </c>
      <c r="F31" s="106">
        <v>1</v>
      </c>
      <c r="G31" s="106">
        <v>1</v>
      </c>
      <c r="H31" s="106">
        <v>1</v>
      </c>
      <c r="I31" s="172"/>
      <c r="J31" s="172"/>
      <c r="K31" s="104">
        <v>1</v>
      </c>
      <c r="L31" s="104"/>
      <c r="M31" s="104"/>
      <c r="N31" s="117"/>
      <c r="O31" s="150">
        <f t="shared" si="3"/>
        <v>155</v>
      </c>
      <c r="P31" s="96"/>
      <c r="Q31" s="225">
        <f t="shared" si="4"/>
        <v>0</v>
      </c>
      <c r="R31" s="92"/>
    </row>
    <row r="32" spans="1:18" x14ac:dyDescent="0.25">
      <c r="A32" s="90"/>
      <c r="B32" s="12" t="s">
        <v>5</v>
      </c>
      <c r="C32" s="63">
        <v>7.64</v>
      </c>
      <c r="D32" s="102"/>
      <c r="E32" s="106"/>
      <c r="F32" s="106">
        <v>1</v>
      </c>
      <c r="G32" s="106"/>
      <c r="H32" s="106"/>
      <c r="I32" s="172"/>
      <c r="J32" s="172"/>
      <c r="K32" s="104"/>
      <c r="L32" s="104"/>
      <c r="M32" s="104">
        <v>1</v>
      </c>
      <c r="N32" s="117"/>
      <c r="O32" s="150">
        <f t="shared" si="3"/>
        <v>7</v>
      </c>
      <c r="P32" s="159"/>
      <c r="Q32" s="225">
        <f t="shared" ref="Q32:Q37" si="5">C32*O32*P32</f>
        <v>0</v>
      </c>
      <c r="R32" s="92"/>
    </row>
    <row r="33" spans="1:18" x14ac:dyDescent="0.25">
      <c r="A33" s="90"/>
      <c r="B33" s="12" t="s">
        <v>13</v>
      </c>
      <c r="C33" s="63">
        <v>8.8800000000000008</v>
      </c>
      <c r="D33" s="102">
        <v>1</v>
      </c>
      <c r="E33" s="106">
        <v>1</v>
      </c>
      <c r="F33" s="106">
        <v>1</v>
      </c>
      <c r="G33" s="106">
        <v>1</v>
      </c>
      <c r="H33" s="106">
        <v>1</v>
      </c>
      <c r="I33" s="172"/>
      <c r="J33" s="172"/>
      <c r="K33" s="104">
        <v>1</v>
      </c>
      <c r="L33" s="176"/>
      <c r="M33" s="176"/>
      <c r="N33" s="178"/>
      <c r="O33" s="150">
        <f t="shared" si="3"/>
        <v>155</v>
      </c>
      <c r="P33" s="159"/>
      <c r="Q33" s="225">
        <f t="shared" si="5"/>
        <v>0</v>
      </c>
      <c r="R33" s="92"/>
    </row>
    <row r="34" spans="1:18" x14ac:dyDescent="0.25">
      <c r="A34" s="90"/>
      <c r="B34" s="12" t="s">
        <v>7</v>
      </c>
      <c r="C34" s="63">
        <v>47.64</v>
      </c>
      <c r="D34" s="102">
        <v>1</v>
      </c>
      <c r="E34" s="106">
        <v>1</v>
      </c>
      <c r="F34" s="106">
        <v>1</v>
      </c>
      <c r="G34" s="106">
        <v>1</v>
      </c>
      <c r="H34" s="106">
        <v>1</v>
      </c>
      <c r="I34" s="172"/>
      <c r="J34" s="172"/>
      <c r="K34" s="104">
        <v>1</v>
      </c>
      <c r="L34" s="176"/>
      <c r="M34" s="107"/>
      <c r="N34" s="178"/>
      <c r="O34" s="150">
        <f t="shared" si="3"/>
        <v>155</v>
      </c>
      <c r="P34" s="159"/>
      <c r="Q34" s="225">
        <f t="shared" si="5"/>
        <v>0</v>
      </c>
      <c r="R34" s="92"/>
    </row>
    <row r="35" spans="1:18" x14ac:dyDescent="0.25">
      <c r="A35" s="90"/>
      <c r="B35" s="12" t="s">
        <v>96</v>
      </c>
      <c r="C35" s="63">
        <v>7.02</v>
      </c>
      <c r="D35" s="102">
        <v>1</v>
      </c>
      <c r="E35" s="106">
        <v>1</v>
      </c>
      <c r="F35" s="106">
        <v>1</v>
      </c>
      <c r="G35" s="106">
        <v>1</v>
      </c>
      <c r="H35" s="106">
        <v>1</v>
      </c>
      <c r="I35" s="172"/>
      <c r="J35" s="172"/>
      <c r="K35" s="104">
        <v>1</v>
      </c>
      <c r="L35" s="176"/>
      <c r="M35" s="176"/>
      <c r="N35" s="178"/>
      <c r="O35" s="150">
        <f t="shared" si="3"/>
        <v>155</v>
      </c>
      <c r="P35" s="96"/>
      <c r="Q35" s="225">
        <f t="shared" si="5"/>
        <v>0</v>
      </c>
      <c r="R35" s="92"/>
    </row>
    <row r="36" spans="1:18" x14ac:dyDescent="0.25">
      <c r="A36" s="90"/>
      <c r="B36" s="12" t="s">
        <v>8</v>
      </c>
      <c r="C36" s="63">
        <v>17.510000000000002</v>
      </c>
      <c r="D36" s="102">
        <v>1</v>
      </c>
      <c r="E36" s="106">
        <v>1</v>
      </c>
      <c r="F36" s="106">
        <v>1</v>
      </c>
      <c r="G36" s="106">
        <v>1</v>
      </c>
      <c r="H36" s="106">
        <v>1</v>
      </c>
      <c r="I36" s="172"/>
      <c r="J36" s="172"/>
      <c r="K36" s="104">
        <v>1</v>
      </c>
      <c r="L36" s="104"/>
      <c r="M36" s="104"/>
      <c r="N36" s="117"/>
      <c r="O36" s="150">
        <f t="shared" si="3"/>
        <v>155</v>
      </c>
      <c r="P36" s="96"/>
      <c r="Q36" s="225">
        <f t="shared" si="5"/>
        <v>0</v>
      </c>
      <c r="R36" s="92"/>
    </row>
    <row r="37" spans="1:18" x14ac:dyDescent="0.25">
      <c r="A37" s="90"/>
      <c r="B37" s="12" t="s">
        <v>97</v>
      </c>
      <c r="C37" s="63">
        <v>3.11</v>
      </c>
      <c r="D37" s="102">
        <v>1</v>
      </c>
      <c r="E37" s="106"/>
      <c r="F37" s="106">
        <v>1</v>
      </c>
      <c r="G37" s="106"/>
      <c r="H37" s="106">
        <v>1</v>
      </c>
      <c r="I37" s="172"/>
      <c r="J37" s="172"/>
      <c r="K37" s="104">
        <v>1</v>
      </c>
      <c r="L37" s="176"/>
      <c r="M37" s="176"/>
      <c r="N37" s="178"/>
      <c r="O37" s="150">
        <f t="shared" si="3"/>
        <v>93</v>
      </c>
      <c r="P37" s="96"/>
      <c r="Q37" s="225">
        <f t="shared" si="5"/>
        <v>0</v>
      </c>
      <c r="R37" s="92"/>
    </row>
    <row r="38" spans="1:18" x14ac:dyDescent="0.25">
      <c r="A38" s="90"/>
      <c r="B38" s="12" t="s">
        <v>14</v>
      </c>
      <c r="C38" s="63">
        <v>2.33</v>
      </c>
      <c r="D38" s="173"/>
      <c r="E38" s="172"/>
      <c r="F38" s="106"/>
      <c r="G38" s="172"/>
      <c r="H38" s="172"/>
      <c r="I38" s="172"/>
      <c r="J38" s="172"/>
      <c r="K38" s="176"/>
      <c r="L38" s="176"/>
      <c r="M38" s="107"/>
      <c r="N38" s="178"/>
      <c r="O38" s="14" t="s">
        <v>88</v>
      </c>
      <c r="P38" s="14" t="s">
        <v>88</v>
      </c>
      <c r="Q38" s="224" t="s">
        <v>88</v>
      </c>
      <c r="R38" s="92"/>
    </row>
    <row r="39" spans="1:18" x14ac:dyDescent="0.25">
      <c r="A39" s="90"/>
      <c r="B39" s="12" t="s">
        <v>80</v>
      </c>
      <c r="C39" s="63">
        <v>9.8000000000000007</v>
      </c>
      <c r="D39" s="102"/>
      <c r="E39" s="106"/>
      <c r="F39" s="106">
        <v>2</v>
      </c>
      <c r="G39" s="106"/>
      <c r="H39" s="106"/>
      <c r="I39" s="172"/>
      <c r="J39" s="172"/>
      <c r="K39" s="104"/>
      <c r="L39" s="176"/>
      <c r="M39" s="104">
        <v>1</v>
      </c>
      <c r="N39" s="178"/>
      <c r="O39" s="150">
        <f t="shared" ref="O39:O40" si="6">(SUM(D39:J39)*K39*31)+(SUM(D39:J39)*L39*16)+(SUM(D39:J39)*M39*7)+(SUM(D39:J39)*N39*1)</f>
        <v>14</v>
      </c>
      <c r="P39" s="96"/>
      <c r="Q39" s="225">
        <f>C39*O39*P39</f>
        <v>0</v>
      </c>
      <c r="R39" s="92"/>
    </row>
    <row r="40" spans="1:18" ht="15.75" thickBot="1" x14ac:dyDescent="0.3">
      <c r="A40" s="90"/>
      <c r="B40" s="15" t="s">
        <v>81</v>
      </c>
      <c r="C40" s="64">
        <v>7.6</v>
      </c>
      <c r="D40" s="109"/>
      <c r="E40" s="110"/>
      <c r="F40" s="110">
        <v>2</v>
      </c>
      <c r="G40" s="110"/>
      <c r="H40" s="110"/>
      <c r="I40" s="174"/>
      <c r="J40" s="174"/>
      <c r="K40" s="111"/>
      <c r="L40" s="177"/>
      <c r="M40" s="111">
        <v>1</v>
      </c>
      <c r="N40" s="179"/>
      <c r="O40" s="138">
        <f t="shared" si="6"/>
        <v>14</v>
      </c>
      <c r="P40" s="96"/>
      <c r="Q40" s="226">
        <f>C40*O40*P40</f>
        <v>0</v>
      </c>
      <c r="R40" s="92"/>
    </row>
    <row r="41" spans="1:18" ht="15.75" thickBot="1" x14ac:dyDescent="0.3">
      <c r="A41" s="90"/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8"/>
      <c r="P41" s="38"/>
      <c r="Q41" s="38"/>
      <c r="R41" s="92"/>
    </row>
    <row r="42" spans="1:18" ht="26.25" thickBot="1" x14ac:dyDescent="0.3">
      <c r="A42" s="90"/>
      <c r="B42" s="20" t="s">
        <v>0</v>
      </c>
      <c r="C42" s="21" t="s">
        <v>1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2" t="s">
        <v>26</v>
      </c>
      <c r="P42" s="22" t="s">
        <v>2</v>
      </c>
      <c r="Q42" s="23" t="s">
        <v>27</v>
      </c>
      <c r="R42" s="92"/>
    </row>
    <row r="43" spans="1:18" x14ac:dyDescent="0.25">
      <c r="A43" s="90"/>
      <c r="B43" s="99" t="s">
        <v>40</v>
      </c>
      <c r="C43" s="100"/>
      <c r="D43" s="113" t="s">
        <v>211</v>
      </c>
      <c r="E43" s="114" t="s">
        <v>212</v>
      </c>
      <c r="F43" s="114" t="s">
        <v>213</v>
      </c>
      <c r="G43" s="114" t="s">
        <v>214</v>
      </c>
      <c r="H43" s="114" t="s">
        <v>215</v>
      </c>
      <c r="I43" s="114" t="s">
        <v>216</v>
      </c>
      <c r="J43" s="114" t="s">
        <v>217</v>
      </c>
      <c r="K43" s="114" t="s">
        <v>218</v>
      </c>
      <c r="L43" s="114" t="s">
        <v>219</v>
      </c>
      <c r="M43" s="114" t="s">
        <v>220</v>
      </c>
      <c r="N43" s="115" t="s">
        <v>221</v>
      </c>
      <c r="O43" s="100"/>
      <c r="P43" s="100"/>
      <c r="Q43" s="101"/>
      <c r="R43" s="92"/>
    </row>
    <row r="44" spans="1:18" x14ac:dyDescent="0.25">
      <c r="A44" s="90"/>
      <c r="B44" s="7" t="s">
        <v>98</v>
      </c>
      <c r="C44" s="8">
        <v>61.56</v>
      </c>
      <c r="D44" s="102">
        <v>1</v>
      </c>
      <c r="E44" s="106"/>
      <c r="F44" s="106">
        <v>1</v>
      </c>
      <c r="G44" s="106"/>
      <c r="H44" s="106">
        <v>1</v>
      </c>
      <c r="I44" s="172"/>
      <c r="J44" s="172"/>
      <c r="K44" s="104">
        <v>1</v>
      </c>
      <c r="L44" s="104"/>
      <c r="M44" s="104"/>
      <c r="N44" s="117"/>
      <c r="O44" s="3">
        <v>156</v>
      </c>
      <c r="P44" s="159"/>
      <c r="Q44" s="227">
        <f>P44*O44*C44</f>
        <v>0</v>
      </c>
      <c r="R44" s="92"/>
    </row>
    <row r="45" spans="1:18" x14ac:dyDescent="0.25">
      <c r="A45" s="90"/>
      <c r="B45" s="2" t="s">
        <v>5</v>
      </c>
      <c r="C45" s="6">
        <v>10.16</v>
      </c>
      <c r="D45" s="102"/>
      <c r="E45" s="106"/>
      <c r="F45" s="106">
        <v>1</v>
      </c>
      <c r="G45" s="106"/>
      <c r="H45" s="106"/>
      <c r="I45" s="172"/>
      <c r="J45" s="172"/>
      <c r="K45" s="104"/>
      <c r="L45" s="104"/>
      <c r="M45" s="104">
        <v>1</v>
      </c>
      <c r="N45" s="117"/>
      <c r="O45" s="3">
        <v>12</v>
      </c>
      <c r="P45" s="159"/>
      <c r="Q45" s="227">
        <f>P45*O45*C45</f>
        <v>0</v>
      </c>
      <c r="R45" s="92"/>
    </row>
    <row r="46" spans="1:18" x14ac:dyDescent="0.25">
      <c r="A46" s="90"/>
      <c r="B46" s="2" t="s">
        <v>12</v>
      </c>
      <c r="C46" s="5">
        <v>32.85</v>
      </c>
      <c r="D46" s="102">
        <v>1</v>
      </c>
      <c r="E46" s="106"/>
      <c r="F46" s="106">
        <v>1</v>
      </c>
      <c r="G46" s="106"/>
      <c r="H46" s="106">
        <v>1</v>
      </c>
      <c r="I46" s="172"/>
      <c r="J46" s="172"/>
      <c r="K46" s="104">
        <v>1</v>
      </c>
      <c r="L46" s="104"/>
      <c r="M46" s="104"/>
      <c r="N46" s="117"/>
      <c r="O46" s="3">
        <v>156</v>
      </c>
      <c r="P46" s="159"/>
      <c r="Q46" s="87">
        <f t="shared" ref="Q46:Q51" si="7">P46*O46*C46</f>
        <v>0</v>
      </c>
      <c r="R46" s="92"/>
    </row>
    <row r="47" spans="1:18" x14ac:dyDescent="0.25">
      <c r="A47" s="90"/>
      <c r="B47" s="2" t="s">
        <v>201</v>
      </c>
      <c r="C47" s="5">
        <v>32.28</v>
      </c>
      <c r="D47" s="102">
        <v>1</v>
      </c>
      <c r="E47" s="106">
        <v>1</v>
      </c>
      <c r="F47" s="106">
        <v>1</v>
      </c>
      <c r="G47" s="106">
        <v>1</v>
      </c>
      <c r="H47" s="106">
        <v>1</v>
      </c>
      <c r="I47" s="172"/>
      <c r="J47" s="172"/>
      <c r="K47" s="104">
        <v>1</v>
      </c>
      <c r="L47" s="104"/>
      <c r="M47" s="104"/>
      <c r="N47" s="117"/>
      <c r="O47" s="3">
        <v>260</v>
      </c>
      <c r="P47" s="159"/>
      <c r="Q47" s="87">
        <f t="shared" si="7"/>
        <v>0</v>
      </c>
      <c r="R47" s="92"/>
    </row>
    <row r="48" spans="1:18" x14ac:dyDescent="0.25">
      <c r="A48" s="90"/>
      <c r="B48" s="2" t="s">
        <v>202</v>
      </c>
      <c r="C48" s="5">
        <v>32.96</v>
      </c>
      <c r="D48" s="102">
        <v>1</v>
      </c>
      <c r="E48" s="106"/>
      <c r="F48" s="106">
        <v>1</v>
      </c>
      <c r="G48" s="106"/>
      <c r="H48" s="106">
        <v>1</v>
      </c>
      <c r="I48" s="172"/>
      <c r="J48" s="172"/>
      <c r="K48" s="104">
        <v>1</v>
      </c>
      <c r="L48" s="104"/>
      <c r="M48" s="104"/>
      <c r="N48" s="117"/>
      <c r="O48" s="3">
        <v>156</v>
      </c>
      <c r="P48" s="159"/>
      <c r="Q48" s="87">
        <f t="shared" si="7"/>
        <v>0</v>
      </c>
      <c r="R48" s="92"/>
    </row>
    <row r="49" spans="1:18" x14ac:dyDescent="0.25">
      <c r="A49" s="90"/>
      <c r="B49" s="2" t="s">
        <v>94</v>
      </c>
      <c r="C49" s="6">
        <v>15.4</v>
      </c>
      <c r="D49" s="102">
        <v>1</v>
      </c>
      <c r="E49" s="106">
        <v>1</v>
      </c>
      <c r="F49" s="106">
        <v>1</v>
      </c>
      <c r="G49" s="106">
        <v>1</v>
      </c>
      <c r="H49" s="106">
        <v>1</v>
      </c>
      <c r="I49" s="172"/>
      <c r="J49" s="172"/>
      <c r="K49" s="104">
        <v>1</v>
      </c>
      <c r="L49" s="104"/>
      <c r="M49" s="104"/>
      <c r="N49" s="117"/>
      <c r="O49" s="3">
        <v>130</v>
      </c>
      <c r="P49" s="96"/>
      <c r="Q49" s="87">
        <f t="shared" si="7"/>
        <v>0</v>
      </c>
      <c r="R49" s="92"/>
    </row>
    <row r="50" spans="1:18" x14ac:dyDescent="0.25">
      <c r="A50" s="90"/>
      <c r="B50" s="2" t="s">
        <v>7</v>
      </c>
      <c r="C50" s="5">
        <v>32.15</v>
      </c>
      <c r="D50" s="102"/>
      <c r="E50" s="106"/>
      <c r="F50" s="106">
        <v>1</v>
      </c>
      <c r="G50" s="106"/>
      <c r="H50" s="106"/>
      <c r="I50" s="172"/>
      <c r="J50" s="172"/>
      <c r="K50" s="104"/>
      <c r="L50" s="104"/>
      <c r="M50" s="104">
        <v>1</v>
      </c>
      <c r="N50" s="117"/>
      <c r="O50" s="3">
        <v>12</v>
      </c>
      <c r="P50" s="159"/>
      <c r="Q50" s="87">
        <f t="shared" si="7"/>
        <v>0</v>
      </c>
      <c r="R50" s="92"/>
    </row>
    <row r="51" spans="1:18" x14ac:dyDescent="0.25">
      <c r="A51" s="90"/>
      <c r="B51" s="2" t="s">
        <v>99</v>
      </c>
      <c r="C51" s="6">
        <v>14.86</v>
      </c>
      <c r="D51" s="102">
        <v>1</v>
      </c>
      <c r="E51" s="106"/>
      <c r="F51" s="106">
        <v>1</v>
      </c>
      <c r="G51" s="106"/>
      <c r="H51" s="106">
        <v>1</v>
      </c>
      <c r="I51" s="172"/>
      <c r="J51" s="172"/>
      <c r="K51" s="104">
        <v>1</v>
      </c>
      <c r="L51" s="176"/>
      <c r="M51" s="176"/>
      <c r="N51" s="178"/>
      <c r="O51" s="3">
        <v>156</v>
      </c>
      <c r="P51" s="96"/>
      <c r="Q51" s="87">
        <f t="shared" si="7"/>
        <v>0</v>
      </c>
      <c r="R51" s="92"/>
    </row>
    <row r="52" spans="1:18" ht="15.75" thickBot="1" x14ac:dyDescent="0.3">
      <c r="A52" s="90"/>
      <c r="B52" s="4" t="s">
        <v>14</v>
      </c>
      <c r="C52" s="9">
        <v>2.34</v>
      </c>
      <c r="D52" s="130"/>
      <c r="E52" s="174"/>
      <c r="F52" s="110"/>
      <c r="G52" s="174"/>
      <c r="H52" s="174"/>
      <c r="I52" s="174"/>
      <c r="J52" s="174"/>
      <c r="K52" s="177"/>
      <c r="L52" s="177"/>
      <c r="M52" s="111"/>
      <c r="N52" s="179"/>
      <c r="O52" s="19" t="s">
        <v>88</v>
      </c>
      <c r="P52" s="19" t="s">
        <v>88</v>
      </c>
      <c r="Q52" s="89" t="s">
        <v>88</v>
      </c>
      <c r="R52" s="92"/>
    </row>
    <row r="53" spans="1:18" ht="15.75" thickBot="1" x14ac:dyDescent="0.3">
      <c r="A53" s="90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8"/>
      <c r="P53" s="38"/>
      <c r="Q53" s="38"/>
      <c r="R53" s="92"/>
    </row>
    <row r="54" spans="1:18" x14ac:dyDescent="0.25">
      <c r="A54" s="90"/>
      <c r="B54" s="367" t="s">
        <v>142</v>
      </c>
      <c r="C54" s="368"/>
      <c r="D54" s="368"/>
      <c r="E54" s="368"/>
      <c r="F54" s="368"/>
      <c r="G54" s="368"/>
      <c r="H54" s="368"/>
      <c r="I54" s="368"/>
      <c r="J54" s="368"/>
      <c r="K54" s="368"/>
      <c r="L54" s="368"/>
      <c r="M54" s="368"/>
      <c r="N54" s="368"/>
      <c r="O54" s="368"/>
      <c r="P54" s="368"/>
      <c r="Q54" s="369"/>
      <c r="R54" s="92"/>
    </row>
    <row r="55" spans="1:18" ht="15.75" x14ac:dyDescent="0.25">
      <c r="A55" s="90"/>
      <c r="B55" s="375" t="s">
        <v>24</v>
      </c>
      <c r="C55" s="355"/>
      <c r="D55" s="355"/>
      <c r="E55" s="355"/>
      <c r="F55" s="355"/>
      <c r="G55" s="355"/>
      <c r="H55" s="355"/>
      <c r="I55" s="355"/>
      <c r="J55" s="355"/>
      <c r="K55" s="355"/>
      <c r="L55" s="355"/>
      <c r="M55" s="355"/>
      <c r="N55" s="355"/>
      <c r="O55" s="356"/>
      <c r="P55" s="376">
        <f>SUM(Q9:Q23)+SUM(Q26:Q40)+SUM(Q44:Q52)</f>
        <v>0</v>
      </c>
      <c r="Q55" s="377"/>
      <c r="R55" s="92"/>
    </row>
    <row r="56" spans="1:18" ht="15.75" x14ac:dyDescent="0.25">
      <c r="A56" s="90"/>
      <c r="B56" s="378" t="s">
        <v>122</v>
      </c>
      <c r="C56" s="358"/>
      <c r="D56" s="358"/>
      <c r="E56" s="358"/>
      <c r="F56" s="358"/>
      <c r="G56" s="358"/>
      <c r="H56" s="358"/>
      <c r="I56" s="358"/>
      <c r="J56" s="358"/>
      <c r="K56" s="358"/>
      <c r="L56" s="358"/>
      <c r="M56" s="358"/>
      <c r="N56" s="358"/>
      <c r="O56" s="359"/>
      <c r="P56" s="379">
        <f>P57-P55</f>
        <v>0</v>
      </c>
      <c r="Q56" s="380"/>
      <c r="R56" s="92"/>
    </row>
    <row r="57" spans="1:18" ht="16.5" thickBot="1" x14ac:dyDescent="0.3">
      <c r="A57" s="90"/>
      <c r="B57" s="381" t="s">
        <v>25</v>
      </c>
      <c r="C57" s="382"/>
      <c r="D57" s="382"/>
      <c r="E57" s="382"/>
      <c r="F57" s="382"/>
      <c r="G57" s="382"/>
      <c r="H57" s="382"/>
      <c r="I57" s="382"/>
      <c r="J57" s="382"/>
      <c r="K57" s="382"/>
      <c r="L57" s="382"/>
      <c r="M57" s="382"/>
      <c r="N57" s="382"/>
      <c r="O57" s="383"/>
      <c r="P57" s="384">
        <f>P55*1.21</f>
        <v>0</v>
      </c>
      <c r="Q57" s="385"/>
      <c r="R57" s="92"/>
    </row>
    <row r="58" spans="1:18" ht="18" thickBot="1" x14ac:dyDescent="0.3">
      <c r="A58" s="90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92"/>
    </row>
    <row r="59" spans="1:18" ht="15.75" thickBot="1" x14ac:dyDescent="0.3">
      <c r="A59" s="90"/>
      <c r="B59" s="386" t="s">
        <v>143</v>
      </c>
      <c r="C59" s="387"/>
      <c r="D59" s="387"/>
      <c r="E59" s="387"/>
      <c r="F59" s="387"/>
      <c r="G59" s="387"/>
      <c r="H59" s="387"/>
      <c r="I59" s="387"/>
      <c r="J59" s="387"/>
      <c r="K59" s="387"/>
      <c r="L59" s="387"/>
      <c r="M59" s="387"/>
      <c r="N59" s="387"/>
      <c r="O59" s="387"/>
      <c r="P59" s="387"/>
      <c r="Q59" s="388"/>
      <c r="R59" s="92"/>
    </row>
    <row r="60" spans="1:18" ht="26.25" thickBot="1" x14ac:dyDescent="0.3">
      <c r="A60" s="90"/>
      <c r="B60" s="82" t="s">
        <v>0</v>
      </c>
      <c r="C60" s="46" t="s">
        <v>1</v>
      </c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7" t="s">
        <v>26</v>
      </c>
      <c r="P60" s="47" t="s">
        <v>2</v>
      </c>
      <c r="Q60" s="83" t="s">
        <v>27</v>
      </c>
      <c r="R60" s="92"/>
    </row>
    <row r="61" spans="1:18" x14ac:dyDescent="0.25">
      <c r="A61" s="90"/>
      <c r="B61" s="164" t="s">
        <v>28</v>
      </c>
      <c r="C61" s="165"/>
      <c r="D61" s="113" t="s">
        <v>211</v>
      </c>
      <c r="E61" s="114" t="s">
        <v>212</v>
      </c>
      <c r="F61" s="114" t="s">
        <v>213</v>
      </c>
      <c r="G61" s="114" t="s">
        <v>214</v>
      </c>
      <c r="H61" s="114" t="s">
        <v>215</v>
      </c>
      <c r="I61" s="114" t="s">
        <v>216</v>
      </c>
      <c r="J61" s="114" t="s">
        <v>217</v>
      </c>
      <c r="K61" s="114" t="s">
        <v>218</v>
      </c>
      <c r="L61" s="114" t="s">
        <v>219</v>
      </c>
      <c r="M61" s="114" t="s">
        <v>220</v>
      </c>
      <c r="N61" s="115" t="s">
        <v>221</v>
      </c>
      <c r="O61" s="165"/>
      <c r="P61" s="165"/>
      <c r="Q61" s="201"/>
      <c r="R61" s="92"/>
    </row>
    <row r="62" spans="1:18" x14ac:dyDescent="0.25">
      <c r="A62" s="90"/>
      <c r="B62" s="2" t="s">
        <v>47</v>
      </c>
      <c r="C62" s="6">
        <v>74.47</v>
      </c>
      <c r="D62" s="102"/>
      <c r="E62" s="106"/>
      <c r="F62" s="106">
        <v>2</v>
      </c>
      <c r="G62" s="106"/>
      <c r="H62" s="106"/>
      <c r="I62" s="172"/>
      <c r="J62" s="172"/>
      <c r="K62" s="104"/>
      <c r="L62" s="104"/>
      <c r="M62" s="104"/>
      <c r="N62" s="117">
        <v>1</v>
      </c>
      <c r="O62" s="134">
        <f t="shared" ref="O62:O67" si="8">(SUM(D62:J62)*K62*52)+(SUM(D62:J62)*L62*26)+(SUM(D62:J62)*M62*12)+(SUM(D62:J62)*N62*1)</f>
        <v>2</v>
      </c>
      <c r="P62" s="96"/>
      <c r="Q62" s="87">
        <f t="shared" ref="Q62:Q67" si="9">P62*O62*C62</f>
        <v>0</v>
      </c>
      <c r="R62" s="92"/>
    </row>
    <row r="63" spans="1:18" x14ac:dyDescent="0.25">
      <c r="A63" s="90"/>
      <c r="B63" s="2" t="s">
        <v>100</v>
      </c>
      <c r="C63" s="6">
        <v>12</v>
      </c>
      <c r="D63" s="102"/>
      <c r="E63" s="106"/>
      <c r="F63" s="106">
        <v>2</v>
      </c>
      <c r="G63" s="106"/>
      <c r="H63" s="106"/>
      <c r="I63" s="172"/>
      <c r="J63" s="172"/>
      <c r="K63" s="104"/>
      <c r="L63" s="104"/>
      <c r="M63" s="104"/>
      <c r="N63" s="117">
        <v>1</v>
      </c>
      <c r="O63" s="134">
        <f t="shared" si="8"/>
        <v>2</v>
      </c>
      <c r="P63" s="96"/>
      <c r="Q63" s="87">
        <f t="shared" si="9"/>
        <v>0</v>
      </c>
      <c r="R63" s="92"/>
    </row>
    <row r="64" spans="1:18" x14ac:dyDescent="0.25">
      <c r="A64" s="90"/>
      <c r="B64" s="2" t="s">
        <v>205</v>
      </c>
      <c r="C64" s="6">
        <v>94.125</v>
      </c>
      <c r="D64" s="102"/>
      <c r="E64" s="106"/>
      <c r="F64" s="106">
        <v>2</v>
      </c>
      <c r="G64" s="106"/>
      <c r="H64" s="106"/>
      <c r="I64" s="172"/>
      <c r="J64" s="172"/>
      <c r="K64" s="104"/>
      <c r="L64" s="104"/>
      <c r="M64" s="104"/>
      <c r="N64" s="117">
        <v>1</v>
      </c>
      <c r="O64" s="134">
        <f t="shared" si="8"/>
        <v>2</v>
      </c>
      <c r="P64" s="96"/>
      <c r="Q64" s="87">
        <f t="shared" si="9"/>
        <v>0</v>
      </c>
      <c r="R64" s="92"/>
    </row>
    <row r="65" spans="1:18" x14ac:dyDescent="0.25">
      <c r="A65" s="90"/>
      <c r="B65" s="2" t="s">
        <v>203</v>
      </c>
      <c r="C65" s="6">
        <v>99</v>
      </c>
      <c r="D65" s="102"/>
      <c r="E65" s="106"/>
      <c r="F65" s="106">
        <v>2</v>
      </c>
      <c r="G65" s="106"/>
      <c r="H65" s="106"/>
      <c r="I65" s="172"/>
      <c r="J65" s="172"/>
      <c r="K65" s="104"/>
      <c r="L65" s="104"/>
      <c r="M65" s="104"/>
      <c r="N65" s="117">
        <v>1</v>
      </c>
      <c r="O65" s="134">
        <f t="shared" si="8"/>
        <v>2</v>
      </c>
      <c r="P65" s="96"/>
      <c r="Q65" s="87">
        <f t="shared" si="9"/>
        <v>0</v>
      </c>
      <c r="R65" s="92"/>
    </row>
    <row r="66" spans="1:18" x14ac:dyDescent="0.25">
      <c r="A66" s="90"/>
      <c r="B66" s="2" t="s">
        <v>204</v>
      </c>
      <c r="C66" s="6">
        <v>125</v>
      </c>
      <c r="D66" s="102"/>
      <c r="E66" s="106"/>
      <c r="F66" s="106">
        <v>2</v>
      </c>
      <c r="G66" s="106"/>
      <c r="H66" s="106"/>
      <c r="I66" s="172"/>
      <c r="J66" s="172"/>
      <c r="K66" s="104"/>
      <c r="L66" s="104"/>
      <c r="M66" s="104"/>
      <c r="N66" s="117">
        <v>1</v>
      </c>
      <c r="O66" s="134">
        <f t="shared" si="8"/>
        <v>2</v>
      </c>
      <c r="P66" s="96"/>
      <c r="Q66" s="87">
        <f t="shared" si="9"/>
        <v>0</v>
      </c>
      <c r="R66" s="92"/>
    </row>
    <row r="67" spans="1:18" ht="15.75" thickBot="1" x14ac:dyDescent="0.3">
      <c r="A67" s="90"/>
      <c r="B67" s="4" t="s">
        <v>206</v>
      </c>
      <c r="C67" s="9">
        <v>6.6</v>
      </c>
      <c r="D67" s="109"/>
      <c r="E67" s="110"/>
      <c r="F67" s="110">
        <v>2</v>
      </c>
      <c r="G67" s="110"/>
      <c r="H67" s="110"/>
      <c r="I67" s="174"/>
      <c r="J67" s="174"/>
      <c r="K67" s="111"/>
      <c r="L67" s="111"/>
      <c r="M67" s="111"/>
      <c r="N67" s="116">
        <v>1</v>
      </c>
      <c r="O67" s="138">
        <f t="shared" si="8"/>
        <v>2</v>
      </c>
      <c r="P67" s="97"/>
      <c r="Q67" s="88">
        <f t="shared" si="9"/>
        <v>0</v>
      </c>
      <c r="R67" s="92"/>
    </row>
    <row r="68" spans="1:18" ht="15.75" thickBot="1" x14ac:dyDescent="0.3">
      <c r="A68" s="90"/>
      <c r="B68" s="35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/>
      <c r="P68" s="33"/>
      <c r="Q68" s="34"/>
      <c r="R68" s="92"/>
    </row>
    <row r="69" spans="1:18" ht="15.75" thickBot="1" x14ac:dyDescent="0.3">
      <c r="A69" s="90"/>
      <c r="B69" s="367" t="s">
        <v>154</v>
      </c>
      <c r="C69" s="368"/>
      <c r="D69" s="368"/>
      <c r="E69" s="368"/>
      <c r="F69" s="368"/>
      <c r="G69" s="368"/>
      <c r="H69" s="368"/>
      <c r="I69" s="368"/>
      <c r="J69" s="368"/>
      <c r="K69" s="368"/>
      <c r="L69" s="368"/>
      <c r="M69" s="368"/>
      <c r="N69" s="368"/>
      <c r="O69" s="368"/>
      <c r="P69" s="368"/>
      <c r="Q69" s="369"/>
      <c r="R69" s="92"/>
    </row>
    <row r="70" spans="1:18" ht="15.75" x14ac:dyDescent="0.25">
      <c r="A70" s="90"/>
      <c r="B70" s="389" t="s">
        <v>24</v>
      </c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390">
        <f>SUM(Q62:Q67)</f>
        <v>0</v>
      </c>
      <c r="Q70" s="284"/>
      <c r="R70" s="92"/>
    </row>
    <row r="71" spans="1:18" ht="15.75" x14ac:dyDescent="0.25">
      <c r="A71" s="90"/>
      <c r="B71" s="374" t="s">
        <v>122</v>
      </c>
      <c r="C71" s="254"/>
      <c r="D71" s="254"/>
      <c r="E71" s="254"/>
      <c r="F71" s="254"/>
      <c r="G71" s="254"/>
      <c r="H71" s="254"/>
      <c r="I71" s="254"/>
      <c r="J71" s="254"/>
      <c r="K71" s="254"/>
      <c r="L71" s="254"/>
      <c r="M71" s="254"/>
      <c r="N71" s="254"/>
      <c r="O71" s="254"/>
      <c r="P71" s="285">
        <f>P72-P70</f>
        <v>0</v>
      </c>
      <c r="Q71" s="286"/>
      <c r="R71" s="92"/>
    </row>
    <row r="72" spans="1:18" ht="16.5" thickBot="1" x14ac:dyDescent="0.3">
      <c r="A72" s="90"/>
      <c r="B72" s="391" t="s">
        <v>25</v>
      </c>
      <c r="C72" s="392"/>
      <c r="D72" s="392"/>
      <c r="E72" s="392"/>
      <c r="F72" s="392"/>
      <c r="G72" s="392"/>
      <c r="H72" s="392"/>
      <c r="I72" s="392"/>
      <c r="J72" s="392"/>
      <c r="K72" s="392"/>
      <c r="L72" s="392"/>
      <c r="M72" s="392"/>
      <c r="N72" s="392"/>
      <c r="O72" s="392"/>
      <c r="P72" s="309">
        <f>P70*1.21</f>
        <v>0</v>
      </c>
      <c r="Q72" s="310"/>
      <c r="R72" s="92"/>
    </row>
    <row r="73" spans="1:18" ht="18" thickBot="1" x14ac:dyDescent="0.3">
      <c r="A73" s="90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92"/>
    </row>
    <row r="74" spans="1:18" ht="19.5" thickBot="1" x14ac:dyDescent="0.3">
      <c r="A74" s="90"/>
      <c r="B74" s="393" t="s">
        <v>129</v>
      </c>
      <c r="C74" s="394"/>
      <c r="D74" s="394"/>
      <c r="E74" s="394"/>
      <c r="F74" s="394"/>
      <c r="G74" s="394"/>
      <c r="H74" s="394"/>
      <c r="I74" s="394"/>
      <c r="J74" s="394"/>
      <c r="K74" s="394"/>
      <c r="L74" s="394"/>
      <c r="M74" s="394"/>
      <c r="N74" s="394"/>
      <c r="O74" s="394"/>
      <c r="P74" s="394"/>
      <c r="Q74" s="395"/>
      <c r="R74" s="92"/>
    </row>
    <row r="75" spans="1:18" ht="15.75" x14ac:dyDescent="0.25">
      <c r="A75" s="90"/>
      <c r="B75" s="389" t="s">
        <v>24</v>
      </c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311">
        <f>SUM(P55+P70)</f>
        <v>0</v>
      </c>
      <c r="Q75" s="312"/>
      <c r="R75" s="92"/>
    </row>
    <row r="76" spans="1:18" ht="15.75" x14ac:dyDescent="0.25">
      <c r="A76" s="90"/>
      <c r="B76" s="374" t="s">
        <v>122</v>
      </c>
      <c r="C76" s="254"/>
      <c r="D76" s="254"/>
      <c r="E76" s="254"/>
      <c r="F76" s="254"/>
      <c r="G76" s="254"/>
      <c r="H76" s="254"/>
      <c r="I76" s="254"/>
      <c r="J76" s="254"/>
      <c r="K76" s="254"/>
      <c r="L76" s="254"/>
      <c r="M76" s="254"/>
      <c r="N76" s="254"/>
      <c r="O76" s="254"/>
      <c r="P76" s="313">
        <f>P77-P75</f>
        <v>0</v>
      </c>
      <c r="Q76" s="314"/>
      <c r="R76" s="92"/>
    </row>
    <row r="77" spans="1:18" ht="16.5" thickBot="1" x14ac:dyDescent="0.3">
      <c r="A77" s="90"/>
      <c r="B77" s="391" t="s">
        <v>25</v>
      </c>
      <c r="C77" s="392"/>
      <c r="D77" s="392"/>
      <c r="E77" s="392"/>
      <c r="F77" s="392"/>
      <c r="G77" s="392"/>
      <c r="H77" s="392"/>
      <c r="I77" s="392"/>
      <c r="J77" s="392"/>
      <c r="K77" s="392"/>
      <c r="L77" s="392"/>
      <c r="M77" s="392"/>
      <c r="N77" s="392"/>
      <c r="O77" s="392"/>
      <c r="P77" s="307">
        <f>P75*1.21</f>
        <v>0</v>
      </c>
      <c r="Q77" s="308"/>
      <c r="R77" s="92"/>
    </row>
    <row r="78" spans="1:18" ht="17.25" x14ac:dyDescent="0.25">
      <c r="A78" s="90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92"/>
    </row>
    <row r="79" spans="1:18" ht="15.75" x14ac:dyDescent="0.25">
      <c r="A79" s="90"/>
      <c r="B79" s="95" t="s">
        <v>155</v>
      </c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91"/>
      <c r="P79" s="91"/>
      <c r="Q79" s="91"/>
      <c r="R79" s="92"/>
    </row>
    <row r="80" spans="1:18" ht="15.75" x14ac:dyDescent="0.25">
      <c r="A80" s="90"/>
      <c r="B80" s="262" t="s">
        <v>130</v>
      </c>
      <c r="C80" s="263"/>
      <c r="D80" s="263"/>
      <c r="E80" s="263"/>
      <c r="F80" s="263"/>
      <c r="G80" s="263"/>
      <c r="H80" s="263"/>
      <c r="I80" s="263"/>
      <c r="J80" s="263"/>
      <c r="K80" s="263"/>
      <c r="L80" s="263"/>
      <c r="M80" s="263"/>
      <c r="N80" s="263"/>
      <c r="O80" s="263"/>
      <c r="P80" s="91"/>
      <c r="Q80" s="91"/>
      <c r="R80" s="92"/>
    </row>
    <row r="81" spans="1:18" x14ac:dyDescent="0.25">
      <c r="A81" s="90"/>
      <c r="B81" s="217" t="s">
        <v>241</v>
      </c>
      <c r="C81" s="217"/>
      <c r="D81" s="217"/>
      <c r="E81" s="217"/>
      <c r="F81" s="217"/>
      <c r="G81" s="217"/>
      <c r="H81" s="217"/>
      <c r="I81" s="217"/>
      <c r="J81" s="217"/>
      <c r="K81" s="217"/>
      <c r="L81" s="217"/>
      <c r="M81" s="217"/>
      <c r="N81" s="217"/>
      <c r="O81" s="91"/>
      <c r="P81" s="91"/>
      <c r="Q81" s="91"/>
      <c r="R81" s="92"/>
    </row>
    <row r="82" spans="1:18" x14ac:dyDescent="0.25">
      <c r="A82" s="29"/>
      <c r="B82" s="54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4"/>
      <c r="P82" s="54"/>
      <c r="Q82" s="54"/>
      <c r="R82" s="28"/>
    </row>
    <row r="83" spans="1:18" x14ac:dyDescent="0.25"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8" x14ac:dyDescent="0.25"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8" x14ac:dyDescent="0.25"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8" x14ac:dyDescent="0.25"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8" x14ac:dyDescent="0.25"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8" x14ac:dyDescent="0.25"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8" x14ac:dyDescent="0.25"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8" x14ac:dyDescent="0.25"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8" x14ac:dyDescent="0.25"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8" x14ac:dyDescent="0.25"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8" x14ac:dyDescent="0.25"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8" x14ac:dyDescent="0.25"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8" x14ac:dyDescent="0.25"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8" x14ac:dyDescent="0.25"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3:14" x14ac:dyDescent="0.25"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3:14" x14ac:dyDescent="0.25"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3:14" x14ac:dyDescent="0.25"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3:14" x14ac:dyDescent="0.25"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3:14" x14ac:dyDescent="0.25"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3:14" x14ac:dyDescent="0.25"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3:14" x14ac:dyDescent="0.25"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3:14" x14ac:dyDescent="0.25"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3:14" x14ac:dyDescent="0.25"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3:14" x14ac:dyDescent="0.25"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3:14" x14ac:dyDescent="0.25"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3:14" x14ac:dyDescent="0.25"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3:14" x14ac:dyDescent="0.25"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3:14" x14ac:dyDescent="0.25"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3:14" x14ac:dyDescent="0.25"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3:14" x14ac:dyDescent="0.2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3:14" x14ac:dyDescent="0.25"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</sheetData>
  <mergeCells count="38">
    <mergeCell ref="B77:O77"/>
    <mergeCell ref="P77:Q77"/>
    <mergeCell ref="B80:O80"/>
    <mergeCell ref="B72:O72"/>
    <mergeCell ref="P72:Q72"/>
    <mergeCell ref="B74:Q74"/>
    <mergeCell ref="B75:O75"/>
    <mergeCell ref="P75:Q75"/>
    <mergeCell ref="B76:O76"/>
    <mergeCell ref="P76:Q76"/>
    <mergeCell ref="B71:O71"/>
    <mergeCell ref="P71:Q71"/>
    <mergeCell ref="B55:O55"/>
    <mergeCell ref="P55:Q55"/>
    <mergeCell ref="B56:O56"/>
    <mergeCell ref="P56:Q56"/>
    <mergeCell ref="B57:O57"/>
    <mergeCell ref="P57:Q57"/>
    <mergeCell ref="B59:Q59"/>
    <mergeCell ref="B69:Q69"/>
    <mergeCell ref="B70:O70"/>
    <mergeCell ref="P70:Q70"/>
    <mergeCell ref="B54:Q54"/>
    <mergeCell ref="B8:C8"/>
    <mergeCell ref="B24:C24"/>
    <mergeCell ref="B25:C25"/>
    <mergeCell ref="D7:N7"/>
    <mergeCell ref="D24:N24"/>
    <mergeCell ref="O25:Q25"/>
    <mergeCell ref="O24:Q24"/>
    <mergeCell ref="O7:Q7"/>
    <mergeCell ref="D6:N6"/>
    <mergeCell ref="B7:C7"/>
    <mergeCell ref="B1:Q1"/>
    <mergeCell ref="B2:Q2"/>
    <mergeCell ref="B3:Q3"/>
    <mergeCell ref="B4:Q4"/>
    <mergeCell ref="B5:Q5"/>
  </mergeCells>
  <pageMargins left="0.70866141732283472" right="0.70866141732283472" top="0.78740157480314965" bottom="0.78740157480314965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13</vt:i4>
      </vt:variant>
      <vt:variant>
        <vt:lpstr>Pojmenované oblasti</vt:lpstr>
      </vt:variant>
      <vt:variant>
        <vt:i4>7</vt:i4>
      </vt:variant>
    </vt:vector>
  </HeadingPairs>
  <TitlesOfParts>
    <vt:vector size="20" baseType="lpstr">
      <vt:lpstr>SOUHRN</vt:lpstr>
      <vt:lpstr>Jablonec</vt:lpstr>
      <vt:lpstr>Provodín</vt:lpstr>
      <vt:lpstr>Sosnová</vt:lpstr>
      <vt:lpstr>Nový Bor</vt:lpstr>
      <vt:lpstr>Liberec</vt:lpstr>
      <vt:lpstr>Český Dub</vt:lpstr>
      <vt:lpstr>Frýdlant</vt:lpstr>
      <vt:lpstr>Turnov</vt:lpstr>
      <vt:lpstr>Nová Ves</vt:lpstr>
      <vt:lpstr>Rychnov</vt:lpstr>
      <vt:lpstr>Semily</vt:lpstr>
      <vt:lpstr>Hrabačov</vt:lpstr>
      <vt:lpstr>Frýdlant!Oblast_tisku</vt:lpstr>
      <vt:lpstr>Hrabačov!Oblast_tisku</vt:lpstr>
      <vt:lpstr>Jablonec!Oblast_tisku</vt:lpstr>
      <vt:lpstr>Liberec!Oblast_tisku</vt:lpstr>
      <vt:lpstr>Rychnov!Oblast_tisku</vt:lpstr>
      <vt:lpstr>Sosnová!Oblast_tisku</vt:lpstr>
      <vt:lpstr>SOUHRN!Oblast_tisku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Aleš Vácha, Silnice LK a.s.</dc:creator>
  <cp:lastModifiedBy>Michal Třešňák, Silnice LK a.s.</cp:lastModifiedBy>
  <cp:lastPrinted>2021-01-29T07:05:47Z</cp:lastPrinted>
  <dcterms:created xsi:type="dcterms:W3CDTF">2018-03-20T08:29:20Z</dcterms:created>
  <dcterms:modified xsi:type="dcterms:W3CDTF">2023-01-30T12:54:19Z</dcterms:modified>
</cp:coreProperties>
</file>