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ATA\Školy a školky\ZŠ a MŠ Přimětice + Mš Mramotice\2023 Oprava venkovní dlažby\"/>
    </mc:Choice>
  </mc:AlternateContent>
  <xr:revisionPtr revIDLastSave="0" documentId="13_ncr:1_{3387AFE1-33A3-47BF-9B8F-D32AA0FE33FD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Pokyny pro vyplnění" sheetId="11" state="hidden" r:id="rId1"/>
    <sheet name="Stavba" sheetId="1" r:id="rId2"/>
    <sheet name="VzorPolozky" sheetId="10" state="hidden" r:id="rId3"/>
    <sheet name="1 51 Pol" sheetId="12" r:id="rId4"/>
  </sheets>
  <externalReferences>
    <externalReference r:id="rId5"/>
  </externalReferences>
  <definedNames>
    <definedName name="CelkemDPHVypocet" localSheetId="1">Stavba!$H$42</definedName>
    <definedName name="CenaCelkem">Stavba!$G$29</definedName>
    <definedName name="CenaCelkemBezDPH">Stavba!$G$28</definedName>
    <definedName name="CenaCelkemVypocet" localSheetId="1">Stavba!$I$42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'1 51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'1 51 Pol'!$A$1:$G$25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Stavba!$F$42</definedName>
    <definedName name="ZakladDPHZakl">Stavba!$G$25</definedName>
    <definedName name="ZakladDPHZaklVypocet" localSheetId="1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5" i="1" l="1"/>
  <c r="J54" i="1" s="1"/>
  <c r="F42" i="1"/>
  <c r="G42" i="1"/>
  <c r="H42" i="1"/>
  <c r="I42" i="1"/>
  <c r="J41" i="1" s="1"/>
  <c r="J50" i="1" l="1"/>
  <c r="J52" i="1"/>
  <c r="J49" i="1"/>
  <c r="J55" i="1" s="1"/>
  <c r="J51" i="1"/>
  <c r="J53" i="1"/>
  <c r="J39" i="1"/>
  <c r="J42" i="1" s="1"/>
  <c r="J40" i="1"/>
  <c r="I21" i="1"/>
  <c r="J28" i="1"/>
  <c r="J26" i="1"/>
  <c r="G38" i="1"/>
  <c r="F38" i="1"/>
  <c r="J23" i="1"/>
  <c r="J24" i="1"/>
  <c r="J25" i="1"/>
  <c r="J27" i="1"/>
  <c r="E24" i="1"/>
  <c r="E2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<sst xmlns="http://schemas.openxmlformats.org/spreadsheetml/2006/main" count="174" uniqueCount="110">
  <si>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</si>
  <si>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</si>
  <si>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</si>
  <si>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</si>
  <si>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</si>
  <si>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</si>
  <si>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</si>
  <si>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</si>
  <si>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</si>
  <si>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</si>
  <si>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</si>
  <si>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</si>
  <si>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</si>
  <si>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</si>
  <si>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</si>
  <si>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</si>
  <si>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</si>
  <si>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</si>
  <si>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</si>
  <si>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</si>
  <si>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</si>
  <si>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</si>
  <si>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</si>
  <si>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</si>
  <si>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</si>
  <si>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</si>
  <si>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</si>
  <si>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</si>
  <si>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</si>
  <si>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</si>
  <si>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</si>
  <si>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</si>
  <si>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</si>
  <si>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</si>
  <si>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</si>
  <si>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</si>
  <si>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</si>
  <si>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</si>
  <si>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</si>
  <si>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</si>
  <si>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</si>
  <si>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51</t>
  </si>
  <si>
    <t>Oprava dlažby ZŠ Přímětice - schodiště</t>
  </si>
  <si>
    <t>1</t>
  </si>
  <si>
    <t>Stavby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</si>
  <si>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</si>
  <si>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</si>
  <si>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</si>
  <si>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</si>
  <si>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</si>
  <si>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</si>
  <si>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</si>
  <si>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2</t>
  </si>
  <si>
    <t>Základy a zvláštní zakládání</t>
  </si>
  <si>
    <t>3</t>
  </si>
  <si>
    <t>Svislé a kompletní konstrukce</t>
  </si>
  <si>
    <t>4</t>
  </si>
  <si>
    <t>Vodorovné konstrukce</t>
  </si>
  <si>
    <t>99</t>
  </si>
  <si>
    <t>Staveništní přesun hmot</t>
  </si>
  <si>
    <t>762</t>
  </si>
  <si>
    <t>Konstrukce tesařské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</si>
  <si>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</si>
  <si>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</si>
  <si>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</si>
  <si>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</si>
  <si>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</si>
  <si>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</si>
  <si>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</si>
  <si>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</si>
  <si>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</si>
  <si>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</si>
  <si>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</si>
  <si>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</si>
  <si>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</si>
  <si>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</si>
  <si>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</si>
  <si>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DPH</t>
  </si>
  <si>
    <t>Díl:</t>
  </si>
  <si>
    <t>DIL</t>
  </si>
  <si>
    <t>274311116R00</t>
  </si>
  <si>
    <t>Beton základ. pasů prostý z cem. portland. C 16/20 základ pod schodiště</t>
  </si>
  <si>
    <t>m3</t>
  </si>
  <si>
    <t>POL1_</t>
  </si>
  <si>
    <t>348945   OA0</t>
  </si>
  <si>
    <t>ZÁBRADLÍ A ZÁBRADEL ZÍDKY Z POZINK</t>
  </si>
  <si>
    <t>Kus</t>
  </si>
  <si>
    <t>POL2_</t>
  </si>
  <si>
    <t>430320110RA0</t>
  </si>
  <si>
    <t>999281105R00</t>
  </si>
  <si>
    <t>Přesun hmot pro opravy a údržbu do výšky 6 m</t>
  </si>
  <si>
    <t>t</t>
  </si>
  <si>
    <t>762214811R00</t>
  </si>
  <si>
    <t>Demontáž schodiště s podstupnicemi š. do 1,5 m</t>
  </si>
  <si>
    <t>m</t>
  </si>
  <si>
    <t>979082316R00</t>
  </si>
  <si>
    <t>Vodorovná doprava suti a hmot po suchu do 4000 m</t>
  </si>
  <si>
    <t>POL8_</t>
  </si>
  <si>
    <t>979081121RT3</t>
  </si>
  <si>
    <t>Příplatek k odvozu za každý další 1 km kontejnerem 7 t</t>
  </si>
  <si>
    <t>979082111R00</t>
  </si>
  <si>
    <t>Vnitrostaveništní doprava suti do 10 m</t>
  </si>
  <si>
    <t>979082121R00</t>
  </si>
  <si>
    <t>Příplatek k vnitrost. dopravě suti za dalších 5 m</t>
  </si>
  <si>
    <t>979990001R00</t>
  </si>
  <si>
    <t>Poplatek za skládku stavební suti</t>
  </si>
  <si>
    <t>END</t>
  </si>
  <si>
    <t>kpl</t>
  </si>
  <si>
    <t>Skládané schodiště - dlažba + obrubníky</t>
  </si>
  <si>
    <t>Rozpočet slouží pouze a výhradně pro výběr zhotovitele, nikoliv jako výrobní. Množství v položkách je předpokládané a řídí se po vzoru vyhláškou č.169/2016 Sb. Zhotovitel je povinen zkontrolovat rozpočet a doplňit chybějící položky. V opačném případě je zhotovitel povinen upozornit zadavatele na případné nedostatky. Ceny v nabídce musí vycházet nejen z předloženého soupisu výkonů, ale i ze znalosti celého projektu. Prostudování kompletní dokumentace je nedílnou podmínkou předložení nabídky. Dílo se dodává jako plně funkční celek. Položky označené D+M jsou kalkulovány včetně přesunu hmot. Zhotovitel je plně kvalifikovaná odborná firma a chyby v projektu a ve výkazu výměr měl předpokládat a doplnit do rozpočtu.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</si>
</sst>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7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35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28" xfId="0" applyNumberFormat="1" applyFont="1" applyFill="1" applyBorder="1" applyAlignment="1">
      <alignment vertical="center"/>
    </xf>
    <xf numFmtId="4" fontId="7" fillId="4" borderId="29" xfId="0" applyNumberFormat="1" applyFont="1" applyFill="1" applyBorder="1" applyAlignment="1">
      <alignment vertical="center" wrapText="1"/>
    </xf>
    <xf numFmtId="4" fontId="10" fillId="4" borderId="30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3" fontId="7" fillId="4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4" borderId="28" xfId="0" applyFont="1" applyFill="1" applyBorder="1" applyAlignment="1">
      <alignment horizontal="center" vertical="center" wrapText="1"/>
    </xf>
    <xf numFmtId="0" fontId="15" fillId="4" borderId="29" xfId="0" applyFont="1" applyFill="1" applyBorder="1" applyAlignment="1">
      <alignment horizontal="center" vertical="center" wrapText="1"/>
    </xf>
    <xf numFmtId="0" fontId="15" fillId="4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4" fontId="7" fillId="3" borderId="37" xfId="0" applyNumberFormat="1" applyFont="1" applyFill="1" applyBorder="1" applyAlignment="1">
      <alignment vertical="center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3" borderId="37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0" fontId="0" fillId="3" borderId="21" xfId="0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3" fillId="2" borderId="0" xfId="0" applyFont="1" applyFill="1" applyAlignment="1">
      <alignment horizontal="left" wrapText="1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4" fontId="0" fillId="0" borderId="32" xfId="0" applyNumberForma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3" borderId="7" xfId="0" applyNumberFormat="1" applyFont="1" applyFill="1" applyBorder="1" applyAlignment="1">
      <alignment horizontal="right" vertical="center"/>
    </xf>
    <xf numFmtId="2" fontId="12" fillId="3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0" borderId="18" xfId="0" applyFont="1" applyBorder="1" applyAlignment="1">
      <alignment horizontal="left" vertical="center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0" borderId="0" xfId="0" applyAlignment="1">
      <alignment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170" t="s">
        <v>39</v>
      </c>
      <c r="B2" s="170"/>
      <c r="C2" s="170"/>
      <c r="D2" s="170"/>
      <c r="E2" s="170"/>
      <c r="F2" s="170"/>
      <c r="G2" s="17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8"/>
  <sheetViews>
    <sheetView showGridLines="0" tabSelected="1" topLeftCell="B1" zoomScaleNormal="100" zoomScaleSheetLayoutView="75" workbookViewId="0">
      <selection activeCell="M53" sqref="M53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7" width="10.33203125" customWidth="1"/>
    <col min="8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206" t="s">
        <v>4</v>
      </c>
      <c r="C1" s="207"/>
      <c r="D1" s="207"/>
      <c r="E1" s="207"/>
      <c r="F1" s="207"/>
      <c r="G1" s="207"/>
      <c r="H1" s="207"/>
      <c r="I1" s="207"/>
      <c r="J1" s="208"/>
    </row>
    <row r="2" spans="1:15" ht="36" customHeight="1" x14ac:dyDescent="0.25">
      <c r="A2" s="2"/>
      <c r="B2" s="77" t="s">
        <v>24</v>
      </c>
      <c r="C2" s="78"/>
      <c r="D2" s="79"/>
      <c r="E2" s="212"/>
      <c r="F2" s="213"/>
      <c r="G2" s="213"/>
      <c r="H2" s="213"/>
      <c r="I2" s="213"/>
      <c r="J2" s="214"/>
      <c r="O2" s="1"/>
    </row>
    <row r="3" spans="1:15" ht="27" customHeight="1" x14ac:dyDescent="0.25">
      <c r="A3" s="2"/>
      <c r="B3" s="80" t="s">
        <v>45</v>
      </c>
      <c r="C3" s="78"/>
      <c r="D3" s="81"/>
      <c r="E3" s="215"/>
      <c r="F3" s="216"/>
      <c r="G3" s="216"/>
      <c r="H3" s="216"/>
      <c r="I3" s="216"/>
      <c r="J3" s="217"/>
    </row>
    <row r="4" spans="1:15" ht="23.25" customHeight="1" x14ac:dyDescent="0.25">
      <c r="A4" s="76">
        <v>538</v>
      </c>
      <c r="B4" s="82" t="s">
        <v>46</v>
      </c>
      <c r="C4" s="83"/>
      <c r="D4" s="84"/>
      <c r="E4" s="195" t="s">
        <v>42</v>
      </c>
      <c r="F4" s="196"/>
      <c r="G4" s="196"/>
      <c r="H4" s="196"/>
      <c r="I4" s="196"/>
      <c r="J4" s="197"/>
    </row>
    <row r="5" spans="1:15" ht="24" customHeight="1" x14ac:dyDescent="0.25">
      <c r="A5" s="2"/>
      <c r="B5" s="31" t="s">
        <v>23</v>
      </c>
      <c r="D5" s="200"/>
      <c r="E5" s="201"/>
      <c r="F5" s="201"/>
      <c r="G5" s="201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202"/>
      <c r="E6" s="203"/>
      <c r="F6" s="203"/>
      <c r="G6" s="203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204"/>
      <c r="F7" s="205"/>
      <c r="G7" s="205"/>
      <c r="H7" s="24"/>
      <c r="I7" s="23"/>
      <c r="J7" s="34"/>
    </row>
    <row r="8" spans="1:15" ht="24" hidden="1" customHeight="1" x14ac:dyDescent="0.25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20</v>
      </c>
      <c r="D11" s="219"/>
      <c r="E11" s="219"/>
      <c r="F11" s="219"/>
      <c r="G11" s="219"/>
      <c r="H11" s="18" t="s">
        <v>40</v>
      </c>
      <c r="I11" s="22"/>
      <c r="J11" s="8"/>
    </row>
    <row r="12" spans="1:15" ht="15.75" customHeight="1" x14ac:dyDescent="0.25">
      <c r="A12" s="2"/>
      <c r="B12" s="28"/>
      <c r="C12" s="55"/>
      <c r="D12" s="194"/>
      <c r="E12" s="194"/>
      <c r="F12" s="194"/>
      <c r="G12" s="194"/>
      <c r="H12" s="18" t="s">
        <v>34</v>
      </c>
      <c r="I12" s="22"/>
      <c r="J12" s="8"/>
    </row>
    <row r="13" spans="1:15" ht="15.75" customHeight="1" x14ac:dyDescent="0.25">
      <c r="A13" s="2"/>
      <c r="B13" s="29"/>
      <c r="C13" s="56"/>
      <c r="D13" s="53"/>
      <c r="E13" s="198"/>
      <c r="F13" s="199"/>
      <c r="G13" s="199"/>
      <c r="H13" s="19"/>
      <c r="I13" s="23"/>
      <c r="J13" s="34"/>
    </row>
    <row r="14" spans="1:15" ht="24" customHeight="1" x14ac:dyDescent="0.25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218"/>
      <c r="F15" s="218"/>
      <c r="G15" s="220"/>
      <c r="H15" s="220"/>
      <c r="I15" s="220" t="s">
        <v>31</v>
      </c>
      <c r="J15" s="221"/>
    </row>
    <row r="16" spans="1:15" ht="23.25" customHeight="1" x14ac:dyDescent="0.25">
      <c r="A16" s="137" t="s">
        <v>26</v>
      </c>
      <c r="B16" s="38" t="s">
        <v>26</v>
      </c>
      <c r="C16" s="62"/>
      <c r="D16" s="63"/>
      <c r="E16" s="183"/>
      <c r="F16" s="184"/>
      <c r="G16" s="183"/>
      <c r="H16" s="184"/>
      <c r="I16" s="183">
        <v>0</v>
      </c>
      <c r="J16" s="185"/>
    </row>
    <row r="17" spans="1:10" ht="23.25" customHeight="1" x14ac:dyDescent="0.25">
      <c r="A17" s="137" t="s">
        <v>27</v>
      </c>
      <c r="B17" s="38" t="s">
        <v>27</v>
      </c>
      <c r="C17" s="62"/>
      <c r="D17" s="63"/>
      <c r="E17" s="183"/>
      <c r="F17" s="184"/>
      <c r="G17" s="183"/>
      <c r="H17" s="184"/>
      <c r="I17" s="183">
        <v>0</v>
      </c>
      <c r="J17" s="185"/>
    </row>
    <row r="18" spans="1:10" ht="23.25" customHeight="1" x14ac:dyDescent="0.25">
      <c r="A18" s="137" t="s">
        <v>28</v>
      </c>
      <c r="B18" s="38" t="s">
        <v>28</v>
      </c>
      <c r="C18" s="62"/>
      <c r="D18" s="63"/>
      <c r="E18" s="183"/>
      <c r="F18" s="184"/>
      <c r="G18" s="183"/>
      <c r="H18" s="184"/>
      <c r="I18" s="183">
        <v>0</v>
      </c>
      <c r="J18" s="185"/>
    </row>
    <row r="19" spans="1:10" ht="23.25" customHeight="1" x14ac:dyDescent="0.25">
      <c r="A19" s="137" t="s">
        <v>65</v>
      </c>
      <c r="B19" s="38" t="s">
        <v>29</v>
      </c>
      <c r="C19" s="62"/>
      <c r="D19" s="63"/>
      <c r="E19" s="183"/>
      <c r="F19" s="184"/>
      <c r="G19" s="183"/>
      <c r="H19" s="184"/>
      <c r="I19" s="183">
        <v>0</v>
      </c>
      <c r="J19" s="185"/>
    </row>
    <row r="20" spans="1:10" ht="23.25" customHeight="1" x14ac:dyDescent="0.25">
      <c r="A20" s="137" t="s">
        <v>66</v>
      </c>
      <c r="B20" s="38" t="s">
        <v>30</v>
      </c>
      <c r="C20" s="62"/>
      <c r="D20" s="63"/>
      <c r="E20" s="183"/>
      <c r="F20" s="184"/>
      <c r="G20" s="183"/>
      <c r="H20" s="184"/>
      <c r="I20" s="183">
        <v>0</v>
      </c>
      <c r="J20" s="185"/>
    </row>
    <row r="21" spans="1:10" ht="23.25" customHeight="1" x14ac:dyDescent="0.25">
      <c r="A21" s="2"/>
      <c r="B21" s="48" t="s">
        <v>31</v>
      </c>
      <c r="C21" s="64"/>
      <c r="D21" s="65"/>
      <c r="E21" s="186"/>
      <c r="F21" s="222"/>
      <c r="G21" s="186"/>
      <c r="H21" s="222"/>
      <c r="I21" s="186">
        <f>SUM(I16:J20)</f>
        <v>0</v>
      </c>
      <c r="J21" s="187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13</v>
      </c>
      <c r="C23" s="62"/>
      <c r="D23" s="63"/>
      <c r="E23" s="67">
        <v>15</v>
      </c>
      <c r="F23" s="39" t="s">
        <v>0</v>
      </c>
      <c r="G23" s="181">
        <v>0</v>
      </c>
      <c r="H23" s="182"/>
      <c r="I23" s="182"/>
      <c r="J23" s="40" t="str">
        <f t="shared" ref="J23:J28" si="0">Mena</f>
        <v>CZK</v>
      </c>
    </row>
    <row r="24" spans="1:10" ht="23.25" customHeight="1" x14ac:dyDescent="0.25">
      <c r="A24" s="2"/>
      <c r="B24" s="38" t="s">
        <v>14</v>
      </c>
      <c r="C24" s="62"/>
      <c r="D24" s="63"/>
      <c r="E24" s="67">
        <f>SazbaDPH1</f>
        <v>15</v>
      </c>
      <c r="F24" s="39" t="s">
        <v>0</v>
      </c>
      <c r="G24" s="179">
        <v>0</v>
      </c>
      <c r="H24" s="180"/>
      <c r="I24" s="180"/>
      <c r="J24" s="40" t="str">
        <f t="shared" si="0"/>
        <v>CZK</v>
      </c>
    </row>
    <row r="25" spans="1:10" ht="23.25" customHeight="1" x14ac:dyDescent="0.25">
      <c r="A25" s="2"/>
      <c r="B25" s="38" t="s">
        <v>15</v>
      </c>
      <c r="C25" s="62"/>
      <c r="D25" s="63"/>
      <c r="E25" s="67">
        <v>21</v>
      </c>
      <c r="F25" s="39" t="s">
        <v>0</v>
      </c>
      <c r="G25" s="181">
        <v>0</v>
      </c>
      <c r="H25" s="182"/>
      <c r="I25" s="182"/>
      <c r="J25" s="40" t="str">
        <f t="shared" si="0"/>
        <v>CZK</v>
      </c>
    </row>
    <row r="26" spans="1:10" ht="23.25" customHeight="1" x14ac:dyDescent="0.25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09">
        <v>0</v>
      </c>
      <c r="H26" s="210"/>
      <c r="I26" s="210"/>
      <c r="J26" s="37" t="str">
        <f t="shared" si="0"/>
        <v>CZK</v>
      </c>
    </row>
    <row r="27" spans="1:10" ht="23.25" customHeight="1" thickBot="1" x14ac:dyDescent="0.3">
      <c r="A27" s="2"/>
      <c r="B27" s="31" t="s">
        <v>5</v>
      </c>
      <c r="C27" s="70"/>
      <c r="D27" s="71"/>
      <c r="E27" s="70"/>
      <c r="F27" s="16"/>
      <c r="G27" s="211">
        <v>0</v>
      </c>
      <c r="H27" s="211"/>
      <c r="I27" s="211"/>
      <c r="J27" s="41" t="str">
        <f t="shared" si="0"/>
        <v>CZK</v>
      </c>
    </row>
    <row r="28" spans="1:10" ht="27.75" hidden="1" customHeight="1" thickBot="1" x14ac:dyDescent="0.3">
      <c r="A28" s="2"/>
      <c r="B28" s="110" t="s">
        <v>25</v>
      </c>
      <c r="C28" s="111"/>
      <c r="D28" s="111"/>
      <c r="E28" s="112"/>
      <c r="F28" s="113"/>
      <c r="G28" s="188">
        <v>238674.17</v>
      </c>
      <c r="H28" s="189"/>
      <c r="I28" s="189"/>
      <c r="J28" s="114" t="str">
        <f t="shared" si="0"/>
        <v>CZK</v>
      </c>
    </row>
    <row r="29" spans="1:10" ht="27.75" customHeight="1" thickBot="1" x14ac:dyDescent="0.3">
      <c r="A29" s="2"/>
      <c r="B29" s="110" t="s">
        <v>35</v>
      </c>
      <c r="C29" s="115"/>
      <c r="D29" s="115"/>
      <c r="E29" s="115"/>
      <c r="F29" s="116"/>
      <c r="G29" s="188">
        <v>0</v>
      </c>
      <c r="H29" s="188"/>
      <c r="I29" s="188"/>
      <c r="J29" s="117" t="s">
        <v>49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90"/>
      <c r="E34" s="191"/>
      <c r="G34" s="192"/>
      <c r="H34" s="193"/>
      <c r="I34" s="193"/>
      <c r="J34" s="25"/>
    </row>
    <row r="35" spans="1:10" ht="12.75" customHeight="1" x14ac:dyDescent="0.25">
      <c r="A35" s="2"/>
      <c r="B35" s="2"/>
      <c r="D35" s="178" t="s">
        <v>2</v>
      </c>
      <c r="E35" s="178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87" t="s">
        <v>17</v>
      </c>
      <c r="C37" s="88"/>
      <c r="D37" s="88"/>
      <c r="E37" s="88"/>
      <c r="F37" s="89"/>
      <c r="G37" s="89"/>
      <c r="H37" s="89"/>
      <c r="I37" s="89"/>
      <c r="J37" s="90"/>
    </row>
    <row r="38" spans="1:10" ht="25.5" hidden="1" customHeight="1" x14ac:dyDescent="0.25">
      <c r="A38" s="86" t="s">
        <v>37</v>
      </c>
      <c r="B38" s="91" t="s">
        <v>18</v>
      </c>
      <c r="C38" s="92" t="s">
        <v>6</v>
      </c>
      <c r="D38" s="92"/>
      <c r="E38" s="92"/>
      <c r="F38" s="93" t="str">
        <f>B23</f>
        <v>Základ pro sníženou DPH</v>
      </c>
      <c r="G38" s="93" t="str">
        <f>B25</f>
        <v>Základ pro základní DPH</v>
      </c>
      <c r="H38" s="94" t="s">
        <v>19</v>
      </c>
      <c r="I38" s="94" t="s">
        <v>1</v>
      </c>
      <c r="J38" s="95" t="s">
        <v>0</v>
      </c>
    </row>
    <row r="39" spans="1:10" ht="25.5" hidden="1" customHeight="1" x14ac:dyDescent="0.25">
      <c r="A39" s="86">
        <v>1</v>
      </c>
      <c r="B39" s="96" t="s">
        <v>47</v>
      </c>
      <c r="C39" s="173"/>
      <c r="D39" s="173"/>
      <c r="E39" s="173"/>
      <c r="F39" s="97">
        <v>0</v>
      </c>
      <c r="G39" s="98">
        <v>238674.17</v>
      </c>
      <c r="H39" s="99">
        <v>50121.58</v>
      </c>
      <c r="I39" s="99">
        <v>288795.75</v>
      </c>
      <c r="J39" s="100">
        <f>IF(CenaCelkemVypocet=0,"",I39/CenaCelkemVypocet*100)</f>
        <v>100</v>
      </c>
    </row>
    <row r="40" spans="1:10" ht="25.5" hidden="1" customHeight="1" x14ac:dyDescent="0.25">
      <c r="A40" s="86">
        <v>2</v>
      </c>
      <c r="B40" s="101" t="s">
        <v>43</v>
      </c>
      <c r="C40" s="174" t="s">
        <v>44</v>
      </c>
      <c r="D40" s="174"/>
      <c r="E40" s="174"/>
      <c r="F40" s="102">
        <v>0</v>
      </c>
      <c r="G40" s="103">
        <v>238674.17</v>
      </c>
      <c r="H40" s="103">
        <v>50121.58</v>
      </c>
      <c r="I40" s="103">
        <v>288795.75</v>
      </c>
      <c r="J40" s="104">
        <f>IF(CenaCelkemVypocet=0,"",I40/CenaCelkemVypocet*100)</f>
        <v>100</v>
      </c>
    </row>
    <row r="41" spans="1:10" ht="25.5" hidden="1" customHeight="1" x14ac:dyDescent="0.25">
      <c r="A41" s="86">
        <v>3</v>
      </c>
      <c r="B41" s="105" t="s">
        <v>41</v>
      </c>
      <c r="C41" s="173" t="s">
        <v>42</v>
      </c>
      <c r="D41" s="173"/>
      <c r="E41" s="173"/>
      <c r="F41" s="106">
        <v>0</v>
      </c>
      <c r="G41" s="99">
        <v>238674.17</v>
      </c>
      <c r="H41" s="99">
        <v>50121.58</v>
      </c>
      <c r="I41" s="99">
        <v>288795.75</v>
      </c>
      <c r="J41" s="100">
        <f>IF(CenaCelkemVypocet=0,"",I41/CenaCelkemVypocet*100)</f>
        <v>100</v>
      </c>
    </row>
    <row r="42" spans="1:10" ht="25.5" hidden="1" customHeight="1" x14ac:dyDescent="0.25">
      <c r="A42" s="86"/>
      <c r="B42" s="175" t="s">
        <v>48</v>
      </c>
      <c r="C42" s="176"/>
      <c r="D42" s="176"/>
      <c r="E42" s="177"/>
      <c r="F42" s="107">
        <f>SUMIF(A39:A41,"=1",F39:F41)</f>
        <v>0</v>
      </c>
      <c r="G42" s="108">
        <f>SUMIF(A39:A41,"=1",G39:G41)</f>
        <v>238674.17</v>
      </c>
      <c r="H42" s="108">
        <f>SUMIF(A39:A41,"=1",H39:H41)</f>
        <v>50121.58</v>
      </c>
      <c r="I42" s="108">
        <f>SUMIF(A39:A41,"=1",I39:I41)</f>
        <v>288795.75</v>
      </c>
      <c r="J42" s="109">
        <f>SUMIF(A39:A41,"=1",J39:J41)</f>
        <v>100</v>
      </c>
    </row>
    <row r="44" spans="1:10" ht="94.2" customHeight="1" x14ac:dyDescent="0.25">
      <c r="B44" s="234" t="s">
        <v>109</v>
      </c>
      <c r="C44" s="234"/>
      <c r="D44" s="234"/>
      <c r="E44" s="234"/>
      <c r="F44" s="234"/>
      <c r="G44" s="234"/>
      <c r="H44" s="234"/>
      <c r="I44" s="234"/>
      <c r="J44" s="234"/>
    </row>
    <row r="46" spans="1:10" ht="15.6" x14ac:dyDescent="0.3">
      <c r="B46" s="118" t="s">
        <v>50</v>
      </c>
    </row>
    <row r="48" spans="1:10" ht="25.5" customHeight="1" x14ac:dyDescent="0.25">
      <c r="A48" s="120"/>
      <c r="B48" s="123" t="s">
        <v>18</v>
      </c>
      <c r="C48" s="123" t="s">
        <v>6</v>
      </c>
      <c r="D48" s="124"/>
      <c r="E48" s="124"/>
      <c r="F48" s="125" t="s">
        <v>51</v>
      </c>
      <c r="G48" s="125"/>
      <c r="H48" s="125"/>
      <c r="I48" s="125" t="s">
        <v>31</v>
      </c>
      <c r="J48" s="125" t="s">
        <v>0</v>
      </c>
    </row>
    <row r="49" spans="1:10" ht="36.75" customHeight="1" x14ac:dyDescent="0.25">
      <c r="A49" s="121"/>
      <c r="B49" s="126" t="s">
        <v>52</v>
      </c>
      <c r="C49" s="171" t="s">
        <v>53</v>
      </c>
      <c r="D49" s="172"/>
      <c r="E49" s="172"/>
      <c r="F49" s="135" t="s">
        <v>26</v>
      </c>
      <c r="G49" s="127"/>
      <c r="H49" s="127"/>
      <c r="I49" s="127"/>
      <c r="J49" s="132" t="str">
        <f>IF(I55=0,"",I49/I55*100)</f>
        <v/>
      </c>
    </row>
    <row r="50" spans="1:10" ht="36.75" customHeight="1" x14ac:dyDescent="0.25">
      <c r="A50" s="121"/>
      <c r="B50" s="126" t="s">
        <v>54</v>
      </c>
      <c r="C50" s="171" t="s">
        <v>55</v>
      </c>
      <c r="D50" s="172"/>
      <c r="E50" s="172"/>
      <c r="F50" s="135" t="s">
        <v>26</v>
      </c>
      <c r="G50" s="127"/>
      <c r="H50" s="127"/>
      <c r="I50" s="127"/>
      <c r="J50" s="132" t="str">
        <f>IF(I55=0,"",I50/I55*100)</f>
        <v/>
      </c>
    </row>
    <row r="51" spans="1:10" ht="36.75" customHeight="1" x14ac:dyDescent="0.25">
      <c r="A51" s="121"/>
      <c r="B51" s="126" t="s">
        <v>56</v>
      </c>
      <c r="C51" s="171" t="s">
        <v>57</v>
      </c>
      <c r="D51" s="172"/>
      <c r="E51" s="172"/>
      <c r="F51" s="135" t="s">
        <v>26</v>
      </c>
      <c r="G51" s="127"/>
      <c r="H51" s="127"/>
      <c r="I51" s="127"/>
      <c r="J51" s="132" t="str">
        <f>IF(I55=0,"",I51/I55*100)</f>
        <v/>
      </c>
    </row>
    <row r="52" spans="1:10" ht="36.75" customHeight="1" x14ac:dyDescent="0.25">
      <c r="A52" s="121"/>
      <c r="B52" s="126" t="s">
        <v>58</v>
      </c>
      <c r="C52" s="171" t="s">
        <v>59</v>
      </c>
      <c r="D52" s="172"/>
      <c r="E52" s="172"/>
      <c r="F52" s="135" t="s">
        <v>26</v>
      </c>
      <c r="G52" s="127"/>
      <c r="H52" s="127"/>
      <c r="I52" s="127"/>
      <c r="J52" s="132" t="str">
        <f>IF(I55=0,"",I52/I55*100)</f>
        <v/>
      </c>
    </row>
    <row r="53" spans="1:10" ht="36.75" customHeight="1" x14ac:dyDescent="0.25">
      <c r="A53" s="121"/>
      <c r="B53" s="126" t="s">
        <v>60</v>
      </c>
      <c r="C53" s="171" t="s">
        <v>61</v>
      </c>
      <c r="D53" s="172"/>
      <c r="E53" s="172"/>
      <c r="F53" s="135" t="s">
        <v>27</v>
      </c>
      <c r="G53" s="127"/>
      <c r="H53" s="127"/>
      <c r="I53" s="127"/>
      <c r="J53" s="132" t="str">
        <f>IF(I55=0,"",I53/I55*100)</f>
        <v/>
      </c>
    </row>
    <row r="54" spans="1:10" ht="36.75" customHeight="1" x14ac:dyDescent="0.25">
      <c r="A54" s="121"/>
      <c r="B54" s="126" t="s">
        <v>62</v>
      </c>
      <c r="C54" s="171" t="s">
        <v>63</v>
      </c>
      <c r="D54" s="172"/>
      <c r="E54" s="172"/>
      <c r="F54" s="135" t="s">
        <v>64</v>
      </c>
      <c r="G54" s="127"/>
      <c r="H54" s="127"/>
      <c r="I54" s="127"/>
      <c r="J54" s="132" t="str">
        <f>IF(I55=0,"",I54/I55*100)</f>
        <v/>
      </c>
    </row>
    <row r="55" spans="1:10" ht="25.5" customHeight="1" x14ac:dyDescent="0.25">
      <c r="A55" s="122"/>
      <c r="B55" s="128" t="s">
        <v>1</v>
      </c>
      <c r="C55" s="129"/>
      <c r="D55" s="130"/>
      <c r="E55" s="130"/>
      <c r="F55" s="136"/>
      <c r="G55" s="131"/>
      <c r="H55" s="131"/>
      <c r="I55" s="131">
        <f>SUM(I49:I54)</f>
        <v>0</v>
      </c>
      <c r="J55" s="133">
        <f>SUM(J49:J54)</f>
        <v>0</v>
      </c>
    </row>
    <row r="56" spans="1:10" x14ac:dyDescent="0.25">
      <c r="F56" s="85"/>
      <c r="G56" s="85"/>
      <c r="H56" s="85"/>
      <c r="I56" s="85"/>
      <c r="J56" s="134"/>
    </row>
    <row r="57" spans="1:10" x14ac:dyDescent="0.25">
      <c r="F57" s="85"/>
      <c r="G57" s="85"/>
      <c r="H57" s="85"/>
      <c r="I57" s="85"/>
      <c r="J57" s="134"/>
    </row>
    <row r="58" spans="1:10" x14ac:dyDescent="0.25">
      <c r="F58" s="85"/>
      <c r="G58" s="85"/>
      <c r="H58" s="85"/>
      <c r="I58" s="85"/>
      <c r="J58" s="134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B44:J44"/>
    <mergeCell ref="C50:E50"/>
    <mergeCell ref="C51:E51"/>
    <mergeCell ref="C52:E52"/>
    <mergeCell ref="C53:E53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223" t="s">
        <v>7</v>
      </c>
      <c r="B1" s="223"/>
      <c r="C1" s="224"/>
      <c r="D1" s="223"/>
      <c r="E1" s="223"/>
      <c r="F1" s="223"/>
      <c r="G1" s="223"/>
    </row>
    <row r="2" spans="1:7" ht="24.9" customHeight="1" x14ac:dyDescent="0.25">
      <c r="A2" s="50" t="s">
        <v>8</v>
      </c>
      <c r="B2" s="49"/>
      <c r="C2" s="225"/>
      <c r="D2" s="225"/>
      <c r="E2" s="225"/>
      <c r="F2" s="225"/>
      <c r="G2" s="226"/>
    </row>
    <row r="3" spans="1:7" ht="24.9" customHeight="1" x14ac:dyDescent="0.25">
      <c r="A3" s="50" t="s">
        <v>9</v>
      </c>
      <c r="B3" s="49"/>
      <c r="C3" s="225"/>
      <c r="D3" s="225"/>
      <c r="E3" s="225"/>
      <c r="F3" s="225"/>
      <c r="G3" s="226"/>
    </row>
    <row r="4" spans="1:7" ht="24.9" customHeight="1" x14ac:dyDescent="0.25">
      <c r="A4" s="50" t="s">
        <v>10</v>
      </c>
      <c r="B4" s="49"/>
      <c r="C4" s="225"/>
      <c r="D4" s="225"/>
      <c r="E4" s="225"/>
      <c r="F4" s="225"/>
      <c r="G4" s="226"/>
    </row>
    <row r="5" spans="1:7" x14ac:dyDescent="0.25">
      <c r="B5" s="4"/>
      <c r="C5" s="5"/>
      <c r="D5" s="6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AP5000"/>
  <sheetViews>
    <sheetView workbookViewId="0">
      <pane ySplit="7" topLeftCell="A8" activePane="bottomLeft" state="frozen"/>
      <selection pane="bottomLeft" activeCell="X11" sqref="X11"/>
    </sheetView>
  </sheetViews>
  <sheetFormatPr defaultRowHeight="13.2" x14ac:dyDescent="0.25"/>
  <cols>
    <col min="1" max="1" width="3.44140625" customWidth="1"/>
    <col min="2" max="2" width="12.6640625" style="119" customWidth="1"/>
    <col min="3" max="3" width="38.33203125" style="119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1" max="11" width="0" hidden="1" customWidth="1"/>
    <col min="13" max="23" width="0" hidden="1" customWidth="1"/>
  </cols>
  <sheetData>
    <row r="1" spans="1:42" ht="15.75" customHeight="1" x14ac:dyDescent="0.3">
      <c r="A1" s="227" t="s">
        <v>7</v>
      </c>
      <c r="B1" s="227"/>
      <c r="C1" s="227"/>
      <c r="D1" s="227"/>
      <c r="E1" s="227"/>
      <c r="F1" s="227"/>
      <c r="G1" s="227"/>
      <c r="O1" t="s">
        <v>67</v>
      </c>
    </row>
    <row r="2" spans="1:42" ht="25.05" customHeight="1" x14ac:dyDescent="0.25">
      <c r="A2" s="50" t="s">
        <v>8</v>
      </c>
      <c r="B2" s="49"/>
      <c r="C2" s="228"/>
      <c r="D2" s="229"/>
      <c r="E2" s="229"/>
      <c r="F2" s="229"/>
      <c r="G2" s="230"/>
      <c r="O2" t="s">
        <v>68</v>
      </c>
    </row>
    <row r="3" spans="1:42" ht="25.05" customHeight="1" x14ac:dyDescent="0.25">
      <c r="A3" s="50" t="s">
        <v>9</v>
      </c>
      <c r="B3" s="49"/>
      <c r="C3" s="228"/>
      <c r="D3" s="229"/>
      <c r="E3" s="229"/>
      <c r="F3" s="229"/>
      <c r="G3" s="230"/>
      <c r="K3" s="119" t="s">
        <v>68</v>
      </c>
      <c r="O3" t="s">
        <v>69</v>
      </c>
    </row>
    <row r="4" spans="1:42" ht="25.05" customHeight="1" x14ac:dyDescent="0.25">
      <c r="A4" s="138" t="s">
        <v>10</v>
      </c>
      <c r="B4" s="139"/>
      <c r="C4" s="231" t="s">
        <v>42</v>
      </c>
      <c r="D4" s="232"/>
      <c r="E4" s="232"/>
      <c r="F4" s="232"/>
      <c r="G4" s="233"/>
      <c r="O4" t="s">
        <v>70</v>
      </c>
    </row>
    <row r="5" spans="1:42" x14ac:dyDescent="0.25">
      <c r="D5" s="10"/>
    </row>
    <row r="6" spans="1:42" x14ac:dyDescent="0.25">
      <c r="A6" s="141" t="s">
        <v>71</v>
      </c>
      <c r="B6" s="143" t="s">
        <v>72</v>
      </c>
      <c r="C6" s="143" t="s">
        <v>73</v>
      </c>
      <c r="D6" s="142" t="s">
        <v>74</v>
      </c>
      <c r="E6" s="141" t="s">
        <v>75</v>
      </c>
      <c r="F6" s="140" t="s">
        <v>76</v>
      </c>
      <c r="G6" s="141" t="s">
        <v>31</v>
      </c>
    </row>
    <row r="7" spans="1:42" hidden="1" x14ac:dyDescent="0.25">
      <c r="A7" s="3"/>
      <c r="B7" s="4"/>
      <c r="C7" s="4"/>
      <c r="D7" s="6"/>
      <c r="E7" s="145"/>
      <c r="F7" s="146"/>
      <c r="G7" s="146"/>
    </row>
    <row r="8" spans="1:42" x14ac:dyDescent="0.25">
      <c r="A8" s="147" t="s">
        <v>78</v>
      </c>
      <c r="B8" s="148" t="s">
        <v>52</v>
      </c>
      <c r="C8" s="165" t="s">
        <v>53</v>
      </c>
      <c r="D8" s="149"/>
      <c r="E8" s="150"/>
      <c r="F8" s="151"/>
      <c r="G8" s="152"/>
      <c r="O8" t="s">
        <v>79</v>
      </c>
    </row>
    <row r="9" spans="1:42" ht="20.399999999999999" x14ac:dyDescent="0.25">
      <c r="A9" s="159">
        <v>1</v>
      </c>
      <c r="B9" s="160" t="s">
        <v>80</v>
      </c>
      <c r="C9" s="166" t="s">
        <v>81</v>
      </c>
      <c r="D9" s="161" t="s">
        <v>82</v>
      </c>
      <c r="E9" s="162">
        <v>4</v>
      </c>
      <c r="F9" s="163"/>
      <c r="G9" s="164"/>
      <c r="H9" s="144"/>
      <c r="I9" s="144"/>
      <c r="J9" s="144"/>
      <c r="K9" s="144"/>
      <c r="L9" s="144"/>
      <c r="M9" s="144"/>
      <c r="N9" s="144"/>
      <c r="O9" s="144" t="s">
        <v>83</v>
      </c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4"/>
      <c r="AB9" s="144"/>
      <c r="AC9" s="144"/>
      <c r="AD9" s="144"/>
      <c r="AE9" s="144"/>
      <c r="AF9" s="144"/>
      <c r="AG9" s="144"/>
      <c r="AH9" s="144"/>
      <c r="AI9" s="144"/>
      <c r="AJ9" s="144"/>
      <c r="AK9" s="144"/>
      <c r="AL9" s="144"/>
      <c r="AM9" s="144"/>
      <c r="AN9" s="144"/>
      <c r="AO9" s="144"/>
      <c r="AP9" s="144"/>
    </row>
    <row r="10" spans="1:42" x14ac:dyDescent="0.25">
      <c r="A10" s="147" t="s">
        <v>78</v>
      </c>
      <c r="B10" s="148" t="s">
        <v>54</v>
      </c>
      <c r="C10" s="165" t="s">
        <v>55</v>
      </c>
      <c r="D10" s="149"/>
      <c r="E10" s="150"/>
      <c r="F10" s="151"/>
      <c r="G10" s="152"/>
      <c r="O10" t="s">
        <v>79</v>
      </c>
    </row>
    <row r="11" spans="1:42" x14ac:dyDescent="0.25">
      <c r="A11" s="159">
        <v>2</v>
      </c>
      <c r="B11" s="160" t="s">
        <v>84</v>
      </c>
      <c r="C11" s="166" t="s">
        <v>85</v>
      </c>
      <c r="D11" s="161" t="s">
        <v>86</v>
      </c>
      <c r="E11" s="162">
        <v>2</v>
      </c>
      <c r="F11" s="163"/>
      <c r="G11" s="164"/>
      <c r="H11" s="144"/>
      <c r="I11" s="144"/>
      <c r="J11" s="144"/>
      <c r="K11" s="144"/>
      <c r="L11" s="144"/>
      <c r="M11" s="144"/>
      <c r="N11" s="144"/>
      <c r="O11" s="144" t="s">
        <v>87</v>
      </c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</row>
    <row r="12" spans="1:42" x14ac:dyDescent="0.25">
      <c r="A12" s="147" t="s">
        <v>78</v>
      </c>
      <c r="B12" s="148" t="s">
        <v>56</v>
      </c>
      <c r="C12" s="165" t="s">
        <v>57</v>
      </c>
      <c r="D12" s="149"/>
      <c r="E12" s="150"/>
      <c r="F12" s="151"/>
      <c r="G12" s="152"/>
      <c r="O12" t="s">
        <v>79</v>
      </c>
    </row>
    <row r="13" spans="1:42" x14ac:dyDescent="0.25">
      <c r="A13" s="159">
        <v>3</v>
      </c>
      <c r="B13" s="160" t="s">
        <v>88</v>
      </c>
      <c r="C13" s="166" t="s">
        <v>108</v>
      </c>
      <c r="D13" s="161" t="s">
        <v>107</v>
      </c>
      <c r="E13" s="162">
        <v>1</v>
      </c>
      <c r="F13" s="163"/>
      <c r="G13" s="164"/>
      <c r="H13" s="144"/>
      <c r="I13" s="144"/>
      <c r="J13" s="144"/>
      <c r="K13" s="144"/>
      <c r="L13" s="144"/>
      <c r="M13" s="144"/>
      <c r="N13" s="144"/>
      <c r="O13" s="144" t="s">
        <v>87</v>
      </c>
      <c r="P13" s="144"/>
      <c r="Q13" s="144"/>
      <c r="R13" s="144"/>
      <c r="S13" s="144"/>
      <c r="T13" s="144"/>
      <c r="U13" s="144"/>
      <c r="V13" s="144"/>
      <c r="W13" s="144"/>
      <c r="X13" s="144"/>
      <c r="Y13" s="144"/>
      <c r="Z13" s="144"/>
      <c r="AA13" s="144"/>
      <c r="AB13" s="144"/>
      <c r="AC13" s="144"/>
      <c r="AD13" s="144"/>
      <c r="AE13" s="144"/>
      <c r="AF13" s="144"/>
      <c r="AG13" s="144"/>
      <c r="AH13" s="144"/>
      <c r="AI13" s="144"/>
      <c r="AJ13" s="144"/>
      <c r="AK13" s="144"/>
      <c r="AL13" s="144"/>
      <c r="AM13" s="144"/>
      <c r="AN13" s="144"/>
      <c r="AO13" s="144"/>
      <c r="AP13" s="144"/>
    </row>
    <row r="14" spans="1:42" x14ac:dyDescent="0.25">
      <c r="A14" s="147" t="s">
        <v>78</v>
      </c>
      <c r="B14" s="148" t="s">
        <v>58</v>
      </c>
      <c r="C14" s="165" t="s">
        <v>59</v>
      </c>
      <c r="D14" s="149"/>
      <c r="E14" s="150"/>
      <c r="F14" s="151"/>
      <c r="G14" s="152"/>
      <c r="O14" t="s">
        <v>79</v>
      </c>
    </row>
    <row r="15" spans="1:42" x14ac:dyDescent="0.25">
      <c r="A15" s="159">
        <v>4</v>
      </c>
      <c r="B15" s="160" t="s">
        <v>89</v>
      </c>
      <c r="C15" s="166" t="s">
        <v>90</v>
      </c>
      <c r="D15" s="161" t="s">
        <v>91</v>
      </c>
      <c r="E15" s="162">
        <v>13.587</v>
      </c>
      <c r="F15" s="163"/>
      <c r="G15" s="164"/>
      <c r="H15" s="144"/>
      <c r="I15" s="144"/>
      <c r="J15" s="144"/>
      <c r="K15" s="144"/>
      <c r="L15" s="144"/>
      <c r="M15" s="144"/>
      <c r="N15" s="144"/>
      <c r="O15" s="144" t="s">
        <v>83</v>
      </c>
      <c r="P15" s="144"/>
      <c r="Q15" s="144"/>
      <c r="R15" s="144"/>
      <c r="S15" s="144"/>
      <c r="T15" s="144"/>
      <c r="U15" s="144"/>
      <c r="V15" s="144"/>
      <c r="W15" s="144"/>
      <c r="X15" s="144"/>
      <c r="Y15" s="144"/>
      <c r="Z15" s="144"/>
      <c r="AA15" s="144"/>
      <c r="AB15" s="144"/>
      <c r="AC15" s="144"/>
      <c r="AD15" s="144"/>
      <c r="AE15" s="144"/>
      <c r="AF15" s="144"/>
      <c r="AG15" s="144"/>
      <c r="AH15" s="144"/>
      <c r="AI15" s="144"/>
      <c r="AJ15" s="144"/>
      <c r="AK15" s="144"/>
      <c r="AL15" s="144"/>
      <c r="AM15" s="144"/>
      <c r="AN15" s="144"/>
      <c r="AO15" s="144"/>
      <c r="AP15" s="144"/>
    </row>
    <row r="16" spans="1:42" x14ac:dyDescent="0.25">
      <c r="A16" s="147" t="s">
        <v>78</v>
      </c>
      <c r="B16" s="148" t="s">
        <v>60</v>
      </c>
      <c r="C16" s="165" t="s">
        <v>61</v>
      </c>
      <c r="D16" s="149"/>
      <c r="E16" s="150"/>
      <c r="F16" s="151"/>
      <c r="G16" s="152"/>
      <c r="O16" t="s">
        <v>79</v>
      </c>
    </row>
    <row r="17" spans="1:42" x14ac:dyDescent="0.25">
      <c r="A17" s="159">
        <v>5</v>
      </c>
      <c r="B17" s="160" t="s">
        <v>92</v>
      </c>
      <c r="C17" s="166" t="s">
        <v>93</v>
      </c>
      <c r="D17" s="161" t="s">
        <v>94</v>
      </c>
      <c r="E17" s="162">
        <v>20</v>
      </c>
      <c r="F17" s="163"/>
      <c r="G17" s="164"/>
      <c r="H17" s="144"/>
      <c r="I17" s="144"/>
      <c r="J17" s="144"/>
      <c r="K17" s="144"/>
      <c r="L17" s="144"/>
      <c r="M17" s="144"/>
      <c r="N17" s="144"/>
      <c r="O17" s="144" t="s">
        <v>83</v>
      </c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</row>
    <row r="18" spans="1:42" x14ac:dyDescent="0.25">
      <c r="A18" s="147" t="s">
        <v>78</v>
      </c>
      <c r="B18" s="148" t="s">
        <v>62</v>
      </c>
      <c r="C18" s="165" t="s">
        <v>63</v>
      </c>
      <c r="D18" s="149"/>
      <c r="E18" s="150"/>
      <c r="F18" s="151"/>
      <c r="G18" s="152"/>
      <c r="O18" t="s">
        <v>79</v>
      </c>
    </row>
    <row r="19" spans="1:42" x14ac:dyDescent="0.25">
      <c r="A19" s="159">
        <v>6</v>
      </c>
      <c r="B19" s="160" t="s">
        <v>95</v>
      </c>
      <c r="C19" s="166" t="s">
        <v>96</v>
      </c>
      <c r="D19" s="161" t="s">
        <v>91</v>
      </c>
      <c r="E19" s="162">
        <v>6</v>
      </c>
      <c r="F19" s="163"/>
      <c r="G19" s="164"/>
      <c r="H19" s="144"/>
      <c r="I19" s="144"/>
      <c r="J19" s="144"/>
      <c r="K19" s="144"/>
      <c r="L19" s="144"/>
      <c r="M19" s="144"/>
      <c r="N19" s="144"/>
      <c r="O19" s="144" t="s">
        <v>97</v>
      </c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</row>
    <row r="20" spans="1:42" x14ac:dyDescent="0.25">
      <c r="A20" s="159">
        <v>7</v>
      </c>
      <c r="B20" s="160" t="s">
        <v>98</v>
      </c>
      <c r="C20" s="166" t="s">
        <v>99</v>
      </c>
      <c r="D20" s="161" t="s">
        <v>91</v>
      </c>
      <c r="E20" s="162">
        <v>90</v>
      </c>
      <c r="F20" s="163"/>
      <c r="G20" s="164"/>
      <c r="H20" s="144"/>
      <c r="I20" s="144"/>
      <c r="J20" s="144"/>
      <c r="K20" s="144"/>
      <c r="L20" s="144"/>
      <c r="M20" s="144"/>
      <c r="N20" s="144"/>
      <c r="O20" s="144" t="s">
        <v>97</v>
      </c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</row>
    <row r="21" spans="1:42" x14ac:dyDescent="0.25">
      <c r="A21" s="159">
        <v>8</v>
      </c>
      <c r="B21" s="160" t="s">
        <v>100</v>
      </c>
      <c r="C21" s="166" t="s">
        <v>101</v>
      </c>
      <c r="D21" s="161" t="s">
        <v>91</v>
      </c>
      <c r="E21" s="162">
        <v>6</v>
      </c>
      <c r="F21" s="163"/>
      <c r="G21" s="164"/>
      <c r="H21" s="144"/>
      <c r="I21" s="144"/>
      <c r="J21" s="144"/>
      <c r="K21" s="144"/>
      <c r="L21" s="144"/>
      <c r="M21" s="144"/>
      <c r="N21" s="144"/>
      <c r="O21" s="144" t="s">
        <v>97</v>
      </c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4"/>
      <c r="AB21" s="144"/>
      <c r="AC21" s="144"/>
      <c r="AD21" s="144"/>
      <c r="AE21" s="144"/>
      <c r="AF21" s="144"/>
      <c r="AG21" s="144"/>
      <c r="AH21" s="144"/>
      <c r="AI21" s="144"/>
      <c r="AJ21" s="144"/>
      <c r="AK21" s="144"/>
      <c r="AL21" s="144"/>
      <c r="AM21" s="144"/>
      <c r="AN21" s="144"/>
      <c r="AO21" s="144"/>
      <c r="AP21" s="144"/>
    </row>
    <row r="22" spans="1:42" x14ac:dyDescent="0.25">
      <c r="A22" s="159">
        <v>9</v>
      </c>
      <c r="B22" s="160" t="s">
        <v>102</v>
      </c>
      <c r="C22" s="166" t="s">
        <v>103</v>
      </c>
      <c r="D22" s="161" t="s">
        <v>91</v>
      </c>
      <c r="E22" s="162">
        <v>12</v>
      </c>
      <c r="F22" s="163"/>
      <c r="G22" s="164"/>
      <c r="H22" s="144"/>
      <c r="I22" s="144"/>
      <c r="J22" s="144"/>
      <c r="K22" s="144"/>
      <c r="L22" s="144"/>
      <c r="M22" s="144"/>
      <c r="N22" s="144"/>
      <c r="O22" s="144" t="s">
        <v>97</v>
      </c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4"/>
      <c r="AB22" s="144"/>
      <c r="AC22" s="144"/>
      <c r="AD22" s="144"/>
      <c r="AE22" s="144"/>
      <c r="AF22" s="144"/>
      <c r="AG22" s="144"/>
      <c r="AH22" s="144"/>
      <c r="AI22" s="144"/>
      <c r="AJ22" s="144"/>
      <c r="AK22" s="144"/>
      <c r="AL22" s="144"/>
      <c r="AM22" s="144"/>
      <c r="AN22" s="144"/>
      <c r="AO22" s="144"/>
      <c r="AP22" s="144"/>
    </row>
    <row r="23" spans="1:42" x14ac:dyDescent="0.25">
      <c r="A23" s="153">
        <v>10</v>
      </c>
      <c r="B23" s="154" t="s">
        <v>104</v>
      </c>
      <c r="C23" s="167" t="s">
        <v>105</v>
      </c>
      <c r="D23" s="155" t="s">
        <v>91</v>
      </c>
      <c r="E23" s="156">
        <v>6</v>
      </c>
      <c r="F23" s="157"/>
      <c r="G23" s="158"/>
      <c r="H23" s="144"/>
      <c r="I23" s="144"/>
      <c r="J23" s="144"/>
      <c r="K23" s="144"/>
      <c r="L23" s="144"/>
      <c r="M23" s="144"/>
      <c r="N23" s="144"/>
      <c r="O23" s="144" t="s">
        <v>97</v>
      </c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44"/>
      <c r="AG23" s="144"/>
      <c r="AH23" s="144"/>
      <c r="AI23" s="144"/>
      <c r="AJ23" s="144"/>
      <c r="AK23" s="144"/>
      <c r="AL23" s="144"/>
      <c r="AM23" s="144"/>
      <c r="AN23" s="144"/>
      <c r="AO23" s="144"/>
      <c r="AP23" s="144"/>
    </row>
    <row r="24" spans="1:42" x14ac:dyDescent="0.25">
      <c r="A24" s="3"/>
      <c r="B24" s="4"/>
      <c r="C24" s="168"/>
      <c r="D24" s="6"/>
      <c r="E24" s="3"/>
      <c r="F24" s="3"/>
      <c r="G24" s="3"/>
      <c r="M24">
        <v>15</v>
      </c>
      <c r="N24">
        <v>21</v>
      </c>
      <c r="O24" t="s">
        <v>77</v>
      </c>
    </row>
    <row r="25" spans="1:42" x14ac:dyDescent="0.25">
      <c r="C25" s="169"/>
      <c r="D25" s="10"/>
      <c r="O25" t="s">
        <v>106</v>
      </c>
    </row>
    <row r="26" spans="1:42" x14ac:dyDescent="0.25">
      <c r="D26" s="10"/>
    </row>
    <row r="27" spans="1:42" x14ac:dyDescent="0.25">
      <c r="D27" s="10"/>
    </row>
    <row r="28" spans="1:42" x14ac:dyDescent="0.25">
      <c r="D28" s="10"/>
    </row>
    <row r="29" spans="1:42" x14ac:dyDescent="0.25">
      <c r="D29" s="10"/>
    </row>
    <row r="30" spans="1:42" x14ac:dyDescent="0.25">
      <c r="D30" s="10"/>
    </row>
    <row r="31" spans="1:42" x14ac:dyDescent="0.25">
      <c r="D31" s="10"/>
    </row>
    <row r="32" spans="1:42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horizontalDpi="0" verticalDpi="0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1 51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'1 51 Pol'!Názvy_tisku</vt:lpstr>
      <vt:lpstr>oadresa</vt:lpstr>
      <vt:lpstr>Stavba!Objednatel</vt:lpstr>
      <vt:lpstr>Stavba!Objekt</vt:lpstr>
      <vt:lpstr>'1 51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 a Luboš</dc:creator>
  <cp:lastModifiedBy>Motl</cp:lastModifiedBy>
  <cp:lastPrinted>2019-03-19T12:27:02Z</cp:lastPrinted>
  <dcterms:created xsi:type="dcterms:W3CDTF">2009-04-08T07:15:50Z</dcterms:created>
  <dcterms:modified xsi:type="dcterms:W3CDTF">2023-01-25T09:15:53Z</dcterms:modified>
</cp:coreProperties>
</file>