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3\III.kategorie\RENOVACE OSVĚTLENÍ UMĚLÉ TRAVNATÉ PLOCHY HŘIŠTĚ SOKOLSKÁ\"/>
    </mc:Choice>
  </mc:AlternateContent>
  <xr:revisionPtr revIDLastSave="0" documentId="8_{2F870E85-B626-46BC-8EE7-3836049FB577}" xr6:coauthVersionLast="47" xr6:coauthVersionMax="47" xr10:uidLastSave="{00000000-0000-0000-0000-000000000000}"/>
  <bookViews>
    <workbookView xWindow="0" yWindow="945" windowWidth="29040" windowHeight="15255" xr2:uid="{775AF093-277E-4DB3-AFF4-C60C3F4BD2A2}"/>
  </bookViews>
  <sheets>
    <sheet name="Stavba" sheetId="4" r:id="rId1"/>
    <sheet name="01 01 - EL Pol" sheetId="3" r:id="rId2"/>
    <sheet name="01 01 - VRN Pol" sheetId="1" r:id="rId3"/>
  </sheets>
  <definedNames>
    <definedName name="CenaCelkem">Stavba!$G$28</definedName>
    <definedName name="CenaCelkemVypocet" localSheetId="0">Stavba!$I$46</definedName>
    <definedName name="DPHSni">Stavba!$G$24</definedName>
    <definedName name="DPHZakl">Stavba!$G$26</definedName>
    <definedName name="Mena">Stavba!$J$28</definedName>
    <definedName name="SazbaDPH1" localSheetId="0">Stavba!$E$23</definedName>
    <definedName name="SazbaDPH2" localSheetId="0">Stavba!$E$25</definedName>
    <definedName name="ZakladDPHSni">Stavba!$G$23</definedName>
    <definedName name="ZakladDPHSniVypocet" localSheetId="0">Stavba!$F$46</definedName>
    <definedName name="ZakladDPHZakl">Stavba!$G$25</definedName>
    <definedName name="ZakladDPHZaklVypocet" localSheetId="0">Stavba!$G$46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/>
  <c r="K15" i="1"/>
  <c r="M15" i="1"/>
  <c r="O15" i="1"/>
  <c r="Q15" i="1"/>
  <c r="V15" i="1"/>
  <c r="G14" i="3"/>
  <c r="G8" i="1"/>
  <c r="G7" i="1" s="1"/>
  <c r="Q30" i="3"/>
  <c r="O30" i="3"/>
  <c r="K30" i="3"/>
  <c r="I30" i="3"/>
  <c r="G30" i="3"/>
  <c r="M30" i="3" s="1"/>
  <c r="Q20" i="3"/>
  <c r="O20" i="3"/>
  <c r="K20" i="3"/>
  <c r="I20" i="3"/>
  <c r="G20" i="3"/>
  <c r="M20" i="3" s="1"/>
  <c r="Q19" i="3"/>
  <c r="O19" i="3"/>
  <c r="K19" i="3"/>
  <c r="I19" i="3"/>
  <c r="G19" i="3"/>
  <c r="M19" i="3" s="1"/>
  <c r="Q18" i="3"/>
  <c r="O18" i="3"/>
  <c r="K18" i="3"/>
  <c r="I18" i="3"/>
  <c r="G18" i="3"/>
  <c r="M18" i="3" s="1"/>
  <c r="I19" i="4" l="1"/>
  <c r="G32" i="3"/>
  <c r="M32" i="3" s="1"/>
  <c r="I32" i="3"/>
  <c r="K32" i="3"/>
  <c r="O32" i="3"/>
  <c r="Q32" i="3"/>
  <c r="V32" i="3"/>
  <c r="H41" i="4"/>
  <c r="I41" i="4" s="1"/>
  <c r="G39" i="4"/>
  <c r="F39" i="4"/>
  <c r="J27" i="4"/>
  <c r="J26" i="4"/>
  <c r="E26" i="4"/>
  <c r="J25" i="4"/>
  <c r="J24" i="4"/>
  <c r="E24" i="4"/>
  <c r="J23" i="4"/>
  <c r="AE37" i="3"/>
  <c r="V35" i="3"/>
  <c r="Q35" i="3"/>
  <c r="O35" i="3"/>
  <c r="K35" i="3"/>
  <c r="I35" i="3"/>
  <c r="G35" i="3"/>
  <c r="M35" i="3" s="1"/>
  <c r="V34" i="3"/>
  <c r="Q34" i="3"/>
  <c r="O34" i="3"/>
  <c r="K34" i="3"/>
  <c r="I34" i="3"/>
  <c r="G34" i="3"/>
  <c r="M34" i="3" s="1"/>
  <c r="V33" i="3"/>
  <c r="Q33" i="3"/>
  <c r="O33" i="3"/>
  <c r="K33" i="3"/>
  <c r="I33" i="3"/>
  <c r="G33" i="3"/>
  <c r="M33" i="3" s="1"/>
  <c r="V27" i="3"/>
  <c r="V26" i="3" s="1"/>
  <c r="Q27" i="3"/>
  <c r="O27" i="3"/>
  <c r="O26" i="3" s="1"/>
  <c r="K27" i="3"/>
  <c r="K26" i="3" s="1"/>
  <c r="I27" i="3"/>
  <c r="G27" i="3"/>
  <c r="G26" i="3" s="1"/>
  <c r="V22" i="3"/>
  <c r="Q22" i="3"/>
  <c r="O22" i="3"/>
  <c r="K22" i="3"/>
  <c r="I22" i="3"/>
  <c r="G22" i="3"/>
  <c r="V17" i="3"/>
  <c r="Q17" i="3"/>
  <c r="O17" i="3"/>
  <c r="K17" i="3"/>
  <c r="I17" i="3"/>
  <c r="G17" i="3"/>
  <c r="M17" i="3" s="1"/>
  <c r="V14" i="3"/>
  <c r="Q14" i="3"/>
  <c r="O14" i="3"/>
  <c r="K14" i="3"/>
  <c r="I14" i="3"/>
  <c r="M14" i="3"/>
  <c r="V9" i="3"/>
  <c r="Q9" i="3"/>
  <c r="O9" i="3"/>
  <c r="K9" i="3"/>
  <c r="I9" i="3"/>
  <c r="G9" i="3"/>
  <c r="V19" i="1"/>
  <c r="Q19" i="1"/>
  <c r="O19" i="1"/>
  <c r="K19" i="1"/>
  <c r="I19" i="1"/>
  <c r="G19" i="1"/>
  <c r="M19" i="1" s="1"/>
  <c r="V17" i="1"/>
  <c r="Q17" i="1"/>
  <c r="O17" i="1"/>
  <c r="K17" i="1"/>
  <c r="I17" i="1"/>
  <c r="G17" i="1"/>
  <c r="M17" i="1" s="1"/>
  <c r="V13" i="1"/>
  <c r="Q13" i="1"/>
  <c r="O13" i="1"/>
  <c r="K13" i="1"/>
  <c r="I13" i="1"/>
  <c r="G13" i="1"/>
  <c r="M13" i="1" s="1"/>
  <c r="V11" i="1"/>
  <c r="Q11" i="1"/>
  <c r="O11" i="1"/>
  <c r="K11" i="1"/>
  <c r="I11" i="1"/>
  <c r="G11" i="1"/>
  <c r="V8" i="1"/>
  <c r="Q8" i="1"/>
  <c r="Q7" i="1" s="1"/>
  <c r="O8" i="1"/>
  <c r="K8" i="1"/>
  <c r="I8" i="1"/>
  <c r="M8" i="1"/>
  <c r="K7" i="1" l="1"/>
  <c r="G8" i="3"/>
  <c r="M11" i="1"/>
  <c r="M10" i="1" s="1"/>
  <c r="G10" i="1"/>
  <c r="O10" i="1"/>
  <c r="V10" i="1"/>
  <c r="G21" i="3"/>
  <c r="V8" i="3"/>
  <c r="I7" i="1"/>
  <c r="Q10" i="1"/>
  <c r="K10" i="1"/>
  <c r="I10" i="1"/>
  <c r="M27" i="3"/>
  <c r="M26" i="3" s="1"/>
  <c r="G31" i="3"/>
  <c r="M22" i="3"/>
  <c r="M9" i="3"/>
  <c r="M8" i="3" s="1"/>
  <c r="F40" i="4"/>
  <c r="K8" i="3"/>
  <c r="I26" i="3"/>
  <c r="O31" i="3"/>
  <c r="V31" i="3"/>
  <c r="I8" i="3"/>
  <c r="M31" i="3"/>
  <c r="K31" i="3"/>
  <c r="O8" i="3"/>
  <c r="I31" i="3"/>
  <c r="Q31" i="3"/>
  <c r="Q8" i="3"/>
  <c r="Q26" i="3"/>
  <c r="K21" i="3"/>
  <c r="V21" i="3"/>
  <c r="O21" i="3"/>
  <c r="AF37" i="3"/>
  <c r="I21" i="3"/>
  <c r="Q21" i="3"/>
  <c r="F43" i="4"/>
  <c r="O7" i="1"/>
  <c r="V7" i="1"/>
  <c r="M7" i="1"/>
  <c r="G37" i="3" l="1"/>
  <c r="G21" i="1"/>
  <c r="G45" i="4" s="1"/>
  <c r="H45" i="4" s="1"/>
  <c r="I45" i="4" s="1"/>
  <c r="I20" i="4"/>
  <c r="M21" i="3"/>
  <c r="G40" i="4"/>
  <c r="H44" i="4" l="1"/>
  <c r="I44" i="4" s="1"/>
  <c r="G43" i="4"/>
  <c r="I18" i="4"/>
  <c r="H40" i="4"/>
  <c r="I40" i="4" s="1"/>
  <c r="A23" i="4"/>
  <c r="G42" i="4" l="1"/>
  <c r="H43" i="4"/>
  <c r="I43" i="4" s="1"/>
  <c r="I21" i="4"/>
  <c r="G25" i="4" s="1"/>
  <c r="A24" i="4"/>
  <c r="G26" i="4" l="1"/>
  <c r="G28" i="4" s="1"/>
  <c r="A25" i="4"/>
  <c r="A26" i="4" s="1"/>
  <c r="J43" i="4"/>
  <c r="G46" i="4"/>
  <c r="G27" i="4" s="1"/>
  <c r="H42" i="4"/>
  <c r="J44" i="4"/>
  <c r="J45" i="4"/>
  <c r="A28" i="4"/>
  <c r="J42" i="4" l="1"/>
  <c r="H46" i="4"/>
  <c r="I46" i="4" s="1"/>
  <c r="J40" i="4" s="1"/>
  <c r="I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F3BFD40C-B812-4508-A186-8405502026F5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D8D24207-2E95-41EB-A887-F6E79BB1FF9D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44508ACA-A7A1-496D-996D-8828B1F5326E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B3578D50-03A2-41A6-9B65-D29FAFD26BAA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CA36D890-1C77-4ABD-A35C-B5757F7CF114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9FC55C25-97B4-4D6C-A8DC-73370A6E49C9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</author>
  </authors>
  <commentList>
    <comment ref="S6" authorId="0" shapeId="0" xr:uid="{48A4CAB9-AE8B-49A9-B4DF-C2A94F4C425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3670606-396F-42B9-9E7C-DC81A0D0A7E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</author>
  </authors>
  <commentList>
    <comment ref="S5" authorId="0" shapeId="0" xr:uid="{C653A02C-E766-4DA3-A45A-7707B9CA7E4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5" authorId="0" shapeId="0" xr:uid="{CA1A5545-DEF0-4492-880E-4DBB52CF69A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<sst xmlns="http://schemas.openxmlformats.org/spreadsheetml/2006/main" count="322" uniqueCount="173">
  <si>
    <t>Položkový soupis prací a dodávek</t>
  </si>
  <si>
    <t>#TypZaznamu#</t>
  </si>
  <si>
    <t>S:</t>
  </si>
  <si>
    <t>OSV-001</t>
  </si>
  <si>
    <t>STA</t>
  </si>
  <si>
    <t>O:</t>
  </si>
  <si>
    <t>01</t>
  </si>
  <si>
    <t>OBJ</t>
  </si>
  <si>
    <t>R:</t>
  </si>
  <si>
    <t>01 - VRN</t>
  </si>
  <si>
    <t>VEDLEJŠÍ A OSTANÍ NÁKLADY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</si>
  <si>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</si>
  <si>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</si>
  <si>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</si>
  <si>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</si>
  <si>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</si>
  <si>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</si>
  <si>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</si>
  <si>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</si>
  <si>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</si>
  <si>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</si>
  <si>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</si>
  <si>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</si>
  <si>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</si>
  <si>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</si>
  <si>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</si>
  <si>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</si>
  <si>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</si>
  <si>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</si>
  <si>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</si>
  <si>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</si>
  <si>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</si>
  <si>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</si>
  <si>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</si>
  <si>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</si>
  <si>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</si>
  <si>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</si>
  <si>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VN</t>
  </si>
  <si>
    <t>Vedlejší náklady</t>
  </si>
  <si>
    <t>DIL</t>
  </si>
  <si>
    <t>Soubor</t>
  </si>
  <si>
    <t>RTS 21/ I</t>
  </si>
  <si>
    <t>Indiv</t>
  </si>
  <si>
    <t>VRN</t>
  </si>
  <si>
    <t>005121 R</t>
  </si>
  <si>
    <t>Zařízení staveniště</t>
  </si>
  <si>
    <t>Veškeré náklady spojené s vybudováním, provozem a odstraněním zařízení staveniště.</t>
  </si>
  <si>
    <t>ON</t>
  </si>
  <si>
    <t>Ostatní náklady</t>
  </si>
  <si>
    <t>005211010R</t>
  </si>
  <si>
    <t>Předání a převzetí staveniště</t>
  </si>
  <si>
    <t>Náklady spojené s účastí zhotovitele na předání a převzetí staveniště.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</si>
  <si>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</si>
  <si>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</si>
  <si>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</si>
  <si>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005211020R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</si>
  <si>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</si>
  <si>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00524 R</t>
  </si>
  <si>
    <t>Předání a převzetí díla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</si>
  <si>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</si>
  <si>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</si>
  <si>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</si>
  <si>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</si>
  <si>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SUM</t>
  </si>
  <si>
    <t>JKSO:</t>
  </si>
  <si>
    <t>828.75</t>
  </si>
  <si>
    <t>sítě kabelové osvětlovací nízkého napětí včetně sloupů a svítidel</t>
  </si>
  <si>
    <t>JKSO</t>
  </si>
  <si>
    <t>JKSOChar</t>
  </si>
  <si>
    <t>JKSOAkce</t>
  </si>
  <si>
    <t>END</t>
  </si>
  <si>
    <t>01 - STAV</t>
  </si>
  <si>
    <t>Práce</t>
  </si>
  <si>
    <t>POL1_</t>
  </si>
  <si>
    <t>VV</t>
  </si>
  <si>
    <t>m</t>
  </si>
  <si>
    <t>01 - EL</t>
  </si>
  <si>
    <t>Umělé osvětlení fotbalového hřiště s UMT - ELEKTROINSTALACE+OSVĚTLENÍ</t>
  </si>
  <si>
    <t>210-1</t>
  </si>
  <si>
    <t>Svítidla a materiál pro osvětlení</t>
  </si>
  <si>
    <t>31524000-5</t>
  </si>
  <si>
    <t>ks</t>
  </si>
  <si>
    <t>Vlastní</t>
  </si>
  <si>
    <t xml:space="preserve">tělo svítidla z vysokotlakého AL odlitku : </t>
  </si>
  <si>
    <t xml:space="preserve">tvrzené sklo s vysokou propustností, krytí IP 66 : </t>
  </si>
  <si>
    <t>50911000-4a</t>
  </si>
  <si>
    <t>4</t>
  </si>
  <si>
    <t>50911000-4b</t>
  </si>
  <si>
    <t>210-2</t>
  </si>
  <si>
    <t>Nosný materiál</t>
  </si>
  <si>
    <t>28421140-2a</t>
  </si>
  <si>
    <t xml:space="preserve">vnitřní kabeláž svítidla v sloupu - od svorkovnice po vlastní : </t>
  </si>
  <si>
    <t xml:space="preserve">svítidlo : </t>
  </si>
  <si>
    <t>210-3</t>
  </si>
  <si>
    <t>Dodávka rozvaděčů, zásuvkových skříní a ostatních zařízení</t>
  </si>
  <si>
    <t>31682100-1</t>
  </si>
  <si>
    <t xml:space="preserve">komplet vč. přídavných propojovacích komponentů, typové zkoušky, : </t>
  </si>
  <si>
    <t>210-6</t>
  </si>
  <si>
    <t>HZS</t>
  </si>
  <si>
    <t>509-4a</t>
  </si>
  <si>
    <t>hod</t>
  </si>
  <si>
    <t>509-4b</t>
  </si>
  <si>
    <t>Spolupráce s revizním technikem</t>
  </si>
  <si>
    <t>Výchozí revize</t>
  </si>
  <si>
    <t>#RTSROZP#</t>
  </si>
  <si>
    <t>Soupis stavebních prací, dodávek a služeb</t>
  </si>
  <si>
    <t>Stavba:</t>
  </si>
  <si>
    <t>Zadavatel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</si>
  <si>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</si>
  <si>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</si>
  <si>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</si>
  <si>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</si>
  <si>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</si>
  <si>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</si>
  <si>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</si>
  <si>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</si>
  <si>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MON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</si>
  <si>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</si>
  <si>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</si>
  <si>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</si>
  <si>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</si>
  <si>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</si>
  <si>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</si>
  <si>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</si>
  <si>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</si>
  <si>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</si>
  <si>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</si>
  <si>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</si>
  <si>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</si>
  <si>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</si>
  <si>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</si>
  <si>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</si>
  <si>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</si>
  <si>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</si>
  <si>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</si>
  <si>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</si>
  <si>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</si>
  <si>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objekt</t>
  </si>
  <si>
    <t>Celkem za stavbu</t>
  </si>
  <si>
    <t>31524000-5a</t>
  </si>
  <si>
    <t xml:space="preserve">příkon 1550W, tř.I, index barvy světla 85K, hmotnost 22kg : </t>
  </si>
  <si>
    <t>50911000-4c</t>
  </si>
  <si>
    <t>50911000-4d</t>
  </si>
  <si>
    <t xml:space="preserve">osazení a zapojení : </t>
  </si>
  <si>
    <t>31682100-3</t>
  </si>
  <si>
    <t>509-4e</t>
  </si>
  <si>
    <t>509-4f</t>
  </si>
  <si>
    <t>den</t>
  </si>
  <si>
    <t>Umělé osvětlení fotbalového stadionu - STAVEBNÍ ČÁST</t>
  </si>
  <si>
    <t>Umělé osvětlení fotbalového stadionu - ELEKTRO INSTALACE+OSVĚTLENÍ</t>
  </si>
  <si>
    <t>LED Umělé osvětlení fotbalového stadionu</t>
  </si>
  <si>
    <t>Rekonstrukce osvětlení fotbalového hřiště s UMT -Znojmo</t>
  </si>
  <si>
    <t>Správa nemovitostí města Znojma</t>
  </si>
  <si>
    <t>00839060</t>
  </si>
  <si>
    <t>CZ00839060</t>
  </si>
  <si>
    <t xml:space="preserve"> Pontassievská 14</t>
  </si>
  <si>
    <t>66902</t>
  </si>
  <si>
    <t>Znojmo</t>
  </si>
  <si>
    <t>LED světlomet pro osvětlení sportovišť 1350W - kompletní dodávka vč. montáže a zapojení,  - průměrná intenzita 250Lx</t>
  </si>
  <si>
    <t>výložník na stožár, dle typu svítidla, úchyt pro jedno svítidlo</t>
  </si>
  <si>
    <t>Omezující kryt LED světlometu pro minimalizaci rušivého světla, dle typu světlometu</t>
  </si>
  <si>
    <t>kpl</t>
  </si>
  <si>
    <t>montáž a instalace výložníků a světlometů na stožár, pomocí vysokozdvižné plošiny</t>
  </si>
  <si>
    <t>demontáž stávajících svítidel a výložníků</t>
  </si>
  <si>
    <t>Demontáž předřadníkových skříní na stožáru</t>
  </si>
  <si>
    <t>Kabel s PVC izolací, ve stožáru, volně ulložený - kompl. dodávka vč. montáže a zapojení, typ CYKY 3x2,5</t>
  </si>
  <si>
    <t>15mx4ks=60</t>
  </si>
  <si>
    <t>RO - rozvaděč, IP 43/20, v novém plastovém pilíři</t>
  </si>
  <si>
    <t>Svorkovnice do stožáru, odjištění svítidla</t>
  </si>
  <si>
    <t>Použití mechanizace - vysokozdvižná plošina</t>
  </si>
  <si>
    <t>Montážní práce spojené s úpravou přípojky</t>
  </si>
  <si>
    <t>SO 01 - UMĚLÉ OSVĚTLENÍ LED 200Lx - 4 stožáry 12m</t>
  </si>
  <si>
    <t xml:space="preserve">Měření intenzity osvětlení na hřišti kalibrovaným přístrojem s výstupním  protokolem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</si>
</sst>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9"/>
      <color indexed="81"/>
      <name val="Tahoma"/>
      <family val="2"/>
      <charset val="238"/>
    </font>
    <font>
      <sz val="8"/>
      <color indexed="12"/>
      <name val="Arial CE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33">
    <xf numFmtId="0" fontId="0" fillId="0" borderId="0" xfId="0"/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2" borderId="1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5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shrinkToFit="1"/>
    </xf>
    <xf numFmtId="164" fontId="2" fillId="2" borderId="6" xfId="0" applyNumberFormat="1" applyFont="1" applyFill="1" applyBorder="1" applyAlignment="1">
      <alignment vertical="top" shrinkToFit="1"/>
    </xf>
    <xf numFmtId="4" fontId="2" fillId="2" borderId="6" xfId="0" applyNumberFormat="1" applyFont="1" applyFill="1" applyBorder="1" applyAlignment="1">
      <alignment vertical="top" shrinkToFit="1"/>
    </xf>
    <xf numFmtId="4" fontId="2" fillId="2" borderId="7" xfId="0" applyNumberFormat="1" applyFont="1" applyFill="1" applyBorder="1" applyAlignment="1">
      <alignment vertical="top" shrinkToFit="1"/>
    </xf>
    <xf numFmtId="4" fontId="2" fillId="2" borderId="0" xfId="0" applyNumberFormat="1" applyFont="1" applyFill="1" applyAlignment="1">
      <alignment vertical="top" shrinkToFit="1"/>
    </xf>
    <xf numFmtId="0" fontId="3" fillId="0" borderId="8" xfId="0" applyFont="1" applyBorder="1" applyAlignment="1">
      <alignment vertical="top"/>
    </xf>
    <xf numFmtId="49" fontId="3" fillId="0" borderId="9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shrinkToFit="1"/>
    </xf>
    <xf numFmtId="164" fontId="3" fillId="0" borderId="9" xfId="0" applyNumberFormat="1" applyFont="1" applyBorder="1" applyAlignment="1">
      <alignment vertical="top" shrinkToFit="1"/>
    </xf>
    <xf numFmtId="4" fontId="3" fillId="4" borderId="9" xfId="0" applyNumberFormat="1" applyFont="1" applyFill="1" applyBorder="1" applyAlignment="1" applyProtection="1">
      <alignment vertical="top" shrinkToFit="1"/>
      <protection locked="0"/>
    </xf>
    <xf numFmtId="4" fontId="3" fillId="0" borderId="9" xfId="0" applyNumberFormat="1" applyFont="1" applyBorder="1" applyAlignment="1">
      <alignment vertical="top" shrinkToFit="1"/>
    </xf>
    <xf numFmtId="4" fontId="3" fillId="0" borderId="10" xfId="0" applyNumberFormat="1" applyFont="1" applyBorder="1" applyAlignment="1">
      <alignment vertical="top" shrinkToFit="1"/>
    </xf>
    <xf numFmtId="4" fontId="3" fillId="0" borderId="0" xfId="0" applyNumberFormat="1" applyFont="1" applyAlignment="1">
      <alignment vertical="top" shrinkToFit="1"/>
    </xf>
    <xf numFmtId="0" fontId="3" fillId="0" borderId="0" xfId="0" applyFont="1"/>
    <xf numFmtId="0" fontId="3" fillId="0" borderId="11" xfId="0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shrinkToFit="1"/>
    </xf>
    <xf numFmtId="164" fontId="3" fillId="0" borderId="12" xfId="0" applyNumberFormat="1" applyFont="1" applyBorder="1" applyAlignment="1">
      <alignment vertical="top" shrinkToFit="1"/>
    </xf>
    <xf numFmtId="4" fontId="3" fillId="4" borderId="12" xfId="0" applyNumberFormat="1" applyFont="1" applyFill="1" applyBorder="1" applyAlignment="1" applyProtection="1">
      <alignment vertical="top" shrinkToFit="1"/>
      <protection locked="0"/>
    </xf>
    <xf numFmtId="4" fontId="3" fillId="0" borderId="12" xfId="0" applyNumberFormat="1" applyFont="1" applyBorder="1" applyAlignment="1">
      <alignment vertical="top" shrinkToFit="1"/>
    </xf>
    <xf numFmtId="4" fontId="3" fillId="0" borderId="13" xfId="0" applyNumberFormat="1" applyFont="1" applyBorder="1" applyAlignment="1">
      <alignment vertical="top" shrinkToFi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2" fillId="2" borderId="4" xfId="0" applyFont="1" applyFill="1" applyBorder="1" applyAlignment="1">
      <alignment vertical="top"/>
    </xf>
    <xf numFmtId="49" fontId="2" fillId="2" borderId="2" xfId="0" applyNumberFormat="1" applyFont="1" applyFill="1" applyBorder="1" applyAlignment="1">
      <alignment vertical="top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4" fontId="2" fillId="2" borderId="3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164" fontId="6" fillId="0" borderId="0" xfId="0" quotePrefix="1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center" vertical="top" wrapText="1" shrinkToFit="1"/>
    </xf>
    <xf numFmtId="164" fontId="6" fillId="0" borderId="0" xfId="0" applyNumberFormat="1" applyFont="1" applyAlignment="1">
      <alignment vertical="top" wrapText="1" shrinkToFit="1"/>
    </xf>
    <xf numFmtId="0" fontId="0" fillId="0" borderId="14" xfId="0" applyBorder="1"/>
    <xf numFmtId="0" fontId="0" fillId="0" borderId="16" xfId="0" applyBorder="1"/>
    <xf numFmtId="0" fontId="0" fillId="2" borderId="16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20" xfId="0" applyFill="1" applyBorder="1" applyAlignment="1">
      <alignment wrapText="1"/>
    </xf>
    <xf numFmtId="0" fontId="0" fillId="0" borderId="16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18" xfId="0" applyBorder="1"/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/>
    <xf numFmtId="0" fontId="0" fillId="0" borderId="19" xfId="0" applyBorder="1" applyAlignment="1">
      <alignment horizontal="left" inden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/>
    <xf numFmtId="0" fontId="0" fillId="0" borderId="20" xfId="0" applyBorder="1" applyAlignment="1">
      <alignment horizontal="right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left" vertical="top" inden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7" xfId="0" applyBorder="1"/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wrapText="1"/>
    </xf>
    <xf numFmtId="49" fontId="0" fillId="0" borderId="16" xfId="0" applyNumberFormat="1" applyBorder="1"/>
    <xf numFmtId="0" fontId="0" fillId="0" borderId="23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2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0" fillId="0" borderId="23" xfId="0" applyBorder="1" applyAlignment="1">
      <alignment horizontal="left" indent="1"/>
    </xf>
    <xf numFmtId="1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49" fontId="0" fillId="0" borderId="24" xfId="0" applyNumberFormat="1" applyBorder="1" applyAlignment="1">
      <alignment horizontal="left" vertical="center"/>
    </xf>
    <xf numFmtId="1" fontId="2" fillId="0" borderId="4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 indent="1"/>
    </xf>
    <xf numFmtId="0" fontId="13" fillId="2" borderId="27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4" fontId="12" fillId="2" borderId="27" xfId="0" applyNumberFormat="1" applyFon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0" fontId="0" fillId="2" borderId="27" xfId="0" applyFill="1" applyBorder="1" applyAlignment="1">
      <alignment wrapText="1"/>
    </xf>
    <xf numFmtId="0" fontId="0" fillId="2" borderId="27" xfId="0" applyFill="1" applyBorder="1"/>
    <xf numFmtId="49" fontId="2" fillId="2" borderId="28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top"/>
    </xf>
    <xf numFmtId="14" fontId="2" fillId="0" borderId="20" xfId="0" applyNumberFormat="1" applyFont="1" applyBorder="1" applyAlignment="1">
      <alignment horizontal="center" vertical="top"/>
    </xf>
    <xf numFmtId="0" fontId="2" fillId="0" borderId="16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 applyAlignment="1">
      <alignment horizontal="right"/>
    </xf>
    <xf numFmtId="0" fontId="0" fillId="0" borderId="29" xfId="0" applyBorder="1"/>
    <xf numFmtId="0" fontId="0" fillId="0" borderId="30" xfId="0" applyBorder="1" applyAlignment="1">
      <alignment wrapText="1"/>
    </xf>
    <xf numFmtId="0" fontId="0" fillId="0" borderId="30" xfId="0" applyBorder="1"/>
    <xf numFmtId="0" fontId="0" fillId="0" borderId="31" xfId="0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9" fillId="0" borderId="1" xfId="0" applyNumberFormat="1" applyFont="1" applyBorder="1" applyAlignment="1">
      <alignment horizontal="right" vertical="center" wrapText="1" shrinkToFit="1"/>
    </xf>
    <xf numFmtId="3" fontId="9" fillId="0" borderId="1" xfId="0" applyNumberFormat="1" applyFont="1" applyBorder="1" applyAlignment="1">
      <alignment horizontal="right" vertical="center" shrinkToFit="1"/>
    </xf>
    <xf numFmtId="3" fontId="0" fillId="0" borderId="1" xfId="0" applyNumberFormat="1" applyBorder="1" applyAlignment="1">
      <alignment vertical="center" shrinkToFit="1"/>
    </xf>
    <xf numFmtId="3" fontId="2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1" xfId="0" applyNumberFormat="1" applyFont="1" applyBorder="1" applyAlignment="1">
      <alignment vertical="center" shrinkToFit="1"/>
    </xf>
    <xf numFmtId="3" fontId="0" fillId="0" borderId="4" xfId="0" applyNumberFormat="1" applyBorder="1" applyAlignment="1">
      <alignment horizontal="left" vertical="center"/>
    </xf>
    <xf numFmtId="3" fontId="0" fillId="0" borderId="1" xfId="0" applyNumberFormat="1" applyBorder="1" applyAlignment="1">
      <alignment vertical="center" wrapText="1" shrinkToFit="1"/>
    </xf>
    <xf numFmtId="49" fontId="2" fillId="5" borderId="20" xfId="0" applyNumberFormat="1" applyFont="1" applyFill="1" applyBorder="1" applyAlignment="1">
      <alignment horizontal="left" vertical="center" wrapText="1"/>
    </xf>
    <xf numFmtId="0" fontId="0" fillId="5" borderId="20" xfId="0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top"/>
    </xf>
    <xf numFmtId="3" fontId="0" fillId="0" borderId="14" xfId="0" applyNumberFormat="1" applyBorder="1"/>
    <xf numFmtId="3" fontId="15" fillId="3" borderId="32" xfId="0" applyNumberFormat="1" applyFont="1" applyFill="1" applyBorder="1" applyAlignment="1">
      <alignment vertical="center"/>
    </xf>
    <xf numFmtId="3" fontId="15" fillId="3" borderId="15" xfId="0" applyNumberFormat="1" applyFont="1" applyFill="1" applyBorder="1" applyAlignment="1">
      <alignment vertical="center" wrapText="1"/>
    </xf>
    <xf numFmtId="3" fontId="16" fillId="3" borderId="33" xfId="0" applyNumberFormat="1" applyFont="1" applyFill="1" applyBorder="1" applyAlignment="1">
      <alignment horizontal="center" vertical="center" wrapText="1" shrinkToFit="1"/>
    </xf>
    <xf numFmtId="3" fontId="15" fillId="3" borderId="33" xfId="0" applyNumberFormat="1" applyFont="1" applyFill="1" applyBorder="1" applyAlignment="1">
      <alignment horizontal="center" vertical="center" wrapText="1" shrinkToFit="1"/>
    </xf>
    <xf numFmtId="3" fontId="15" fillId="3" borderId="34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3" fontId="0" fillId="0" borderId="35" xfId="0" applyNumberForma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0" fillId="0" borderId="29" xfId="0" applyNumberFormat="1" applyBorder="1"/>
    <xf numFmtId="3" fontId="0" fillId="2" borderId="38" xfId="0" applyNumberFormat="1" applyFill="1" applyBorder="1" applyAlignment="1">
      <alignment vertical="center" wrapText="1" shrinkToFit="1"/>
    </xf>
    <xf numFmtId="3" fontId="0" fillId="2" borderId="38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8" fillId="2" borderId="14" xfId="0" applyFont="1" applyFill="1" applyBorder="1" applyAlignment="1">
      <alignment horizontal="left" vertical="center" indent="1"/>
    </xf>
    <xf numFmtId="0" fontId="0" fillId="2" borderId="41" xfId="0" applyFill="1" applyBorder="1" applyAlignment="1">
      <alignment wrapText="1"/>
    </xf>
    <xf numFmtId="49" fontId="1" fillId="2" borderId="4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0" fillId="5" borderId="0" xfId="0" applyFill="1" applyAlignment="1">
      <alignment horizontal="right" vertical="center"/>
    </xf>
    <xf numFmtId="49" fontId="2" fillId="5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9" fontId="0" fillId="0" borderId="35" xfId="1" applyFont="1" applyBorder="1" applyAlignment="1">
      <alignment vertical="center"/>
    </xf>
    <xf numFmtId="9" fontId="2" fillId="0" borderId="35" xfId="1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2" fillId="5" borderId="0" xfId="0" applyNumberFormat="1" applyFont="1" applyFill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left" vertical="center" wrapText="1"/>
    </xf>
    <xf numFmtId="0" fontId="0" fillId="2" borderId="41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18" xfId="0" applyFill="1" applyBorder="1" applyAlignment="1">
      <alignment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0" fontId="0" fillId="5" borderId="6" xfId="0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1" fontId="0" fillId="0" borderId="20" xfId="0" applyNumberFormat="1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4" fontId="10" fillId="0" borderId="4" xfId="0" applyNumberFormat="1" applyFont="1" applyBorder="1" applyAlignment="1">
      <alignment horizontal="right" vertical="center" indent="1"/>
    </xf>
    <xf numFmtId="4" fontId="10" fillId="0" borderId="3" xfId="0" applyNumberFormat="1" applyFont="1" applyBorder="1" applyAlignment="1">
      <alignment horizontal="right" vertical="center" indent="1"/>
    </xf>
    <xf numFmtId="4" fontId="10" fillId="0" borderId="24" xfId="0" applyNumberFormat="1" applyFont="1" applyBorder="1" applyAlignment="1">
      <alignment horizontal="right" vertical="center" indent="1"/>
    </xf>
    <xf numFmtId="4" fontId="11" fillId="0" borderId="4" xfId="0" applyNumberFormat="1" applyFont="1" applyBorder="1" applyAlignment="1">
      <alignment horizontal="right" vertical="center" indent="1"/>
    </xf>
    <xf numFmtId="4" fontId="11" fillId="0" borderId="3" xfId="0" applyNumberFormat="1" applyFont="1" applyBorder="1" applyAlignment="1">
      <alignment horizontal="right" vertical="center" indent="1"/>
    </xf>
    <xf numFmtId="4" fontId="11" fillId="0" borderId="24" xfId="0" applyNumberFormat="1" applyFont="1" applyBorder="1" applyAlignment="1">
      <alignment horizontal="right" vertical="center" indent="1"/>
    </xf>
    <xf numFmtId="3" fontId="2" fillId="0" borderId="2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25" xfId="0" applyNumberFormat="1" applyFont="1" applyBorder="1" applyAlignment="1">
      <alignment horizontal="right" vertical="center"/>
    </xf>
    <xf numFmtId="4" fontId="11" fillId="0" borderId="20" xfId="0" applyNumberFormat="1" applyFont="1" applyBorder="1" applyAlignment="1">
      <alignment horizontal="right" vertical="center"/>
    </xf>
    <xf numFmtId="4" fontId="14" fillId="2" borderId="27" xfId="0" applyNumberFormat="1" applyFont="1" applyFill="1" applyBorder="1" applyAlignment="1">
      <alignment horizontal="right" vertical="center"/>
    </xf>
    <xf numFmtId="2" fontId="14" fillId="2" borderId="27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3" fontId="0" fillId="0" borderId="2" xfId="0" applyNumberFormat="1" applyBorder="1" applyAlignment="1">
      <alignment vertical="center" wrapText="1"/>
    </xf>
    <xf numFmtId="3" fontId="0" fillId="2" borderId="36" xfId="0" applyNumberFormat="1" applyFill="1" applyBorder="1" applyAlignment="1">
      <alignment vertical="center"/>
    </xf>
    <xf numFmtId="3" fontId="0" fillId="2" borderId="37" xfId="0" applyNumberFormat="1" applyFill="1" applyBorder="1" applyAlignment="1">
      <alignment vertical="center"/>
    </xf>
    <xf numFmtId="3" fontId="0" fillId="2" borderId="4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6" xfId="0" applyBorder="1" applyAlignment="1">
      <alignment vertical="top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6457-450D-4B01-B13D-327765A12F1E}">
  <dimension ref="A1:J46"/>
  <sheetViews>
    <sheetView tabSelected="1" topLeftCell="B1" workbookViewId="0">
      <selection activeCell="D16" sqref="D16"/>
    </sheetView>
  </sheetViews>
  <sheetFormatPr defaultColWidth="9" defaultRowHeight="15" x14ac:dyDescent="0.25"/>
  <cols>
    <col min="1" max="1" width="8.42578125" hidden="1" customWidth="1"/>
    <col min="2" max="2" width="13.42578125" customWidth="1"/>
    <col min="3" max="3" width="7.42578125" style="62" customWidth="1"/>
    <col min="4" max="4" width="13" style="62" customWidth="1"/>
    <col min="5" max="5" width="9.7109375" style="62" customWidth="1"/>
    <col min="6" max="6" width="8.42578125" customWidth="1"/>
    <col min="7" max="7" width="8.140625" customWidth="1"/>
    <col min="8" max="8" width="6" customWidth="1"/>
    <col min="9" max="9" width="13" customWidth="1"/>
    <col min="10" max="10" width="6.140625" customWidth="1"/>
  </cols>
  <sheetData>
    <row r="1" spans="1:10" ht="33.75" customHeight="1" thickBot="1" x14ac:dyDescent="0.3">
      <c r="A1" s="56" t="s">
        <v>104</v>
      </c>
      <c r="B1" s="176" t="s">
        <v>105</v>
      </c>
      <c r="C1" s="177"/>
      <c r="D1" s="177"/>
      <c r="E1" s="177"/>
      <c r="F1" s="177"/>
      <c r="G1" s="177"/>
      <c r="H1" s="177"/>
      <c r="I1" s="177"/>
      <c r="J1" s="178"/>
    </row>
    <row r="2" spans="1:10" ht="36" customHeight="1" x14ac:dyDescent="0.25">
      <c r="A2" s="57"/>
      <c r="B2" s="158" t="s">
        <v>106</v>
      </c>
      <c r="C2" s="159"/>
      <c r="D2" s="160" t="s">
        <v>3</v>
      </c>
      <c r="E2" s="179" t="s">
        <v>151</v>
      </c>
      <c r="F2" s="180"/>
      <c r="G2" s="180"/>
      <c r="H2" s="180"/>
      <c r="I2" s="180"/>
      <c r="J2" s="181"/>
    </row>
    <row r="3" spans="1:10" ht="27" hidden="1" customHeight="1" x14ac:dyDescent="0.25">
      <c r="A3" s="57"/>
      <c r="B3" s="58"/>
      <c r="C3" s="161"/>
      <c r="D3" s="162"/>
      <c r="E3" s="182"/>
      <c r="F3" s="183"/>
      <c r="G3" s="183"/>
      <c r="H3" s="183"/>
      <c r="I3" s="183"/>
      <c r="J3" s="184"/>
    </row>
    <row r="4" spans="1:10" ht="23.25" customHeight="1" x14ac:dyDescent="0.25">
      <c r="A4" s="57"/>
      <c r="B4" s="59"/>
      <c r="C4" s="60"/>
      <c r="D4" s="143"/>
      <c r="E4" s="185"/>
      <c r="F4" s="185"/>
      <c r="G4" s="185"/>
      <c r="H4" s="185"/>
      <c r="I4" s="185"/>
      <c r="J4" s="186"/>
    </row>
    <row r="5" spans="1:10" ht="24" customHeight="1" x14ac:dyDescent="0.25">
      <c r="A5" s="57"/>
      <c r="B5" s="61" t="s">
        <v>107</v>
      </c>
      <c r="D5" s="187" t="s">
        <v>152</v>
      </c>
      <c r="E5" s="188"/>
      <c r="F5" s="188"/>
      <c r="G5" s="188"/>
      <c r="H5" s="163" t="s">
        <v>108</v>
      </c>
      <c r="I5" s="164" t="s">
        <v>153</v>
      </c>
      <c r="J5" s="63"/>
    </row>
    <row r="6" spans="1:10" ht="15.75" customHeight="1" x14ac:dyDescent="0.25">
      <c r="A6" s="57"/>
      <c r="B6" s="64"/>
      <c r="C6" s="165"/>
      <c r="D6" s="174" t="s">
        <v>155</v>
      </c>
      <c r="E6" s="175"/>
      <c r="F6" s="175"/>
      <c r="G6" s="175"/>
      <c r="H6" s="163" t="s">
        <v>109</v>
      </c>
      <c r="I6" s="164" t="s">
        <v>154</v>
      </c>
      <c r="J6" s="63"/>
    </row>
    <row r="7" spans="1:10" ht="15.75" customHeight="1" x14ac:dyDescent="0.25">
      <c r="A7" s="57"/>
      <c r="B7" s="65"/>
      <c r="C7" s="66"/>
      <c r="D7" s="140" t="s">
        <v>156</v>
      </c>
      <c r="E7" s="189" t="s">
        <v>157</v>
      </c>
      <c r="F7" s="190"/>
      <c r="G7" s="190"/>
      <c r="H7" s="141"/>
      <c r="I7" s="142"/>
      <c r="J7" s="69"/>
    </row>
    <row r="8" spans="1:10" ht="24" hidden="1" customHeight="1" x14ac:dyDescent="0.25">
      <c r="A8" s="57"/>
      <c r="B8" s="61" t="s">
        <v>110</v>
      </c>
      <c r="D8" s="166"/>
      <c r="H8" s="167" t="s">
        <v>108</v>
      </c>
      <c r="I8" s="168"/>
      <c r="J8" s="63"/>
    </row>
    <row r="9" spans="1:10" ht="15.75" hidden="1" customHeight="1" x14ac:dyDescent="0.25">
      <c r="A9" s="57"/>
      <c r="B9" s="57"/>
      <c r="D9" s="166"/>
      <c r="H9" s="167" t="s">
        <v>109</v>
      </c>
      <c r="I9" s="168"/>
      <c r="J9" s="63"/>
    </row>
    <row r="10" spans="1:10" ht="15.75" hidden="1" customHeight="1" x14ac:dyDescent="0.25">
      <c r="A10" s="57"/>
      <c r="B10" s="70"/>
      <c r="C10" s="66"/>
      <c r="D10" s="71"/>
      <c r="E10" s="72"/>
      <c r="F10" s="67"/>
      <c r="G10" s="73"/>
      <c r="H10" s="73"/>
      <c r="I10" s="74"/>
      <c r="J10" s="69"/>
    </row>
    <row r="11" spans="1:10" ht="24" customHeight="1" x14ac:dyDescent="0.25">
      <c r="A11" s="57"/>
      <c r="B11" s="61" t="s">
        <v>111</v>
      </c>
      <c r="D11" s="191"/>
      <c r="E11" s="191"/>
      <c r="F11" s="191"/>
      <c r="G11" s="191"/>
      <c r="H11" s="167" t="s">
        <v>108</v>
      </c>
      <c r="I11" s="169"/>
      <c r="J11" s="63"/>
    </row>
    <row r="12" spans="1:10" ht="15.75" customHeight="1" x14ac:dyDescent="0.25">
      <c r="A12" s="57"/>
      <c r="B12" s="64"/>
      <c r="C12" s="165"/>
      <c r="D12" s="192"/>
      <c r="E12" s="192"/>
      <c r="F12" s="192"/>
      <c r="G12" s="192"/>
      <c r="H12" s="167" t="s">
        <v>109</v>
      </c>
      <c r="I12" s="169"/>
      <c r="J12" s="63"/>
    </row>
    <row r="13" spans="1:10" ht="15.75" customHeight="1" x14ac:dyDescent="0.25">
      <c r="A13" s="57"/>
      <c r="B13" s="65"/>
      <c r="C13" s="66"/>
      <c r="D13" s="75"/>
      <c r="E13" s="193"/>
      <c r="F13" s="194"/>
      <c r="G13" s="194"/>
      <c r="H13" s="76"/>
      <c r="I13" s="68"/>
      <c r="J13" s="69"/>
    </row>
    <row r="14" spans="1:10" ht="24" customHeight="1" x14ac:dyDescent="0.25">
      <c r="A14" s="57"/>
      <c r="B14" s="77" t="s">
        <v>112</v>
      </c>
      <c r="C14" s="78"/>
      <c r="D14" s="79"/>
      <c r="E14" s="80"/>
      <c r="F14" s="81"/>
      <c r="G14" s="81"/>
      <c r="H14" s="82"/>
      <c r="I14" s="81"/>
      <c r="J14" s="83"/>
    </row>
    <row r="15" spans="1:10" ht="32.25" customHeight="1" x14ac:dyDescent="0.25">
      <c r="A15" s="57"/>
      <c r="B15" s="70" t="s">
        <v>113</v>
      </c>
      <c r="C15" s="84"/>
      <c r="D15" s="85"/>
      <c r="E15" s="195"/>
      <c r="F15" s="195"/>
      <c r="G15" s="196"/>
      <c r="H15" s="196"/>
      <c r="I15" s="196" t="s">
        <v>18</v>
      </c>
      <c r="J15" s="197"/>
    </row>
    <row r="16" spans="1:10" ht="23.25" customHeight="1" x14ac:dyDescent="0.25">
      <c r="A16" s="86" t="s">
        <v>114</v>
      </c>
      <c r="B16" s="87" t="s">
        <v>114</v>
      </c>
      <c r="C16" s="88"/>
      <c r="D16" s="89"/>
      <c r="E16" s="198"/>
      <c r="F16" s="199"/>
      <c r="G16" s="198"/>
      <c r="H16" s="199"/>
      <c r="I16" s="198">
        <v>0</v>
      </c>
      <c r="J16" s="200"/>
    </row>
    <row r="17" spans="1:10" ht="23.25" customHeight="1" x14ac:dyDescent="0.25">
      <c r="A17" s="86" t="s">
        <v>115</v>
      </c>
      <c r="B17" s="87" t="s">
        <v>115</v>
      </c>
      <c r="C17" s="88"/>
      <c r="D17" s="89"/>
      <c r="E17" s="198"/>
      <c r="F17" s="199"/>
      <c r="G17" s="198"/>
      <c r="H17" s="199"/>
      <c r="I17" s="198">
        <v>0</v>
      </c>
      <c r="J17" s="200"/>
    </row>
    <row r="18" spans="1:10" ht="23.25" customHeight="1" x14ac:dyDescent="0.25">
      <c r="A18" s="86" t="s">
        <v>116</v>
      </c>
      <c r="B18" s="87" t="s">
        <v>116</v>
      </c>
      <c r="C18" s="88"/>
      <c r="D18" s="89"/>
      <c r="E18" s="198"/>
      <c r="F18" s="199"/>
      <c r="G18" s="198"/>
      <c r="H18" s="199"/>
      <c r="I18" s="198">
        <f>'01 01 - EL Pol'!G37</f>
        <v>0</v>
      </c>
      <c r="J18" s="200"/>
    </row>
    <row r="19" spans="1:10" ht="23.25" customHeight="1" x14ac:dyDescent="0.25">
      <c r="A19" s="86" t="s">
        <v>37</v>
      </c>
      <c r="B19" s="87" t="s">
        <v>38</v>
      </c>
      <c r="C19" s="88"/>
      <c r="D19" s="89"/>
      <c r="E19" s="198"/>
      <c r="F19" s="199"/>
      <c r="G19" s="198"/>
      <c r="H19" s="199"/>
      <c r="I19" s="198">
        <f>'01 01 - VRN Pol'!G7</f>
        <v>0</v>
      </c>
      <c r="J19" s="200"/>
    </row>
    <row r="20" spans="1:10" ht="23.25" customHeight="1" x14ac:dyDescent="0.25">
      <c r="A20" s="86" t="s">
        <v>47</v>
      </c>
      <c r="B20" s="87" t="s">
        <v>48</v>
      </c>
      <c r="C20" s="88"/>
      <c r="D20" s="89"/>
      <c r="E20" s="198"/>
      <c r="F20" s="199"/>
      <c r="G20" s="198"/>
      <c r="H20" s="199"/>
      <c r="I20" s="198">
        <f>'01 01 - VRN Pol'!G10</f>
        <v>0</v>
      </c>
      <c r="J20" s="200"/>
    </row>
    <row r="21" spans="1:10" ht="23.25" customHeight="1" x14ac:dyDescent="0.25">
      <c r="A21" s="57"/>
      <c r="B21" s="90" t="s">
        <v>18</v>
      </c>
      <c r="C21" s="91"/>
      <c r="D21" s="92"/>
      <c r="E21" s="201"/>
      <c r="F21" s="202"/>
      <c r="G21" s="201"/>
      <c r="H21" s="202"/>
      <c r="I21" s="201">
        <f>I20+I19+I18+I16</f>
        <v>0</v>
      </c>
      <c r="J21" s="203"/>
    </row>
    <row r="22" spans="1:10" ht="33" customHeight="1" x14ac:dyDescent="0.25">
      <c r="A22" s="57"/>
      <c r="B22" s="93" t="s">
        <v>117</v>
      </c>
      <c r="C22" s="88"/>
      <c r="D22" s="89"/>
      <c r="E22" s="94"/>
      <c r="F22" s="95"/>
      <c r="G22" s="96"/>
      <c r="H22" s="96"/>
      <c r="I22" s="96"/>
      <c r="J22" s="97"/>
    </row>
    <row r="23" spans="1:10" ht="23.25" customHeight="1" x14ac:dyDescent="0.25">
      <c r="A23" s="57">
        <f>ZakladDPHSni*SazbaDPH1/100</f>
        <v>0</v>
      </c>
      <c r="B23" s="87" t="s">
        <v>118</v>
      </c>
      <c r="C23" s="88"/>
      <c r="D23" s="89"/>
      <c r="E23" s="98">
        <v>15</v>
      </c>
      <c r="F23" s="95" t="s">
        <v>119</v>
      </c>
      <c r="G23" s="205">
        <v>0</v>
      </c>
      <c r="H23" s="206"/>
      <c r="I23" s="206"/>
      <c r="J23" s="97" t="str">
        <f t="shared" ref="J23:J27" si="0">Mena</f>
        <v>CZK</v>
      </c>
    </row>
    <row r="24" spans="1:10" ht="23.25" customHeight="1" x14ac:dyDescent="0.25">
      <c r="A24" s="57">
        <f>(A23-INT(A23))*100</f>
        <v>0</v>
      </c>
      <c r="B24" s="87" t="s">
        <v>120</v>
      </c>
      <c r="C24" s="88"/>
      <c r="D24" s="89"/>
      <c r="E24" s="98">
        <f>SazbaDPH1</f>
        <v>15</v>
      </c>
      <c r="F24" s="95" t="s">
        <v>119</v>
      </c>
      <c r="G24" s="207">
        <v>0</v>
      </c>
      <c r="H24" s="208"/>
      <c r="I24" s="208"/>
      <c r="J24" s="97" t="str">
        <f t="shared" si="0"/>
        <v>CZK</v>
      </c>
    </row>
    <row r="25" spans="1:10" ht="23.25" customHeight="1" x14ac:dyDescent="0.25">
      <c r="A25" s="57">
        <f>ZakladDPHZakl*SazbaDPH2/100</f>
        <v>0</v>
      </c>
      <c r="B25" s="87" t="s">
        <v>121</v>
      </c>
      <c r="C25" s="88"/>
      <c r="D25" s="89"/>
      <c r="E25" s="98">
        <v>21</v>
      </c>
      <c r="F25" s="95" t="s">
        <v>119</v>
      </c>
      <c r="G25" s="205">
        <f>I21</f>
        <v>0</v>
      </c>
      <c r="H25" s="206"/>
      <c r="I25" s="206"/>
      <c r="J25" s="97" t="str">
        <f t="shared" si="0"/>
        <v>CZK</v>
      </c>
    </row>
    <row r="26" spans="1:10" ht="23.25" customHeight="1" thickBot="1" x14ac:dyDescent="0.3">
      <c r="A26" s="57">
        <f>(A25-INT(A25))*100</f>
        <v>0</v>
      </c>
      <c r="B26" s="99" t="s">
        <v>122</v>
      </c>
      <c r="C26" s="100"/>
      <c r="D26" s="85"/>
      <c r="E26" s="101">
        <f>SazbaDPH2</f>
        <v>21</v>
      </c>
      <c r="F26" s="102" t="s">
        <v>119</v>
      </c>
      <c r="G26" s="209">
        <f>ZakladDPHZakl*0.21</f>
        <v>0</v>
      </c>
      <c r="H26" s="210"/>
      <c r="I26" s="210"/>
      <c r="J26" s="103" t="str">
        <f t="shared" si="0"/>
        <v>CZK</v>
      </c>
    </row>
    <row r="27" spans="1:10" ht="27.75" hidden="1" customHeight="1" x14ac:dyDescent="0.25">
      <c r="A27" s="57"/>
      <c r="B27" s="104" t="s">
        <v>123</v>
      </c>
      <c r="C27" s="105"/>
      <c r="D27" s="105"/>
      <c r="E27" s="106"/>
      <c r="F27" s="107"/>
      <c r="G27" s="211">
        <f>ZakladDPHSniVypocet+ZakladDPHZaklVypocet</f>
        <v>0</v>
      </c>
      <c r="H27" s="212"/>
      <c r="I27" s="212"/>
      <c r="J27" s="108" t="str">
        <f t="shared" si="0"/>
        <v>CZK</v>
      </c>
    </row>
    <row r="28" spans="1:10" ht="27.75" customHeight="1" thickBot="1" x14ac:dyDescent="0.3">
      <c r="A28" s="57" t="e">
        <f>(#REF!-INT(#REF!))*100</f>
        <v>#REF!</v>
      </c>
      <c r="B28" s="104" t="s">
        <v>124</v>
      </c>
      <c r="C28" s="109"/>
      <c r="D28" s="109"/>
      <c r="E28" s="109"/>
      <c r="F28" s="110"/>
      <c r="G28" s="211">
        <f>ZakladDPHZakl+G26</f>
        <v>0</v>
      </c>
      <c r="H28" s="211"/>
      <c r="I28" s="211"/>
      <c r="J28" s="111" t="s">
        <v>125</v>
      </c>
    </row>
    <row r="29" spans="1:10" ht="30" customHeight="1" x14ac:dyDescent="0.25">
      <c r="A29" s="57"/>
      <c r="B29" s="57"/>
      <c r="J29" s="112"/>
    </row>
    <row r="30" spans="1:10" ht="18.75" customHeight="1" x14ac:dyDescent="0.25">
      <c r="A30" s="57"/>
      <c r="B30" s="113"/>
      <c r="C30" s="114" t="s">
        <v>126</v>
      </c>
      <c r="D30" s="115"/>
      <c r="E30" s="115"/>
      <c r="F30" s="116" t="s">
        <v>127</v>
      </c>
      <c r="G30" s="117"/>
      <c r="H30" s="118"/>
      <c r="I30" s="117"/>
      <c r="J30" s="112"/>
    </row>
    <row r="31" spans="1:10" ht="47.25" customHeight="1" x14ac:dyDescent="0.25">
      <c r="A31" s="57"/>
      <c r="B31" s="57"/>
      <c r="J31" s="112"/>
    </row>
    <row r="32" spans="1:10" s="121" customFormat="1" ht="18.75" customHeight="1" x14ac:dyDescent="0.2">
      <c r="A32" s="119"/>
      <c r="B32" s="119"/>
      <c r="C32" s="120"/>
      <c r="D32" s="213"/>
      <c r="E32" s="214"/>
      <c r="G32" s="215"/>
      <c r="H32" s="216"/>
      <c r="I32" s="216"/>
      <c r="J32" s="122"/>
    </row>
    <row r="33" spans="1:10" ht="12.75" customHeight="1" x14ac:dyDescent="0.25">
      <c r="A33" s="57"/>
      <c r="B33" s="57"/>
      <c r="D33" s="217" t="s">
        <v>128</v>
      </c>
      <c r="E33" s="217"/>
      <c r="H33" s="6" t="s">
        <v>129</v>
      </c>
      <c r="J33" s="112"/>
    </row>
    <row r="34" spans="1:10" ht="12.75" customHeight="1" x14ac:dyDescent="0.25">
      <c r="A34" s="57"/>
      <c r="B34" s="57"/>
      <c r="D34" s="172"/>
      <c r="E34" s="172"/>
      <c r="H34" s="6"/>
      <c r="J34" s="112"/>
    </row>
    <row r="35" spans="1:10" ht="13.5" customHeight="1" thickBot="1" x14ac:dyDescent="0.3">
      <c r="A35" s="123"/>
      <c r="B35" s="123"/>
      <c r="C35" s="124"/>
      <c r="D35" s="124"/>
      <c r="E35" s="124"/>
      <c r="F35" s="125"/>
      <c r="G35" s="125"/>
      <c r="H35" s="125"/>
      <c r="I35" s="125"/>
      <c r="J35" s="126"/>
    </row>
    <row r="36" spans="1:10" ht="13.5" customHeight="1" x14ac:dyDescent="0.25">
      <c r="J36" s="173"/>
    </row>
    <row r="37" spans="1:10" ht="13.5" customHeight="1" x14ac:dyDescent="0.25">
      <c r="J37" s="173"/>
    </row>
    <row r="38" spans="1:10" ht="27" customHeight="1" thickBot="1" x14ac:dyDescent="0.3">
      <c r="B38" s="127" t="s">
        <v>130</v>
      </c>
      <c r="C38" s="128"/>
      <c r="D38" s="128"/>
      <c r="E38" s="128"/>
      <c r="F38" s="129"/>
      <c r="G38" s="129"/>
      <c r="H38" s="129"/>
      <c r="I38" s="129"/>
      <c r="J38" s="130"/>
    </row>
    <row r="39" spans="1:10" ht="25.5" customHeight="1" x14ac:dyDescent="0.25">
      <c r="A39" s="145" t="s">
        <v>131</v>
      </c>
      <c r="B39" s="146" t="s">
        <v>132</v>
      </c>
      <c r="C39" s="147" t="s">
        <v>133</v>
      </c>
      <c r="D39" s="147"/>
      <c r="E39" s="147"/>
      <c r="F39" s="148" t="str">
        <f>B23</f>
        <v>Základ pro sníženou DPH</v>
      </c>
      <c r="G39" s="148" t="str">
        <f>B25</f>
        <v>Základ pro základní DPH</v>
      </c>
      <c r="H39" s="149" t="s">
        <v>134</v>
      </c>
      <c r="I39" s="149" t="s">
        <v>135</v>
      </c>
      <c r="J39" s="150" t="s">
        <v>119</v>
      </c>
    </row>
    <row r="40" spans="1:10" ht="25.5" hidden="1" customHeight="1" x14ac:dyDescent="0.25">
      <c r="A40" s="151">
        <v>1</v>
      </c>
      <c r="B40" s="131" t="s">
        <v>136</v>
      </c>
      <c r="C40" s="218"/>
      <c r="D40" s="218"/>
      <c r="E40" s="218"/>
      <c r="F40" s="132" t="e">
        <f>'01 01 - EL Pol'!AE37+#REF!+'01 01 - VRN Pol'!#REF!</f>
        <v>#REF!</v>
      </c>
      <c r="G40" s="133" t="e">
        <f>'01 01 - EL Pol'!AF37+#REF!+'01 01 - VRN Pol'!#REF!</f>
        <v>#REF!</v>
      </c>
      <c r="H40" s="134" t="e">
        <f t="shared" ref="H40:H45" si="1">(F40*SazbaDPH1/100)+(G40*SazbaDPH2/100)</f>
        <v>#REF!</v>
      </c>
      <c r="I40" s="134" t="e">
        <f t="shared" ref="I40:I45" si="2">F40+G40+H40</f>
        <v>#REF!</v>
      </c>
      <c r="J40" s="152" t="str">
        <f t="shared" ref="J40" si="3">IF(CenaCelkemVypocet=0,"",I40/CenaCelkemVypocet*100)</f>
        <v/>
      </c>
    </row>
    <row r="41" spans="1:10" ht="25.5" customHeight="1" x14ac:dyDescent="0.25">
      <c r="A41" s="151">
        <v>2</v>
      </c>
      <c r="B41" s="135"/>
      <c r="C41" s="204" t="s">
        <v>137</v>
      </c>
      <c r="D41" s="204"/>
      <c r="E41" s="204"/>
      <c r="F41" s="136"/>
      <c r="G41" s="137"/>
      <c r="H41" s="137">
        <f t="shared" si="1"/>
        <v>0</v>
      </c>
      <c r="I41" s="137">
        <f t="shared" si="2"/>
        <v>0</v>
      </c>
      <c r="J41" s="153">
        <v>0</v>
      </c>
    </row>
    <row r="42" spans="1:10" ht="25.5" customHeight="1" x14ac:dyDescent="0.25">
      <c r="A42" s="151">
        <v>2</v>
      </c>
      <c r="B42" s="135" t="s">
        <v>6</v>
      </c>
      <c r="C42" s="204" t="s">
        <v>150</v>
      </c>
      <c r="D42" s="204"/>
      <c r="E42" s="204"/>
      <c r="F42" s="136">
        <v>0</v>
      </c>
      <c r="G42" s="137">
        <f>G43+G44+G45</f>
        <v>0</v>
      </c>
      <c r="H42" s="137">
        <f t="shared" si="1"/>
        <v>0</v>
      </c>
      <c r="I42" s="137">
        <f t="shared" si="2"/>
        <v>0</v>
      </c>
      <c r="J42" s="171" t="e">
        <f>J43+J44+J45</f>
        <v>#DIV/0!</v>
      </c>
    </row>
    <row r="43" spans="1:10" ht="25.5" customHeight="1" x14ac:dyDescent="0.25">
      <c r="A43" s="151">
        <v>3</v>
      </c>
      <c r="B43" s="138" t="s">
        <v>76</v>
      </c>
      <c r="C43" s="218" t="s">
        <v>149</v>
      </c>
      <c r="D43" s="218"/>
      <c r="E43" s="218"/>
      <c r="F43" s="139">
        <f>'01 01 - EL Pol'!AE37</f>
        <v>0</v>
      </c>
      <c r="G43" s="134">
        <f>'01 01 - EL Pol'!G37</f>
        <v>0</v>
      </c>
      <c r="H43" s="134">
        <f t="shared" si="1"/>
        <v>0</v>
      </c>
      <c r="I43" s="134">
        <f t="shared" si="2"/>
        <v>0</v>
      </c>
      <c r="J43" s="170" t="e">
        <f>G43/G42</f>
        <v>#DIV/0!</v>
      </c>
    </row>
    <row r="44" spans="1:10" ht="25.5" customHeight="1" x14ac:dyDescent="0.25">
      <c r="A44" s="151">
        <v>3</v>
      </c>
      <c r="B44" s="138" t="s">
        <v>71</v>
      </c>
      <c r="C44" s="218" t="s">
        <v>148</v>
      </c>
      <c r="D44" s="218"/>
      <c r="E44" s="218"/>
      <c r="F44" s="139">
        <v>0</v>
      </c>
      <c r="G44" s="134">
        <v>0</v>
      </c>
      <c r="H44" s="134">
        <f t="shared" si="1"/>
        <v>0</v>
      </c>
      <c r="I44" s="134">
        <f t="shared" si="2"/>
        <v>0</v>
      </c>
      <c r="J44" s="170" t="e">
        <f>G44/G42</f>
        <v>#DIV/0!</v>
      </c>
    </row>
    <row r="45" spans="1:10" ht="25.5" customHeight="1" x14ac:dyDescent="0.25">
      <c r="A45" s="151">
        <v>3</v>
      </c>
      <c r="B45" s="138" t="s">
        <v>9</v>
      </c>
      <c r="C45" s="218" t="s">
        <v>10</v>
      </c>
      <c r="D45" s="218"/>
      <c r="E45" s="218"/>
      <c r="F45" s="139">
        <v>0</v>
      </c>
      <c r="G45" s="134">
        <f>'01 01 - VRN Pol'!G21</f>
        <v>0</v>
      </c>
      <c r="H45" s="134">
        <f t="shared" si="1"/>
        <v>0</v>
      </c>
      <c r="I45" s="134">
        <f t="shared" si="2"/>
        <v>0</v>
      </c>
      <c r="J45" s="170" t="e">
        <f>G45/G42</f>
        <v>#DIV/0!</v>
      </c>
    </row>
    <row r="46" spans="1:10" ht="25.5" customHeight="1" thickBot="1" x14ac:dyDescent="0.3">
      <c r="A46" s="154"/>
      <c r="B46" s="219" t="s">
        <v>138</v>
      </c>
      <c r="C46" s="220"/>
      <c r="D46" s="220"/>
      <c r="E46" s="221"/>
      <c r="F46" s="155">
        <v>0</v>
      </c>
      <c r="G46" s="156">
        <f>G42</f>
        <v>0</v>
      </c>
      <c r="H46" s="156">
        <f>H42</f>
        <v>0</v>
      </c>
      <c r="I46" s="156">
        <f>H46+ZakladDPHZaklVypocet</f>
        <v>0</v>
      </c>
      <c r="J46" s="157"/>
    </row>
  </sheetData>
  <mergeCells count="47">
    <mergeCell ref="C42:E42"/>
    <mergeCell ref="C43:E43"/>
    <mergeCell ref="C44:E44"/>
    <mergeCell ref="C45:E45"/>
    <mergeCell ref="B46:E46"/>
    <mergeCell ref="C41:E41"/>
    <mergeCell ref="G23:I23"/>
    <mergeCell ref="G24:I24"/>
    <mergeCell ref="G25:I25"/>
    <mergeCell ref="G26:I26"/>
    <mergeCell ref="G27:I27"/>
    <mergeCell ref="G28:I28"/>
    <mergeCell ref="D32:E32"/>
    <mergeCell ref="G32:I32"/>
    <mergeCell ref="D33:E33"/>
    <mergeCell ref="C40:E40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ageMargins left="0.7" right="0.7" top="0.78740157499999996" bottom="0.78740157499999996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8B6BA-E2C9-4F6D-9277-883DC2160DCE}">
  <dimension ref="A1:BH4983"/>
  <sheetViews>
    <sheetView topLeftCell="A8" zoomScaleNormal="100" workbookViewId="0">
      <selection activeCell="F35" sqref="F35"/>
    </sheetView>
  </sheetViews>
  <sheetFormatPr defaultRowHeight="15" outlineLevelRow="1" x14ac:dyDescent="0.25"/>
  <cols>
    <col min="1" max="1" width="3.42578125" customWidth="1"/>
    <col min="2" max="2" width="9.42578125" style="3" customWidth="1"/>
    <col min="3" max="3" width="54.7109375" style="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22" t="s">
        <v>0</v>
      </c>
      <c r="B1" s="222"/>
      <c r="C1" s="222"/>
      <c r="D1" s="222"/>
      <c r="E1" s="222"/>
      <c r="F1" s="222"/>
      <c r="G1" s="222"/>
      <c r="AG1" t="s">
        <v>1</v>
      </c>
    </row>
    <row r="2" spans="1:60" ht="24.95" customHeight="1" x14ac:dyDescent="0.25">
      <c r="A2" s="1" t="s">
        <v>2</v>
      </c>
      <c r="B2" s="2" t="s">
        <v>3</v>
      </c>
      <c r="C2" s="223" t="s">
        <v>151</v>
      </c>
      <c r="D2" s="224"/>
      <c r="E2" s="224"/>
      <c r="F2" s="224"/>
      <c r="G2" s="225"/>
      <c r="AG2" t="s">
        <v>4</v>
      </c>
    </row>
    <row r="3" spans="1:60" ht="24.95" customHeight="1" x14ac:dyDescent="0.25">
      <c r="A3" s="1" t="s">
        <v>5</v>
      </c>
      <c r="B3" s="2" t="s">
        <v>6</v>
      </c>
      <c r="C3" s="223" t="s">
        <v>171</v>
      </c>
      <c r="D3" s="224"/>
      <c r="E3" s="224"/>
      <c r="F3" s="224"/>
      <c r="G3" s="225"/>
      <c r="AC3" s="3" t="s">
        <v>4</v>
      </c>
      <c r="AG3" t="s">
        <v>7</v>
      </c>
    </row>
    <row r="4" spans="1:60" ht="24.95" customHeight="1" x14ac:dyDescent="0.25">
      <c r="A4" s="4" t="s">
        <v>8</v>
      </c>
      <c r="B4" s="5" t="s">
        <v>76</v>
      </c>
      <c r="C4" s="226" t="s">
        <v>77</v>
      </c>
      <c r="D4" s="227"/>
      <c r="E4" s="227"/>
      <c r="F4" s="227"/>
      <c r="G4" s="228"/>
      <c r="AG4" t="s">
        <v>11</v>
      </c>
    </row>
    <row r="5" spans="1:60" x14ac:dyDescent="0.25">
      <c r="D5" s="6"/>
    </row>
    <row r="6" spans="1:60" ht="60" x14ac:dyDescent="0.25">
      <c r="A6" s="7" t="s">
        <v>12</v>
      </c>
      <c r="B6" s="8" t="s">
        <v>13</v>
      </c>
      <c r="C6" s="8" t="s">
        <v>14</v>
      </c>
      <c r="D6" s="9" t="s">
        <v>15</v>
      </c>
      <c r="E6" s="7" t="s">
        <v>16</v>
      </c>
      <c r="F6" s="10" t="s">
        <v>17</v>
      </c>
      <c r="G6" s="7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11" t="s">
        <v>30</v>
      </c>
      <c r="T6" s="11" t="s">
        <v>31</v>
      </c>
      <c r="U6" s="11" t="s">
        <v>32</v>
      </c>
      <c r="V6" s="11" t="s">
        <v>33</v>
      </c>
      <c r="W6" s="11" t="s">
        <v>34</v>
      </c>
      <c r="X6" s="11" t="s">
        <v>35</v>
      </c>
    </row>
    <row r="7" spans="1:60" hidden="1" x14ac:dyDescent="0.25">
      <c r="A7" s="12"/>
      <c r="B7" s="13"/>
      <c r="C7" s="13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60" x14ac:dyDescent="0.25">
      <c r="A8" s="17" t="s">
        <v>36</v>
      </c>
      <c r="B8" s="18" t="s">
        <v>78</v>
      </c>
      <c r="C8" s="19" t="s">
        <v>79</v>
      </c>
      <c r="D8" s="20"/>
      <c r="E8" s="21"/>
      <c r="F8" s="22"/>
      <c r="G8" s="22">
        <f>SUM(G9:G20)</f>
        <v>0</v>
      </c>
      <c r="H8" s="22"/>
      <c r="I8" s="22">
        <f>SUM(I9:I17)</f>
        <v>0</v>
      </c>
      <c r="J8" s="22"/>
      <c r="K8" s="22">
        <f>SUM(K9:K17)</f>
        <v>630640</v>
      </c>
      <c r="L8" s="22"/>
      <c r="M8" s="22">
        <f>SUM(M9:M17)</f>
        <v>0</v>
      </c>
      <c r="N8" s="22"/>
      <c r="O8" s="22">
        <f>SUM(O9:O17)</f>
        <v>0</v>
      </c>
      <c r="P8" s="22"/>
      <c r="Q8" s="22">
        <f>SUM(Q9:Q17)</f>
        <v>0</v>
      </c>
      <c r="R8" s="22"/>
      <c r="S8" s="22"/>
      <c r="T8" s="23"/>
      <c r="U8" s="24"/>
      <c r="V8" s="24">
        <f>SUM(V9:V17)</f>
        <v>0</v>
      </c>
      <c r="W8" s="24"/>
      <c r="X8" s="24"/>
      <c r="AG8" t="s">
        <v>39</v>
      </c>
    </row>
    <row r="9" spans="1:60" ht="22.5" outlineLevel="1" x14ac:dyDescent="0.25">
      <c r="A9" s="35">
        <v>1</v>
      </c>
      <c r="B9" s="36" t="s">
        <v>80</v>
      </c>
      <c r="C9" s="37" t="s">
        <v>158</v>
      </c>
      <c r="D9" s="38" t="s">
        <v>81</v>
      </c>
      <c r="E9" s="39">
        <v>4</v>
      </c>
      <c r="F9" s="40"/>
      <c r="G9" s="41">
        <f>ROUND(E9*F9,2)</f>
        <v>0</v>
      </c>
      <c r="H9" s="40">
        <v>0</v>
      </c>
      <c r="I9" s="41">
        <f>ROUND(E9*H9,2)</f>
        <v>0</v>
      </c>
      <c r="J9" s="40">
        <v>72420</v>
      </c>
      <c r="K9" s="41">
        <f>ROUND(E9*J9,2)</f>
        <v>289680</v>
      </c>
      <c r="L9" s="41">
        <v>21</v>
      </c>
      <c r="M9" s="41">
        <f>G9*(1+L9/100)</f>
        <v>0</v>
      </c>
      <c r="N9" s="41">
        <v>0</v>
      </c>
      <c r="O9" s="41">
        <f>ROUND(E9*N9,2)</f>
        <v>0</v>
      </c>
      <c r="P9" s="41">
        <v>0</v>
      </c>
      <c r="Q9" s="41">
        <f>ROUND(E9*P9,2)</f>
        <v>0</v>
      </c>
      <c r="R9" s="41"/>
      <c r="S9" s="41" t="s">
        <v>82</v>
      </c>
      <c r="T9" s="42" t="s">
        <v>42</v>
      </c>
      <c r="U9" s="33">
        <v>0</v>
      </c>
      <c r="V9" s="33">
        <f>ROUND(E9*U9,2)</f>
        <v>0</v>
      </c>
      <c r="W9" s="33"/>
      <c r="X9" s="33" t="s">
        <v>72</v>
      </c>
      <c r="Y9" s="34"/>
      <c r="Z9" s="34"/>
      <c r="AA9" s="34"/>
      <c r="AB9" s="34"/>
      <c r="AC9" s="34"/>
      <c r="AD9" s="34"/>
      <c r="AE9" s="34"/>
      <c r="AF9" s="34"/>
      <c r="AG9" s="34" t="s">
        <v>73</v>
      </c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outlineLevel="1" x14ac:dyDescent="0.25">
      <c r="A10" s="43"/>
      <c r="B10" s="44"/>
      <c r="C10" s="53" t="s">
        <v>140</v>
      </c>
      <c r="D10" s="54"/>
      <c r="E10" s="5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4"/>
      <c r="AA10" s="34"/>
      <c r="AB10" s="34"/>
      <c r="AC10" s="34"/>
      <c r="AD10" s="34"/>
      <c r="AE10" s="34"/>
      <c r="AF10" s="34"/>
      <c r="AG10" s="34" t="s">
        <v>74</v>
      </c>
      <c r="AH10" s="34">
        <v>0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60" outlineLevel="1" x14ac:dyDescent="0.25">
      <c r="A11" s="43"/>
      <c r="B11" s="44"/>
      <c r="C11" s="53" t="s">
        <v>83</v>
      </c>
      <c r="D11" s="54"/>
      <c r="E11" s="5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34"/>
      <c r="AA11" s="34"/>
      <c r="AB11" s="34"/>
      <c r="AC11" s="34"/>
      <c r="AD11" s="34"/>
      <c r="AE11" s="34"/>
      <c r="AF11" s="34"/>
      <c r="AG11" s="34" t="s">
        <v>74</v>
      </c>
      <c r="AH11" s="34">
        <v>0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outlineLevel="1" x14ac:dyDescent="0.25">
      <c r="A12" s="43"/>
      <c r="B12" s="44"/>
      <c r="C12" s="53" t="s">
        <v>84</v>
      </c>
      <c r="D12" s="54"/>
      <c r="E12" s="5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4"/>
      <c r="AA12" s="34"/>
      <c r="AB12" s="34"/>
      <c r="AC12" s="34"/>
      <c r="AD12" s="34"/>
      <c r="AE12" s="34"/>
      <c r="AF12" s="34"/>
      <c r="AG12" s="34" t="s">
        <v>74</v>
      </c>
      <c r="AH12" s="34">
        <v>0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1:60" outlineLevel="1" x14ac:dyDescent="0.25">
      <c r="A13" s="43"/>
      <c r="B13" s="44"/>
      <c r="C13" s="53">
        <v>4</v>
      </c>
      <c r="D13" s="54"/>
      <c r="E13" s="55">
        <v>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4"/>
      <c r="AA13" s="34"/>
      <c r="AB13" s="34"/>
      <c r="AC13" s="34"/>
      <c r="AD13" s="34"/>
      <c r="AE13" s="34"/>
      <c r="AF13" s="34"/>
      <c r="AG13" s="34" t="s">
        <v>74</v>
      </c>
      <c r="AH13" s="34">
        <v>0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</row>
    <row r="14" spans="1:60" outlineLevel="1" x14ac:dyDescent="0.25">
      <c r="A14" s="35">
        <v>2</v>
      </c>
      <c r="B14" s="36" t="s">
        <v>85</v>
      </c>
      <c r="C14" s="37" t="s">
        <v>159</v>
      </c>
      <c r="D14" s="38" t="s">
        <v>81</v>
      </c>
      <c r="E14" s="39">
        <v>4</v>
      </c>
      <c r="F14" s="40"/>
      <c r="G14" s="41">
        <f>ROUND(E14*F14,2)</f>
        <v>0</v>
      </c>
      <c r="H14" s="40">
        <v>0</v>
      </c>
      <c r="I14" s="41">
        <f>ROUND(E14*H14,2)</f>
        <v>0</v>
      </c>
      <c r="J14" s="40">
        <v>81350</v>
      </c>
      <c r="K14" s="41">
        <f>ROUND(E14*J14,2)</f>
        <v>325400</v>
      </c>
      <c r="L14" s="41">
        <v>21</v>
      </c>
      <c r="M14" s="41">
        <f>G14*(1+L14/100)</f>
        <v>0</v>
      </c>
      <c r="N14" s="41">
        <v>0</v>
      </c>
      <c r="O14" s="41">
        <f>ROUND(E14*N14,2)</f>
        <v>0</v>
      </c>
      <c r="P14" s="41">
        <v>0</v>
      </c>
      <c r="Q14" s="41">
        <f>ROUND(E14*P14,2)</f>
        <v>0</v>
      </c>
      <c r="R14" s="41"/>
      <c r="S14" s="41" t="s">
        <v>82</v>
      </c>
      <c r="T14" s="42" t="s">
        <v>42</v>
      </c>
      <c r="U14" s="33">
        <v>0</v>
      </c>
      <c r="V14" s="33">
        <f>ROUND(E14*U14,2)</f>
        <v>0</v>
      </c>
      <c r="W14" s="33"/>
      <c r="X14" s="33" t="s">
        <v>72</v>
      </c>
      <c r="Y14" s="34"/>
      <c r="Z14" s="34"/>
      <c r="AA14" s="34"/>
      <c r="AB14" s="34"/>
      <c r="AC14" s="34"/>
      <c r="AD14" s="34"/>
      <c r="AE14" s="34"/>
      <c r="AF14" s="34"/>
      <c r="AG14" s="34" t="s">
        <v>73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spans="1:60" outlineLevel="1" x14ac:dyDescent="0.25">
      <c r="A15" s="43"/>
      <c r="B15" s="44"/>
      <c r="C15" s="53"/>
      <c r="D15" s="54"/>
      <c r="E15" s="5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  <c r="Z15" s="34"/>
      <c r="AA15" s="34"/>
      <c r="AB15" s="34"/>
      <c r="AC15" s="34"/>
      <c r="AD15" s="34"/>
      <c r="AE15" s="34"/>
      <c r="AF15" s="34"/>
      <c r="AG15" s="34" t="s">
        <v>74</v>
      </c>
      <c r="AH15" s="34">
        <v>0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</row>
    <row r="16" spans="1:60" outlineLevel="1" x14ac:dyDescent="0.25">
      <c r="A16" s="43"/>
      <c r="B16" s="44"/>
      <c r="C16" s="53" t="s">
        <v>86</v>
      </c>
      <c r="D16" s="54"/>
      <c r="E16" s="55">
        <v>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4"/>
      <c r="AA16" s="34"/>
      <c r="AB16" s="34"/>
      <c r="AC16" s="34"/>
      <c r="AD16" s="34"/>
      <c r="AE16" s="34"/>
      <c r="AF16" s="34"/>
      <c r="AG16" s="34" t="s">
        <v>74</v>
      </c>
      <c r="AH16" s="34">
        <v>0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1:60" ht="22.5" outlineLevel="1" x14ac:dyDescent="0.25">
      <c r="A17" s="25">
        <v>3</v>
      </c>
      <c r="B17" s="36" t="s">
        <v>139</v>
      </c>
      <c r="C17" s="37" t="s">
        <v>160</v>
      </c>
      <c r="D17" s="28" t="s">
        <v>161</v>
      </c>
      <c r="E17" s="29">
        <v>4</v>
      </c>
      <c r="F17" s="30"/>
      <c r="G17" s="31">
        <f>ROUND(E17*F17,2)</f>
        <v>0</v>
      </c>
      <c r="H17" s="30">
        <v>0</v>
      </c>
      <c r="I17" s="31">
        <f>ROUND(E17*H17,2)</f>
        <v>0</v>
      </c>
      <c r="J17" s="30">
        <v>3890</v>
      </c>
      <c r="K17" s="31">
        <f>ROUND(E17*J17,2)</f>
        <v>15560</v>
      </c>
      <c r="L17" s="31">
        <v>21</v>
      </c>
      <c r="M17" s="31">
        <f>G17*(1+L17/100)</f>
        <v>0</v>
      </c>
      <c r="N17" s="31">
        <v>0</v>
      </c>
      <c r="O17" s="31">
        <f>ROUND(E17*N17,2)</f>
        <v>0</v>
      </c>
      <c r="P17" s="31">
        <v>0</v>
      </c>
      <c r="Q17" s="31">
        <f>ROUND(E17*P17,2)</f>
        <v>0</v>
      </c>
      <c r="R17" s="31"/>
      <c r="S17" s="31" t="s">
        <v>82</v>
      </c>
      <c r="T17" s="32" t="s">
        <v>42</v>
      </c>
      <c r="U17" s="33">
        <v>0</v>
      </c>
      <c r="V17" s="33">
        <f>ROUND(E17*U17,2)</f>
        <v>0</v>
      </c>
      <c r="W17" s="33"/>
      <c r="X17" s="33" t="s">
        <v>72</v>
      </c>
      <c r="Y17" s="34"/>
      <c r="Z17" s="34"/>
      <c r="AA17" s="34"/>
      <c r="AB17" s="34"/>
      <c r="AC17" s="34"/>
      <c r="AD17" s="34"/>
      <c r="AE17" s="34"/>
      <c r="AF17" s="34"/>
      <c r="AG17" s="34" t="s">
        <v>73</v>
      </c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1:60" ht="15" customHeight="1" outlineLevel="1" x14ac:dyDescent="0.25">
      <c r="A18" s="35">
        <v>4</v>
      </c>
      <c r="B18" s="36" t="s">
        <v>87</v>
      </c>
      <c r="C18" s="37" t="s">
        <v>162</v>
      </c>
      <c r="D18" s="38" t="s">
        <v>81</v>
      </c>
      <c r="E18" s="39">
        <v>4</v>
      </c>
      <c r="F18" s="40"/>
      <c r="G18" s="41">
        <f>ROUND(E18*F18,2)</f>
        <v>0</v>
      </c>
      <c r="H18" s="40">
        <v>0</v>
      </c>
      <c r="I18" s="41">
        <f>ROUND(E18*H18,2)</f>
        <v>0</v>
      </c>
      <c r="J18" s="40">
        <v>81350</v>
      </c>
      <c r="K18" s="41">
        <f>ROUND(E18*J18,2)</f>
        <v>325400</v>
      </c>
      <c r="L18" s="41">
        <v>21</v>
      </c>
      <c r="M18" s="41">
        <f>G18*(1+L18/100)</f>
        <v>0</v>
      </c>
      <c r="N18" s="41">
        <v>0</v>
      </c>
      <c r="O18" s="41">
        <f>ROUND(E18*N18,2)</f>
        <v>0</v>
      </c>
      <c r="P18" s="41">
        <v>0</v>
      </c>
      <c r="Q18" s="41">
        <f>ROUND(E18*P18,2)</f>
        <v>0</v>
      </c>
      <c r="R18" s="41"/>
      <c r="S18" s="41" t="s">
        <v>82</v>
      </c>
      <c r="T18" s="42" t="s">
        <v>42</v>
      </c>
      <c r="U18" s="33"/>
      <c r="V18" s="33"/>
      <c r="W18" s="33"/>
      <c r="X18" s="3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</row>
    <row r="19" spans="1:60" outlineLevel="1" x14ac:dyDescent="0.25">
      <c r="A19" s="144">
        <v>5</v>
      </c>
      <c r="B19" s="36" t="s">
        <v>141</v>
      </c>
      <c r="C19" s="37" t="s">
        <v>163</v>
      </c>
      <c r="D19" s="38" t="s">
        <v>81</v>
      </c>
      <c r="E19" s="39">
        <v>4</v>
      </c>
      <c r="F19" s="40"/>
      <c r="G19" s="41">
        <f>ROUND(E19*F19,2)</f>
        <v>0</v>
      </c>
      <c r="H19" s="40">
        <v>0</v>
      </c>
      <c r="I19" s="41">
        <f>ROUND(E19*H19,2)</f>
        <v>0</v>
      </c>
      <c r="J19" s="40">
        <v>81350</v>
      </c>
      <c r="K19" s="41">
        <f>ROUND(E19*J19,2)</f>
        <v>325400</v>
      </c>
      <c r="L19" s="41">
        <v>21</v>
      </c>
      <c r="M19" s="41">
        <f>G19*(1+L19/100)</f>
        <v>0</v>
      </c>
      <c r="N19" s="41">
        <v>0</v>
      </c>
      <c r="O19" s="41">
        <f>ROUND(E19*N19,2)</f>
        <v>0</v>
      </c>
      <c r="P19" s="41">
        <v>0</v>
      </c>
      <c r="Q19" s="41">
        <f>ROUND(E19*P19,2)</f>
        <v>0</v>
      </c>
      <c r="R19" s="41"/>
      <c r="S19" s="41" t="s">
        <v>82</v>
      </c>
      <c r="T19" s="42" t="s">
        <v>42</v>
      </c>
      <c r="U19" s="33"/>
      <c r="V19" s="33"/>
      <c r="W19" s="33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</row>
    <row r="20" spans="1:60" outlineLevel="1" x14ac:dyDescent="0.25">
      <c r="A20" s="144">
        <v>6</v>
      </c>
      <c r="B20" s="36" t="s">
        <v>142</v>
      </c>
      <c r="C20" s="37" t="s">
        <v>164</v>
      </c>
      <c r="D20" s="38" t="s">
        <v>81</v>
      </c>
      <c r="E20" s="39">
        <v>4</v>
      </c>
      <c r="F20" s="40"/>
      <c r="G20" s="41">
        <f>ROUND(E20*F20,2)</f>
        <v>0</v>
      </c>
      <c r="H20" s="40">
        <v>0</v>
      </c>
      <c r="I20" s="41">
        <f>ROUND(E20*H20,2)</f>
        <v>0</v>
      </c>
      <c r="J20" s="40">
        <v>81350</v>
      </c>
      <c r="K20" s="41">
        <f>ROUND(E20*J20,2)</f>
        <v>325400</v>
      </c>
      <c r="L20" s="41">
        <v>21</v>
      </c>
      <c r="M20" s="41">
        <f>G20*(1+L20/100)</f>
        <v>0</v>
      </c>
      <c r="N20" s="41">
        <v>0</v>
      </c>
      <c r="O20" s="41">
        <f>ROUND(E20*N20,2)</f>
        <v>0</v>
      </c>
      <c r="P20" s="41">
        <v>0</v>
      </c>
      <c r="Q20" s="41">
        <f>ROUND(E20*P20,2)</f>
        <v>0</v>
      </c>
      <c r="R20" s="41"/>
      <c r="S20" s="41" t="s">
        <v>82</v>
      </c>
      <c r="T20" s="42" t="s">
        <v>42</v>
      </c>
      <c r="U20" s="33"/>
      <c r="V20" s="33"/>
      <c r="W20" s="33"/>
      <c r="X20" s="3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:60" x14ac:dyDescent="0.25">
      <c r="A21" s="17" t="s">
        <v>36</v>
      </c>
      <c r="B21" s="18" t="s">
        <v>88</v>
      </c>
      <c r="C21" s="19" t="s">
        <v>89</v>
      </c>
      <c r="D21" s="20"/>
      <c r="E21" s="21"/>
      <c r="F21" s="22"/>
      <c r="G21" s="22">
        <f>SUM(G22:G25)</f>
        <v>0</v>
      </c>
      <c r="H21" s="22"/>
      <c r="I21" s="22">
        <f>SUM(I22:I25)</f>
        <v>0</v>
      </c>
      <c r="J21" s="22"/>
      <c r="K21" s="22">
        <f>SUM(K22:K25)</f>
        <v>3216</v>
      </c>
      <c r="L21" s="22"/>
      <c r="M21" s="22">
        <f>SUM(M22:M25)</f>
        <v>0</v>
      </c>
      <c r="N21" s="22"/>
      <c r="O21" s="22">
        <f>SUM(O22:O25)</f>
        <v>0</v>
      </c>
      <c r="P21" s="22"/>
      <c r="Q21" s="22">
        <f>SUM(Q22:Q25)</f>
        <v>0</v>
      </c>
      <c r="R21" s="22"/>
      <c r="S21" s="22"/>
      <c r="T21" s="23"/>
      <c r="U21" s="24"/>
      <c r="V21" s="24">
        <f>SUM(V22:V25)</f>
        <v>0</v>
      </c>
      <c r="W21" s="24"/>
      <c r="X21" s="24"/>
      <c r="AG21" t="s">
        <v>39</v>
      </c>
    </row>
    <row r="22" spans="1:60" ht="22.5" outlineLevel="1" x14ac:dyDescent="0.25">
      <c r="A22" s="35">
        <v>10</v>
      </c>
      <c r="B22" s="36" t="s">
        <v>90</v>
      </c>
      <c r="C22" s="37" t="s">
        <v>165</v>
      </c>
      <c r="D22" s="38" t="s">
        <v>75</v>
      </c>
      <c r="E22" s="39">
        <v>60</v>
      </c>
      <c r="F22" s="40"/>
      <c r="G22" s="41">
        <f>ROUND(E22*F22,2)</f>
        <v>0</v>
      </c>
      <c r="H22" s="40">
        <v>0</v>
      </c>
      <c r="I22" s="41">
        <f>ROUND(E22*H22,2)</f>
        <v>0</v>
      </c>
      <c r="J22" s="40">
        <v>53.6</v>
      </c>
      <c r="K22" s="41">
        <f>ROUND(E22*J22,2)</f>
        <v>3216</v>
      </c>
      <c r="L22" s="41">
        <v>21</v>
      </c>
      <c r="M22" s="41">
        <f>G22*(1+L22/100)</f>
        <v>0</v>
      </c>
      <c r="N22" s="41">
        <v>0</v>
      </c>
      <c r="O22" s="41">
        <f>ROUND(E22*N22,2)</f>
        <v>0</v>
      </c>
      <c r="P22" s="41">
        <v>0</v>
      </c>
      <c r="Q22" s="41">
        <f>ROUND(E22*P22,2)</f>
        <v>0</v>
      </c>
      <c r="R22" s="41"/>
      <c r="S22" s="41" t="s">
        <v>82</v>
      </c>
      <c r="T22" s="42" t="s">
        <v>42</v>
      </c>
      <c r="U22" s="33">
        <v>0</v>
      </c>
      <c r="V22" s="33">
        <f>ROUND(E22*U22,2)</f>
        <v>0</v>
      </c>
      <c r="W22" s="33"/>
      <c r="X22" s="33" t="s">
        <v>72</v>
      </c>
      <c r="Y22" s="34"/>
      <c r="Z22" s="34"/>
      <c r="AA22" s="34"/>
      <c r="AB22" s="34"/>
      <c r="AC22" s="34"/>
      <c r="AD22" s="34"/>
      <c r="AE22" s="34"/>
      <c r="AF22" s="34"/>
      <c r="AG22" s="34" t="s">
        <v>73</v>
      </c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outlineLevel="1" x14ac:dyDescent="0.25">
      <c r="A23" s="43"/>
      <c r="B23" s="44"/>
      <c r="C23" s="53" t="s">
        <v>91</v>
      </c>
      <c r="D23" s="54"/>
      <c r="E23" s="5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  <c r="Z23" s="34"/>
      <c r="AA23" s="34"/>
      <c r="AB23" s="34"/>
      <c r="AC23" s="34"/>
      <c r="AD23" s="34"/>
      <c r="AE23" s="34"/>
      <c r="AF23" s="34"/>
      <c r="AG23" s="34" t="s">
        <v>74</v>
      </c>
      <c r="AH23" s="34">
        <v>0</v>
      </c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outlineLevel="1" x14ac:dyDescent="0.25">
      <c r="A24" s="43"/>
      <c r="B24" s="44"/>
      <c r="C24" s="53" t="s">
        <v>92</v>
      </c>
      <c r="D24" s="54"/>
      <c r="E24" s="5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  <c r="Z24" s="34"/>
      <c r="AA24" s="34"/>
      <c r="AB24" s="34"/>
      <c r="AC24" s="34"/>
      <c r="AD24" s="34"/>
      <c r="AE24" s="34"/>
      <c r="AF24" s="34"/>
      <c r="AG24" s="34" t="s">
        <v>74</v>
      </c>
      <c r="AH24" s="34">
        <v>0</v>
      </c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outlineLevel="1" x14ac:dyDescent="0.25">
      <c r="A25" s="43"/>
      <c r="B25" s="44"/>
      <c r="C25" s="53" t="s">
        <v>166</v>
      </c>
      <c r="D25" s="54"/>
      <c r="E25" s="55">
        <v>3500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4"/>
      <c r="AA25" s="34"/>
      <c r="AB25" s="34"/>
      <c r="AC25" s="34"/>
      <c r="AD25" s="34"/>
      <c r="AE25" s="34"/>
      <c r="AF25" s="34"/>
      <c r="AG25" s="34" t="s">
        <v>74</v>
      </c>
      <c r="AH25" s="34">
        <v>0</v>
      </c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25.5" x14ac:dyDescent="0.25">
      <c r="A26" s="17" t="s">
        <v>36</v>
      </c>
      <c r="B26" s="18" t="s">
        <v>93</v>
      </c>
      <c r="C26" s="19" t="s">
        <v>94</v>
      </c>
      <c r="D26" s="20"/>
      <c r="E26" s="21"/>
      <c r="F26" s="22"/>
      <c r="G26" s="22">
        <f>SUM(G27:G30)</f>
        <v>0</v>
      </c>
      <c r="H26" s="22"/>
      <c r="I26" s="22">
        <f>SUM(I27:I29)</f>
        <v>0</v>
      </c>
      <c r="J26" s="22"/>
      <c r="K26" s="22">
        <f>SUM(K27:K29)</f>
        <v>58600</v>
      </c>
      <c r="L26" s="22"/>
      <c r="M26" s="22">
        <f>SUM(M27:M29)</f>
        <v>0</v>
      </c>
      <c r="N26" s="22"/>
      <c r="O26" s="22">
        <f>SUM(O27:O29)</f>
        <v>0</v>
      </c>
      <c r="P26" s="22"/>
      <c r="Q26" s="22">
        <f>SUM(Q27:Q29)</f>
        <v>0</v>
      </c>
      <c r="R26" s="22"/>
      <c r="S26" s="22"/>
      <c r="T26" s="23"/>
      <c r="U26" s="24"/>
      <c r="V26" s="24">
        <f>SUM(V27:V29)</f>
        <v>0</v>
      </c>
      <c r="W26" s="24"/>
      <c r="X26" s="24"/>
      <c r="AG26" t="s">
        <v>39</v>
      </c>
    </row>
    <row r="27" spans="1:60" outlineLevel="1" x14ac:dyDescent="0.25">
      <c r="A27" s="35">
        <v>16</v>
      </c>
      <c r="B27" s="36" t="s">
        <v>95</v>
      </c>
      <c r="C27" s="37" t="s">
        <v>167</v>
      </c>
      <c r="D27" s="38" t="s">
        <v>81</v>
      </c>
      <c r="E27" s="39">
        <v>1</v>
      </c>
      <c r="F27" s="40"/>
      <c r="G27" s="41">
        <f>ROUND(E27*F27,2)</f>
        <v>0</v>
      </c>
      <c r="H27" s="40">
        <v>0</v>
      </c>
      <c r="I27" s="41">
        <f>ROUND(E27*H27,2)</f>
        <v>0</v>
      </c>
      <c r="J27" s="40">
        <v>58600</v>
      </c>
      <c r="K27" s="41">
        <f>ROUND(E27*J27,2)</f>
        <v>58600</v>
      </c>
      <c r="L27" s="41">
        <v>21</v>
      </c>
      <c r="M27" s="41">
        <f>G27*(1+L27/100)</f>
        <v>0</v>
      </c>
      <c r="N27" s="41">
        <v>0</v>
      </c>
      <c r="O27" s="41">
        <f>ROUND(E27*N27,2)</f>
        <v>0</v>
      </c>
      <c r="P27" s="41">
        <v>0</v>
      </c>
      <c r="Q27" s="41">
        <f>ROUND(E27*P27,2)</f>
        <v>0</v>
      </c>
      <c r="R27" s="41"/>
      <c r="S27" s="41" t="s">
        <v>82</v>
      </c>
      <c r="T27" s="42" t="s">
        <v>42</v>
      </c>
      <c r="U27" s="33">
        <v>0</v>
      </c>
      <c r="V27" s="33">
        <f>ROUND(E27*U27,2)</f>
        <v>0</v>
      </c>
      <c r="W27" s="33"/>
      <c r="X27" s="33" t="s">
        <v>72</v>
      </c>
      <c r="Y27" s="34"/>
      <c r="Z27" s="34"/>
      <c r="AA27" s="34"/>
      <c r="AB27" s="34"/>
      <c r="AC27" s="34"/>
      <c r="AD27" s="34"/>
      <c r="AE27" s="34"/>
      <c r="AF27" s="34"/>
      <c r="AG27" s="34" t="s">
        <v>73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outlineLevel="1" x14ac:dyDescent="0.25">
      <c r="A28" s="43"/>
      <c r="B28" s="44"/>
      <c r="C28" s="53" t="s">
        <v>96</v>
      </c>
      <c r="D28" s="54"/>
      <c r="E28" s="55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4"/>
      <c r="AA28" s="34"/>
      <c r="AB28" s="34"/>
      <c r="AC28" s="34"/>
      <c r="AD28" s="34"/>
      <c r="AE28" s="34"/>
      <c r="AF28" s="34"/>
      <c r="AG28" s="34" t="s">
        <v>74</v>
      </c>
      <c r="AH28" s="34">
        <v>0</v>
      </c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outlineLevel="1" x14ac:dyDescent="0.25">
      <c r="A29" s="43"/>
      <c r="B29" s="44"/>
      <c r="C29" s="53" t="s">
        <v>143</v>
      </c>
      <c r="D29" s="54"/>
      <c r="E29" s="5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/>
      <c r="Z29" s="34"/>
      <c r="AA29" s="34"/>
      <c r="AB29" s="34"/>
      <c r="AC29" s="34"/>
      <c r="AD29" s="34"/>
      <c r="AE29" s="34"/>
      <c r="AF29" s="34"/>
      <c r="AG29" s="34" t="s">
        <v>74</v>
      </c>
      <c r="AH29" s="34">
        <v>0</v>
      </c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outlineLevel="1" x14ac:dyDescent="0.25">
      <c r="A30" s="35">
        <v>18</v>
      </c>
      <c r="B30" s="36" t="s">
        <v>144</v>
      </c>
      <c r="C30" s="37" t="s">
        <v>168</v>
      </c>
      <c r="D30" s="38" t="s">
        <v>81</v>
      </c>
      <c r="E30" s="39">
        <v>4</v>
      </c>
      <c r="F30" s="40"/>
      <c r="G30" s="41">
        <f>ROUND(E30*F30,2)</f>
        <v>0</v>
      </c>
      <c r="H30" s="40">
        <v>0</v>
      </c>
      <c r="I30" s="41">
        <f>ROUND(E30*H30,2)</f>
        <v>0</v>
      </c>
      <c r="J30" s="40">
        <v>58600</v>
      </c>
      <c r="K30" s="41">
        <f>ROUND(E30*J30,2)</f>
        <v>234400</v>
      </c>
      <c r="L30" s="41">
        <v>21</v>
      </c>
      <c r="M30" s="41">
        <f>G30*(1+L30/100)</f>
        <v>0</v>
      </c>
      <c r="N30" s="41">
        <v>0</v>
      </c>
      <c r="O30" s="41">
        <f>ROUND(E30*N30,2)</f>
        <v>0</v>
      </c>
      <c r="P30" s="41">
        <v>0</v>
      </c>
      <c r="Q30" s="41">
        <f>ROUND(E30*P30,2)</f>
        <v>0</v>
      </c>
      <c r="R30" s="41"/>
      <c r="S30" s="41" t="s">
        <v>82</v>
      </c>
      <c r="T30" s="42" t="s">
        <v>42</v>
      </c>
      <c r="U30" s="33"/>
      <c r="V30" s="33"/>
      <c r="W30" s="33"/>
      <c r="X30" s="33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x14ac:dyDescent="0.25">
      <c r="A31" s="17" t="s">
        <v>36</v>
      </c>
      <c r="B31" s="18" t="s">
        <v>97</v>
      </c>
      <c r="C31" s="19" t="s">
        <v>98</v>
      </c>
      <c r="D31" s="20"/>
      <c r="E31" s="21"/>
      <c r="F31" s="22"/>
      <c r="G31" s="22">
        <f>SUM(G32:G35)</f>
        <v>0</v>
      </c>
      <c r="H31" s="22"/>
      <c r="I31" s="22">
        <f>SUM(I32:I35)</f>
        <v>0</v>
      </c>
      <c r="J31" s="22"/>
      <c r="K31" s="22">
        <f>SUM(K32:K35)</f>
        <v>11150</v>
      </c>
      <c r="L31" s="22"/>
      <c r="M31" s="22">
        <f>SUM(M32:M35)</f>
        <v>0</v>
      </c>
      <c r="N31" s="22"/>
      <c r="O31" s="22">
        <f>SUM(O32:O35)</f>
        <v>0</v>
      </c>
      <c r="P31" s="22"/>
      <c r="Q31" s="22">
        <f>SUM(Q32:Q35)</f>
        <v>0</v>
      </c>
      <c r="R31" s="22"/>
      <c r="S31" s="22"/>
      <c r="T31" s="23"/>
      <c r="U31" s="24"/>
      <c r="V31" s="24">
        <f>SUM(V32:V35)</f>
        <v>0</v>
      </c>
      <c r="W31" s="24"/>
      <c r="X31" s="24"/>
      <c r="AG31" t="s">
        <v>39</v>
      </c>
    </row>
    <row r="32" spans="1:60" outlineLevel="1" x14ac:dyDescent="0.25">
      <c r="A32" s="25">
        <v>26</v>
      </c>
      <c r="B32" s="26" t="s">
        <v>99</v>
      </c>
      <c r="C32" s="27" t="s">
        <v>170</v>
      </c>
      <c r="D32" s="28" t="s">
        <v>100</v>
      </c>
      <c r="E32" s="29">
        <v>8</v>
      </c>
      <c r="F32" s="30"/>
      <c r="G32" s="31">
        <f t="shared" ref="G32:G35" si="0">ROUND(E32*F32,2)</f>
        <v>0</v>
      </c>
      <c r="H32" s="30">
        <v>0</v>
      </c>
      <c r="I32" s="31">
        <f>ROUND(E32*H32,2)</f>
        <v>0</v>
      </c>
      <c r="J32" s="30">
        <v>350</v>
      </c>
      <c r="K32" s="31">
        <f>ROUND(E32*J32,2)</f>
        <v>2800</v>
      </c>
      <c r="L32" s="31">
        <v>21</v>
      </c>
      <c r="M32" s="31">
        <f>G32*(1+L32/100)</f>
        <v>0</v>
      </c>
      <c r="N32" s="31">
        <v>0</v>
      </c>
      <c r="O32" s="31">
        <f>ROUND(E32*N32,2)</f>
        <v>0</v>
      </c>
      <c r="P32" s="31">
        <v>0</v>
      </c>
      <c r="Q32" s="31">
        <f>ROUND(E32*P32,2)</f>
        <v>0</v>
      </c>
      <c r="R32" s="31"/>
      <c r="S32" s="31" t="s">
        <v>82</v>
      </c>
      <c r="T32" s="32" t="s">
        <v>42</v>
      </c>
      <c r="U32" s="33">
        <v>0</v>
      </c>
      <c r="V32" s="33">
        <f>ROUND(E32*U32,2)</f>
        <v>0</v>
      </c>
      <c r="W32" s="33"/>
      <c r="X32" s="33" t="s">
        <v>72</v>
      </c>
      <c r="Y32" s="34"/>
      <c r="Z32" s="34"/>
      <c r="AA32" s="34"/>
      <c r="AB32" s="34"/>
      <c r="AC32" s="34"/>
      <c r="AD32" s="34"/>
      <c r="AE32" s="34"/>
      <c r="AF32" s="34"/>
      <c r="AG32" s="34" t="s">
        <v>73</v>
      </c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outlineLevel="1" x14ac:dyDescent="0.25">
      <c r="A33" s="25">
        <v>27</v>
      </c>
      <c r="B33" s="26" t="s">
        <v>101</v>
      </c>
      <c r="C33" s="27" t="s">
        <v>169</v>
      </c>
      <c r="D33" s="28" t="s">
        <v>147</v>
      </c>
      <c r="E33" s="29">
        <v>1</v>
      </c>
      <c r="F33" s="30"/>
      <c r="G33" s="31">
        <f t="shared" si="0"/>
        <v>0</v>
      </c>
      <c r="H33" s="30">
        <v>0</v>
      </c>
      <c r="I33" s="31">
        <f>ROUND(E33*H33,2)</f>
        <v>0</v>
      </c>
      <c r="J33" s="30">
        <v>850</v>
      </c>
      <c r="K33" s="31">
        <f>ROUND(E33*J33,2)</f>
        <v>850</v>
      </c>
      <c r="L33" s="31">
        <v>21</v>
      </c>
      <c r="M33" s="31">
        <f>G33*(1+L33/100)</f>
        <v>0</v>
      </c>
      <c r="N33" s="31">
        <v>0</v>
      </c>
      <c r="O33" s="31">
        <f>ROUND(E33*N33,2)</f>
        <v>0</v>
      </c>
      <c r="P33" s="31">
        <v>0</v>
      </c>
      <c r="Q33" s="31">
        <f>ROUND(E33*P33,2)</f>
        <v>0</v>
      </c>
      <c r="R33" s="31"/>
      <c r="S33" s="31" t="s">
        <v>82</v>
      </c>
      <c r="T33" s="32" t="s">
        <v>42</v>
      </c>
      <c r="U33" s="33">
        <v>0</v>
      </c>
      <c r="V33" s="33">
        <f>ROUND(E33*U33,2)</f>
        <v>0</v>
      </c>
      <c r="W33" s="33"/>
      <c r="X33" s="33" t="s">
        <v>72</v>
      </c>
      <c r="Y33" s="34"/>
      <c r="Z33" s="34"/>
      <c r="AA33" s="34"/>
      <c r="AB33" s="34"/>
      <c r="AC33" s="34"/>
      <c r="AD33" s="34"/>
      <c r="AE33" s="34"/>
      <c r="AF33" s="34"/>
      <c r="AG33" s="34" t="s">
        <v>73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outlineLevel="1" x14ac:dyDescent="0.25">
      <c r="A34" s="25">
        <v>30</v>
      </c>
      <c r="B34" s="26" t="s">
        <v>145</v>
      </c>
      <c r="C34" s="27" t="s">
        <v>102</v>
      </c>
      <c r="D34" s="28" t="s">
        <v>100</v>
      </c>
      <c r="E34" s="29">
        <v>10</v>
      </c>
      <c r="F34" s="30"/>
      <c r="G34" s="31">
        <f t="shared" si="0"/>
        <v>0</v>
      </c>
      <c r="H34" s="30">
        <v>0</v>
      </c>
      <c r="I34" s="31">
        <f>ROUND(E34*H34,2)</f>
        <v>0</v>
      </c>
      <c r="J34" s="30">
        <v>350</v>
      </c>
      <c r="K34" s="31">
        <f>ROUND(E34*J34,2)</f>
        <v>3500</v>
      </c>
      <c r="L34" s="31">
        <v>21</v>
      </c>
      <c r="M34" s="31">
        <f>G34*(1+L34/100)</f>
        <v>0</v>
      </c>
      <c r="N34" s="31">
        <v>0</v>
      </c>
      <c r="O34" s="31">
        <f>ROUND(E34*N34,2)</f>
        <v>0</v>
      </c>
      <c r="P34" s="31">
        <v>0</v>
      </c>
      <c r="Q34" s="31">
        <f>ROUND(E34*P34,2)</f>
        <v>0</v>
      </c>
      <c r="R34" s="31"/>
      <c r="S34" s="31" t="s">
        <v>82</v>
      </c>
      <c r="T34" s="32" t="s">
        <v>42</v>
      </c>
      <c r="U34" s="33">
        <v>0</v>
      </c>
      <c r="V34" s="33">
        <f>ROUND(E34*U34,2)</f>
        <v>0</v>
      </c>
      <c r="W34" s="33"/>
      <c r="X34" s="33" t="s">
        <v>72</v>
      </c>
      <c r="Y34" s="34"/>
      <c r="Z34" s="34"/>
      <c r="AA34" s="34"/>
      <c r="AB34" s="34"/>
      <c r="AC34" s="34"/>
      <c r="AD34" s="34"/>
      <c r="AE34" s="34"/>
      <c r="AF34" s="34"/>
      <c r="AG34" s="34" t="s">
        <v>73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outlineLevel="1" x14ac:dyDescent="0.25">
      <c r="A35" s="35">
        <v>31</v>
      </c>
      <c r="B35" s="36" t="s">
        <v>146</v>
      </c>
      <c r="C35" s="37" t="s">
        <v>103</v>
      </c>
      <c r="D35" s="38" t="s">
        <v>100</v>
      </c>
      <c r="E35" s="39">
        <v>10</v>
      </c>
      <c r="F35" s="40"/>
      <c r="G35" s="41">
        <f t="shared" si="0"/>
        <v>0</v>
      </c>
      <c r="H35" s="40">
        <v>0</v>
      </c>
      <c r="I35" s="41">
        <f>ROUND(E35*H35,2)</f>
        <v>0</v>
      </c>
      <c r="J35" s="40">
        <v>400</v>
      </c>
      <c r="K35" s="41">
        <f>ROUND(E35*J35,2)</f>
        <v>4000</v>
      </c>
      <c r="L35" s="41">
        <v>21</v>
      </c>
      <c r="M35" s="41">
        <f>G35*(1+L35/100)</f>
        <v>0</v>
      </c>
      <c r="N35" s="41">
        <v>0</v>
      </c>
      <c r="O35" s="41">
        <f>ROUND(E35*N35,2)</f>
        <v>0</v>
      </c>
      <c r="P35" s="41">
        <v>0</v>
      </c>
      <c r="Q35" s="41">
        <f>ROUND(E35*P35,2)</f>
        <v>0</v>
      </c>
      <c r="R35" s="41"/>
      <c r="S35" s="41" t="s">
        <v>82</v>
      </c>
      <c r="T35" s="42" t="s">
        <v>42</v>
      </c>
      <c r="U35" s="33">
        <v>0</v>
      </c>
      <c r="V35" s="33">
        <f>ROUND(E35*U35,2)</f>
        <v>0</v>
      </c>
      <c r="W35" s="33"/>
      <c r="X35" s="33" t="s">
        <v>72</v>
      </c>
      <c r="Y35" s="34"/>
      <c r="Z35" s="34"/>
      <c r="AA35" s="34"/>
      <c r="AB35" s="34"/>
      <c r="AC35" s="34"/>
      <c r="AD35" s="34"/>
      <c r="AE35" s="34"/>
      <c r="AF35" s="34"/>
      <c r="AG35" s="34" t="s">
        <v>73</v>
      </c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x14ac:dyDescent="0.25">
      <c r="A36" s="12"/>
      <c r="B36" s="13"/>
      <c r="C36" s="45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AE36">
        <v>15</v>
      </c>
      <c r="AF36">
        <v>21</v>
      </c>
      <c r="AG36" t="s">
        <v>23</v>
      </c>
    </row>
    <row r="37" spans="1:60" x14ac:dyDescent="0.25">
      <c r="A37" s="46"/>
      <c r="B37" s="47" t="s">
        <v>18</v>
      </c>
      <c r="C37" s="48"/>
      <c r="D37" s="49"/>
      <c r="E37" s="50"/>
      <c r="F37" s="50"/>
      <c r="G37" s="51">
        <f>G31+G26+G21+G8</f>
        <v>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E37">
        <f>SUMIF(L7:L35,AE36,G7:G35)</f>
        <v>0</v>
      </c>
      <c r="AF37">
        <f>SUMIF(L7:L35,AF36,G7:G35)</f>
        <v>0</v>
      </c>
      <c r="AG37" t="s">
        <v>63</v>
      </c>
    </row>
    <row r="38" spans="1:60" x14ac:dyDescent="0.25">
      <c r="A38" s="229" t="s">
        <v>64</v>
      </c>
      <c r="B38" s="229"/>
      <c r="C38" s="45"/>
      <c r="D38" s="1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60" ht="30" x14ac:dyDescent="0.25">
      <c r="A39" s="12"/>
      <c r="B39" s="13" t="s">
        <v>65</v>
      </c>
      <c r="C39" s="45" t="s">
        <v>66</v>
      </c>
      <c r="D39" s="1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G39" t="s">
        <v>67</v>
      </c>
    </row>
    <row r="40" spans="1:60" x14ac:dyDescent="0.25">
      <c r="A40" s="12"/>
      <c r="B40" s="13"/>
      <c r="C40" s="45"/>
      <c r="D40" s="1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G40" t="s">
        <v>68</v>
      </c>
    </row>
    <row r="41" spans="1:60" x14ac:dyDescent="0.25">
      <c r="A41" s="12"/>
      <c r="B41" s="13"/>
      <c r="C41" s="45"/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AG41" t="s">
        <v>69</v>
      </c>
    </row>
    <row r="42" spans="1:60" x14ac:dyDescent="0.25">
      <c r="A42" s="12"/>
      <c r="B42" s="13"/>
      <c r="C42" s="45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60" x14ac:dyDescent="0.25">
      <c r="C43" s="52"/>
      <c r="D43" s="6"/>
      <c r="AG43" t="s">
        <v>70</v>
      </c>
    </row>
    <row r="44" spans="1:60" x14ac:dyDescent="0.25">
      <c r="D44" s="6"/>
    </row>
    <row r="45" spans="1:60" x14ac:dyDescent="0.25">
      <c r="D45" s="6"/>
    </row>
    <row r="46" spans="1:60" x14ac:dyDescent="0.25">
      <c r="D46" s="6"/>
    </row>
    <row r="47" spans="1:60" x14ac:dyDescent="0.25">
      <c r="D47" s="6"/>
    </row>
    <row r="48" spans="1:60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  <row r="3429" spans="4:4" x14ac:dyDescent="0.25">
      <c r="D3429" s="6"/>
    </row>
    <row r="3430" spans="4:4" x14ac:dyDescent="0.25">
      <c r="D3430" s="6"/>
    </row>
    <row r="3431" spans="4:4" x14ac:dyDescent="0.25">
      <c r="D3431" s="6"/>
    </row>
    <row r="3432" spans="4:4" x14ac:dyDescent="0.25">
      <c r="D3432" s="6"/>
    </row>
    <row r="3433" spans="4:4" x14ac:dyDescent="0.25">
      <c r="D3433" s="6"/>
    </row>
    <row r="3434" spans="4:4" x14ac:dyDescent="0.25">
      <c r="D3434" s="6"/>
    </row>
    <row r="3435" spans="4:4" x14ac:dyDescent="0.25">
      <c r="D3435" s="6"/>
    </row>
    <row r="3436" spans="4:4" x14ac:dyDescent="0.25">
      <c r="D3436" s="6"/>
    </row>
    <row r="3437" spans="4:4" x14ac:dyDescent="0.25">
      <c r="D3437" s="6"/>
    </row>
    <row r="3438" spans="4:4" x14ac:dyDescent="0.25">
      <c r="D3438" s="6"/>
    </row>
    <row r="3439" spans="4:4" x14ac:dyDescent="0.25">
      <c r="D3439" s="6"/>
    </row>
    <row r="3440" spans="4:4" x14ac:dyDescent="0.25">
      <c r="D3440" s="6"/>
    </row>
    <row r="3441" spans="4:4" x14ac:dyDescent="0.25">
      <c r="D3441" s="6"/>
    </row>
    <row r="3442" spans="4:4" x14ac:dyDescent="0.25">
      <c r="D3442" s="6"/>
    </row>
    <row r="3443" spans="4:4" x14ac:dyDescent="0.25">
      <c r="D3443" s="6"/>
    </row>
    <row r="3444" spans="4:4" x14ac:dyDescent="0.25">
      <c r="D3444" s="6"/>
    </row>
    <row r="3445" spans="4:4" x14ac:dyDescent="0.25">
      <c r="D3445" s="6"/>
    </row>
    <row r="3446" spans="4:4" x14ac:dyDescent="0.25">
      <c r="D3446" s="6"/>
    </row>
    <row r="3447" spans="4:4" x14ac:dyDescent="0.25">
      <c r="D3447" s="6"/>
    </row>
    <row r="3448" spans="4:4" x14ac:dyDescent="0.25">
      <c r="D3448" s="6"/>
    </row>
    <row r="3449" spans="4:4" x14ac:dyDescent="0.25">
      <c r="D3449" s="6"/>
    </row>
    <row r="3450" spans="4:4" x14ac:dyDescent="0.25">
      <c r="D3450" s="6"/>
    </row>
    <row r="3451" spans="4:4" x14ac:dyDescent="0.25">
      <c r="D3451" s="6"/>
    </row>
    <row r="3452" spans="4:4" x14ac:dyDescent="0.25">
      <c r="D3452" s="6"/>
    </row>
    <row r="3453" spans="4:4" x14ac:dyDescent="0.25">
      <c r="D3453" s="6"/>
    </row>
    <row r="3454" spans="4:4" x14ac:dyDescent="0.25">
      <c r="D3454" s="6"/>
    </row>
    <row r="3455" spans="4:4" x14ac:dyDescent="0.25">
      <c r="D3455" s="6"/>
    </row>
    <row r="3456" spans="4:4" x14ac:dyDescent="0.25">
      <c r="D3456" s="6"/>
    </row>
    <row r="3457" spans="4:4" x14ac:dyDescent="0.25">
      <c r="D3457" s="6"/>
    </row>
    <row r="3458" spans="4:4" x14ac:dyDescent="0.25">
      <c r="D3458" s="6"/>
    </row>
    <row r="3459" spans="4:4" x14ac:dyDescent="0.25">
      <c r="D3459" s="6"/>
    </row>
    <row r="3460" spans="4:4" x14ac:dyDescent="0.25">
      <c r="D3460" s="6"/>
    </row>
    <row r="3461" spans="4:4" x14ac:dyDescent="0.25">
      <c r="D3461" s="6"/>
    </row>
    <row r="3462" spans="4:4" x14ac:dyDescent="0.25">
      <c r="D3462" s="6"/>
    </row>
    <row r="3463" spans="4:4" x14ac:dyDescent="0.25">
      <c r="D3463" s="6"/>
    </row>
    <row r="3464" spans="4:4" x14ac:dyDescent="0.25">
      <c r="D3464" s="6"/>
    </row>
    <row r="3465" spans="4:4" x14ac:dyDescent="0.25">
      <c r="D3465" s="6"/>
    </row>
    <row r="3466" spans="4:4" x14ac:dyDescent="0.25">
      <c r="D3466" s="6"/>
    </row>
    <row r="3467" spans="4:4" x14ac:dyDescent="0.25">
      <c r="D3467" s="6"/>
    </row>
    <row r="3468" spans="4:4" x14ac:dyDescent="0.25">
      <c r="D3468" s="6"/>
    </row>
    <row r="3469" spans="4:4" x14ac:dyDescent="0.25">
      <c r="D3469" s="6"/>
    </row>
    <row r="3470" spans="4:4" x14ac:dyDescent="0.25">
      <c r="D3470" s="6"/>
    </row>
    <row r="3471" spans="4:4" x14ac:dyDescent="0.25">
      <c r="D3471" s="6"/>
    </row>
    <row r="3472" spans="4:4" x14ac:dyDescent="0.25">
      <c r="D3472" s="6"/>
    </row>
    <row r="3473" spans="4:4" x14ac:dyDescent="0.25">
      <c r="D3473" s="6"/>
    </row>
    <row r="3474" spans="4:4" x14ac:dyDescent="0.25">
      <c r="D3474" s="6"/>
    </row>
    <row r="3475" spans="4:4" x14ac:dyDescent="0.25">
      <c r="D3475" s="6"/>
    </row>
    <row r="3476" spans="4:4" x14ac:dyDescent="0.25">
      <c r="D3476" s="6"/>
    </row>
    <row r="3477" spans="4:4" x14ac:dyDescent="0.25">
      <c r="D3477" s="6"/>
    </row>
    <row r="3478" spans="4:4" x14ac:dyDescent="0.25">
      <c r="D3478" s="6"/>
    </row>
    <row r="3479" spans="4:4" x14ac:dyDescent="0.25">
      <c r="D3479" s="6"/>
    </row>
    <row r="3480" spans="4:4" x14ac:dyDescent="0.25">
      <c r="D3480" s="6"/>
    </row>
    <row r="3481" spans="4:4" x14ac:dyDescent="0.25">
      <c r="D3481" s="6"/>
    </row>
    <row r="3482" spans="4:4" x14ac:dyDescent="0.25">
      <c r="D3482" s="6"/>
    </row>
    <row r="3483" spans="4:4" x14ac:dyDescent="0.25">
      <c r="D3483" s="6"/>
    </row>
    <row r="3484" spans="4:4" x14ac:dyDescent="0.25">
      <c r="D3484" s="6"/>
    </row>
    <row r="3485" spans="4:4" x14ac:dyDescent="0.25">
      <c r="D3485" s="6"/>
    </row>
    <row r="3486" spans="4:4" x14ac:dyDescent="0.25">
      <c r="D3486" s="6"/>
    </row>
    <row r="3487" spans="4:4" x14ac:dyDescent="0.25">
      <c r="D3487" s="6"/>
    </row>
    <row r="3488" spans="4:4" x14ac:dyDescent="0.25">
      <c r="D3488" s="6"/>
    </row>
    <row r="3489" spans="4:4" x14ac:dyDescent="0.25">
      <c r="D3489" s="6"/>
    </row>
    <row r="3490" spans="4:4" x14ac:dyDescent="0.25">
      <c r="D3490" s="6"/>
    </row>
    <row r="3491" spans="4:4" x14ac:dyDescent="0.25">
      <c r="D3491" s="6"/>
    </row>
    <row r="3492" spans="4:4" x14ac:dyDescent="0.25">
      <c r="D3492" s="6"/>
    </row>
    <row r="3493" spans="4:4" x14ac:dyDescent="0.25">
      <c r="D3493" s="6"/>
    </row>
    <row r="3494" spans="4:4" x14ac:dyDescent="0.25">
      <c r="D3494" s="6"/>
    </row>
    <row r="3495" spans="4:4" x14ac:dyDescent="0.25">
      <c r="D3495" s="6"/>
    </row>
    <row r="3496" spans="4:4" x14ac:dyDescent="0.25">
      <c r="D3496" s="6"/>
    </row>
    <row r="3497" spans="4:4" x14ac:dyDescent="0.25">
      <c r="D3497" s="6"/>
    </row>
    <row r="3498" spans="4:4" x14ac:dyDescent="0.25">
      <c r="D3498" s="6"/>
    </row>
    <row r="3499" spans="4:4" x14ac:dyDescent="0.25">
      <c r="D3499" s="6"/>
    </row>
    <row r="3500" spans="4:4" x14ac:dyDescent="0.25">
      <c r="D3500" s="6"/>
    </row>
    <row r="3501" spans="4:4" x14ac:dyDescent="0.25">
      <c r="D3501" s="6"/>
    </row>
    <row r="3502" spans="4:4" x14ac:dyDescent="0.25">
      <c r="D3502" s="6"/>
    </row>
    <row r="3503" spans="4:4" x14ac:dyDescent="0.25">
      <c r="D3503" s="6"/>
    </row>
    <row r="3504" spans="4:4" x14ac:dyDescent="0.25">
      <c r="D3504" s="6"/>
    </row>
    <row r="3505" spans="4:4" x14ac:dyDescent="0.25">
      <c r="D3505" s="6"/>
    </row>
    <row r="3506" spans="4:4" x14ac:dyDescent="0.25">
      <c r="D3506" s="6"/>
    </row>
    <row r="3507" spans="4:4" x14ac:dyDescent="0.25">
      <c r="D3507" s="6"/>
    </row>
    <row r="3508" spans="4:4" x14ac:dyDescent="0.25">
      <c r="D3508" s="6"/>
    </row>
    <row r="3509" spans="4:4" x14ac:dyDescent="0.25">
      <c r="D3509" s="6"/>
    </row>
    <row r="3510" spans="4:4" x14ac:dyDescent="0.25">
      <c r="D3510" s="6"/>
    </row>
    <row r="3511" spans="4:4" x14ac:dyDescent="0.25">
      <c r="D3511" s="6"/>
    </row>
    <row r="3512" spans="4:4" x14ac:dyDescent="0.25">
      <c r="D3512" s="6"/>
    </row>
    <row r="3513" spans="4:4" x14ac:dyDescent="0.25">
      <c r="D3513" s="6"/>
    </row>
    <row r="3514" spans="4:4" x14ac:dyDescent="0.25">
      <c r="D3514" s="6"/>
    </row>
    <row r="3515" spans="4:4" x14ac:dyDescent="0.25">
      <c r="D3515" s="6"/>
    </row>
    <row r="3516" spans="4:4" x14ac:dyDescent="0.25">
      <c r="D3516" s="6"/>
    </row>
    <row r="3517" spans="4:4" x14ac:dyDescent="0.25">
      <c r="D3517" s="6"/>
    </row>
    <row r="3518" spans="4:4" x14ac:dyDescent="0.25">
      <c r="D3518" s="6"/>
    </row>
    <row r="3519" spans="4:4" x14ac:dyDescent="0.25">
      <c r="D3519" s="6"/>
    </row>
    <row r="3520" spans="4:4" x14ac:dyDescent="0.25">
      <c r="D3520" s="6"/>
    </row>
    <row r="3521" spans="4:4" x14ac:dyDescent="0.25">
      <c r="D3521" s="6"/>
    </row>
    <row r="3522" spans="4:4" x14ac:dyDescent="0.25">
      <c r="D3522" s="6"/>
    </row>
    <row r="3523" spans="4:4" x14ac:dyDescent="0.25">
      <c r="D3523" s="6"/>
    </row>
    <row r="3524" spans="4:4" x14ac:dyDescent="0.25">
      <c r="D3524" s="6"/>
    </row>
    <row r="3525" spans="4:4" x14ac:dyDescent="0.25">
      <c r="D3525" s="6"/>
    </row>
    <row r="3526" spans="4:4" x14ac:dyDescent="0.25">
      <c r="D3526" s="6"/>
    </row>
    <row r="3527" spans="4:4" x14ac:dyDescent="0.25">
      <c r="D3527" s="6"/>
    </row>
    <row r="3528" spans="4:4" x14ac:dyDescent="0.25">
      <c r="D3528" s="6"/>
    </row>
    <row r="3529" spans="4:4" x14ac:dyDescent="0.25">
      <c r="D3529" s="6"/>
    </row>
    <row r="3530" spans="4:4" x14ac:dyDescent="0.25">
      <c r="D3530" s="6"/>
    </row>
    <row r="3531" spans="4:4" x14ac:dyDescent="0.25">
      <c r="D3531" s="6"/>
    </row>
    <row r="3532" spans="4:4" x14ac:dyDescent="0.25">
      <c r="D3532" s="6"/>
    </row>
    <row r="3533" spans="4:4" x14ac:dyDescent="0.25">
      <c r="D3533" s="6"/>
    </row>
    <row r="3534" spans="4:4" x14ac:dyDescent="0.25">
      <c r="D3534" s="6"/>
    </row>
    <row r="3535" spans="4:4" x14ac:dyDescent="0.25">
      <c r="D3535" s="6"/>
    </row>
    <row r="3536" spans="4:4" x14ac:dyDescent="0.25">
      <c r="D3536" s="6"/>
    </row>
    <row r="3537" spans="4:4" x14ac:dyDescent="0.25">
      <c r="D3537" s="6"/>
    </row>
    <row r="3538" spans="4:4" x14ac:dyDescent="0.25">
      <c r="D3538" s="6"/>
    </row>
    <row r="3539" spans="4:4" x14ac:dyDescent="0.25">
      <c r="D3539" s="6"/>
    </row>
    <row r="3540" spans="4:4" x14ac:dyDescent="0.25">
      <c r="D3540" s="6"/>
    </row>
    <row r="3541" spans="4:4" x14ac:dyDescent="0.25">
      <c r="D3541" s="6"/>
    </row>
    <row r="3542" spans="4:4" x14ac:dyDescent="0.25">
      <c r="D3542" s="6"/>
    </row>
    <row r="3543" spans="4:4" x14ac:dyDescent="0.25">
      <c r="D3543" s="6"/>
    </row>
    <row r="3544" spans="4:4" x14ac:dyDescent="0.25">
      <c r="D3544" s="6"/>
    </row>
    <row r="3545" spans="4:4" x14ac:dyDescent="0.25">
      <c r="D3545" s="6"/>
    </row>
    <row r="3546" spans="4:4" x14ac:dyDescent="0.25">
      <c r="D3546" s="6"/>
    </row>
    <row r="3547" spans="4:4" x14ac:dyDescent="0.25">
      <c r="D3547" s="6"/>
    </row>
    <row r="3548" spans="4:4" x14ac:dyDescent="0.25">
      <c r="D3548" s="6"/>
    </row>
    <row r="3549" spans="4:4" x14ac:dyDescent="0.25">
      <c r="D3549" s="6"/>
    </row>
    <row r="3550" spans="4:4" x14ac:dyDescent="0.25">
      <c r="D3550" s="6"/>
    </row>
    <row r="3551" spans="4:4" x14ac:dyDescent="0.25">
      <c r="D3551" s="6"/>
    </row>
    <row r="3552" spans="4:4" x14ac:dyDescent="0.25">
      <c r="D3552" s="6"/>
    </row>
    <row r="3553" spans="4:4" x14ac:dyDescent="0.25">
      <c r="D3553" s="6"/>
    </row>
    <row r="3554" spans="4:4" x14ac:dyDescent="0.25">
      <c r="D3554" s="6"/>
    </row>
    <row r="3555" spans="4:4" x14ac:dyDescent="0.25">
      <c r="D3555" s="6"/>
    </row>
    <row r="3556" spans="4:4" x14ac:dyDescent="0.25">
      <c r="D3556" s="6"/>
    </row>
    <row r="3557" spans="4:4" x14ac:dyDescent="0.25">
      <c r="D3557" s="6"/>
    </row>
    <row r="3558" spans="4:4" x14ac:dyDescent="0.25">
      <c r="D3558" s="6"/>
    </row>
    <row r="3559" spans="4:4" x14ac:dyDescent="0.25">
      <c r="D3559" s="6"/>
    </row>
    <row r="3560" spans="4:4" x14ac:dyDescent="0.25">
      <c r="D3560" s="6"/>
    </row>
    <row r="3561" spans="4:4" x14ac:dyDescent="0.25">
      <c r="D3561" s="6"/>
    </row>
    <row r="3562" spans="4:4" x14ac:dyDescent="0.25">
      <c r="D3562" s="6"/>
    </row>
    <row r="3563" spans="4:4" x14ac:dyDescent="0.25">
      <c r="D3563" s="6"/>
    </row>
    <row r="3564" spans="4:4" x14ac:dyDescent="0.25">
      <c r="D3564" s="6"/>
    </row>
    <row r="3565" spans="4:4" x14ac:dyDescent="0.25">
      <c r="D3565" s="6"/>
    </row>
    <row r="3566" spans="4:4" x14ac:dyDescent="0.25">
      <c r="D3566" s="6"/>
    </row>
    <row r="3567" spans="4:4" x14ac:dyDescent="0.25">
      <c r="D3567" s="6"/>
    </row>
    <row r="3568" spans="4:4" x14ac:dyDescent="0.25">
      <c r="D3568" s="6"/>
    </row>
    <row r="3569" spans="4:4" x14ac:dyDescent="0.25">
      <c r="D3569" s="6"/>
    </row>
    <row r="3570" spans="4:4" x14ac:dyDescent="0.25">
      <c r="D3570" s="6"/>
    </row>
    <row r="3571" spans="4:4" x14ac:dyDescent="0.25">
      <c r="D3571" s="6"/>
    </row>
    <row r="3572" spans="4:4" x14ac:dyDescent="0.25">
      <c r="D3572" s="6"/>
    </row>
    <row r="3573" spans="4:4" x14ac:dyDescent="0.25">
      <c r="D3573" s="6"/>
    </row>
    <row r="3574" spans="4:4" x14ac:dyDescent="0.25">
      <c r="D3574" s="6"/>
    </row>
    <row r="3575" spans="4:4" x14ac:dyDescent="0.25">
      <c r="D3575" s="6"/>
    </row>
    <row r="3576" spans="4:4" x14ac:dyDescent="0.25">
      <c r="D3576" s="6"/>
    </row>
    <row r="3577" spans="4:4" x14ac:dyDescent="0.25">
      <c r="D3577" s="6"/>
    </row>
    <row r="3578" spans="4:4" x14ac:dyDescent="0.25">
      <c r="D3578" s="6"/>
    </row>
    <row r="3579" spans="4:4" x14ac:dyDescent="0.25">
      <c r="D3579" s="6"/>
    </row>
    <row r="3580" spans="4:4" x14ac:dyDescent="0.25">
      <c r="D3580" s="6"/>
    </row>
    <row r="3581" spans="4:4" x14ac:dyDescent="0.25">
      <c r="D3581" s="6"/>
    </row>
    <row r="3582" spans="4:4" x14ac:dyDescent="0.25">
      <c r="D3582" s="6"/>
    </row>
    <row r="3583" spans="4:4" x14ac:dyDescent="0.25">
      <c r="D3583" s="6"/>
    </row>
    <row r="3584" spans="4:4" x14ac:dyDescent="0.25">
      <c r="D3584" s="6"/>
    </row>
    <row r="3585" spans="4:4" x14ac:dyDescent="0.25">
      <c r="D3585" s="6"/>
    </row>
    <row r="3586" spans="4:4" x14ac:dyDescent="0.25">
      <c r="D3586" s="6"/>
    </row>
    <row r="3587" spans="4:4" x14ac:dyDescent="0.25">
      <c r="D3587" s="6"/>
    </row>
    <row r="3588" spans="4:4" x14ac:dyDescent="0.25">
      <c r="D3588" s="6"/>
    </row>
    <row r="3589" spans="4:4" x14ac:dyDescent="0.25">
      <c r="D3589" s="6"/>
    </row>
    <row r="3590" spans="4:4" x14ac:dyDescent="0.25">
      <c r="D3590" s="6"/>
    </row>
    <row r="3591" spans="4:4" x14ac:dyDescent="0.25">
      <c r="D3591" s="6"/>
    </row>
    <row r="3592" spans="4:4" x14ac:dyDescent="0.25">
      <c r="D3592" s="6"/>
    </row>
    <row r="3593" spans="4:4" x14ac:dyDescent="0.25">
      <c r="D3593" s="6"/>
    </row>
    <row r="3594" spans="4:4" x14ac:dyDescent="0.25">
      <c r="D3594" s="6"/>
    </row>
    <row r="3595" spans="4:4" x14ac:dyDescent="0.25">
      <c r="D3595" s="6"/>
    </row>
    <row r="3596" spans="4:4" x14ac:dyDescent="0.25">
      <c r="D3596" s="6"/>
    </row>
    <row r="3597" spans="4:4" x14ac:dyDescent="0.25">
      <c r="D3597" s="6"/>
    </row>
    <row r="3598" spans="4:4" x14ac:dyDescent="0.25">
      <c r="D3598" s="6"/>
    </row>
    <row r="3599" spans="4:4" x14ac:dyDescent="0.25">
      <c r="D3599" s="6"/>
    </row>
    <row r="3600" spans="4:4" x14ac:dyDescent="0.25">
      <c r="D3600" s="6"/>
    </row>
    <row r="3601" spans="4:4" x14ac:dyDescent="0.25">
      <c r="D3601" s="6"/>
    </row>
    <row r="3602" spans="4:4" x14ac:dyDescent="0.25">
      <c r="D3602" s="6"/>
    </row>
    <row r="3603" spans="4:4" x14ac:dyDescent="0.25">
      <c r="D3603" s="6"/>
    </row>
    <row r="3604" spans="4:4" x14ac:dyDescent="0.25">
      <c r="D3604" s="6"/>
    </row>
    <row r="3605" spans="4:4" x14ac:dyDescent="0.25">
      <c r="D3605" s="6"/>
    </row>
    <row r="3606" spans="4:4" x14ac:dyDescent="0.25">
      <c r="D3606" s="6"/>
    </row>
    <row r="3607" spans="4:4" x14ac:dyDescent="0.25">
      <c r="D3607" s="6"/>
    </row>
    <row r="3608" spans="4:4" x14ac:dyDescent="0.25">
      <c r="D3608" s="6"/>
    </row>
    <row r="3609" spans="4:4" x14ac:dyDescent="0.25">
      <c r="D3609" s="6"/>
    </row>
    <row r="3610" spans="4:4" x14ac:dyDescent="0.25">
      <c r="D3610" s="6"/>
    </row>
    <row r="3611" spans="4:4" x14ac:dyDescent="0.25">
      <c r="D3611" s="6"/>
    </row>
    <row r="3612" spans="4:4" x14ac:dyDescent="0.25">
      <c r="D3612" s="6"/>
    </row>
    <row r="3613" spans="4:4" x14ac:dyDescent="0.25">
      <c r="D3613" s="6"/>
    </row>
    <row r="3614" spans="4:4" x14ac:dyDescent="0.25">
      <c r="D3614" s="6"/>
    </row>
    <row r="3615" spans="4:4" x14ac:dyDescent="0.25">
      <c r="D3615" s="6"/>
    </row>
    <row r="3616" spans="4:4" x14ac:dyDescent="0.25">
      <c r="D3616" s="6"/>
    </row>
    <row r="3617" spans="4:4" x14ac:dyDescent="0.25">
      <c r="D3617" s="6"/>
    </row>
    <row r="3618" spans="4:4" x14ac:dyDescent="0.25">
      <c r="D3618" s="6"/>
    </row>
    <row r="3619" spans="4:4" x14ac:dyDescent="0.25">
      <c r="D3619" s="6"/>
    </row>
    <row r="3620" spans="4:4" x14ac:dyDescent="0.25">
      <c r="D3620" s="6"/>
    </row>
    <row r="3621" spans="4:4" x14ac:dyDescent="0.25">
      <c r="D3621" s="6"/>
    </row>
    <row r="3622" spans="4:4" x14ac:dyDescent="0.25">
      <c r="D3622" s="6"/>
    </row>
    <row r="3623" spans="4:4" x14ac:dyDescent="0.25">
      <c r="D3623" s="6"/>
    </row>
    <row r="3624" spans="4:4" x14ac:dyDescent="0.25">
      <c r="D3624" s="6"/>
    </row>
    <row r="3625" spans="4:4" x14ac:dyDescent="0.25">
      <c r="D3625" s="6"/>
    </row>
    <row r="3626" spans="4:4" x14ac:dyDescent="0.25">
      <c r="D3626" s="6"/>
    </row>
    <row r="3627" spans="4:4" x14ac:dyDescent="0.25">
      <c r="D3627" s="6"/>
    </row>
    <row r="3628" spans="4:4" x14ac:dyDescent="0.25">
      <c r="D3628" s="6"/>
    </row>
    <row r="3629" spans="4:4" x14ac:dyDescent="0.25">
      <c r="D3629" s="6"/>
    </row>
    <row r="3630" spans="4:4" x14ac:dyDescent="0.25">
      <c r="D3630" s="6"/>
    </row>
    <row r="3631" spans="4:4" x14ac:dyDescent="0.25">
      <c r="D3631" s="6"/>
    </row>
    <row r="3632" spans="4:4" x14ac:dyDescent="0.25">
      <c r="D3632" s="6"/>
    </row>
    <row r="3633" spans="4:4" x14ac:dyDescent="0.25">
      <c r="D3633" s="6"/>
    </row>
    <row r="3634" spans="4:4" x14ac:dyDescent="0.25">
      <c r="D3634" s="6"/>
    </row>
    <row r="3635" spans="4:4" x14ac:dyDescent="0.25">
      <c r="D3635" s="6"/>
    </row>
    <row r="3636" spans="4:4" x14ac:dyDescent="0.25">
      <c r="D3636" s="6"/>
    </row>
    <row r="3637" spans="4:4" x14ac:dyDescent="0.25">
      <c r="D3637" s="6"/>
    </row>
    <row r="3638" spans="4:4" x14ac:dyDescent="0.25">
      <c r="D3638" s="6"/>
    </row>
    <row r="3639" spans="4:4" x14ac:dyDescent="0.25">
      <c r="D3639" s="6"/>
    </row>
    <row r="3640" spans="4:4" x14ac:dyDescent="0.25">
      <c r="D3640" s="6"/>
    </row>
    <row r="3641" spans="4:4" x14ac:dyDescent="0.25">
      <c r="D3641" s="6"/>
    </row>
    <row r="3642" spans="4:4" x14ac:dyDescent="0.25">
      <c r="D3642" s="6"/>
    </row>
    <row r="3643" spans="4:4" x14ac:dyDescent="0.25">
      <c r="D3643" s="6"/>
    </row>
    <row r="3644" spans="4:4" x14ac:dyDescent="0.25">
      <c r="D3644" s="6"/>
    </row>
    <row r="3645" spans="4:4" x14ac:dyDescent="0.25">
      <c r="D3645" s="6"/>
    </row>
    <row r="3646" spans="4:4" x14ac:dyDescent="0.25">
      <c r="D3646" s="6"/>
    </row>
    <row r="3647" spans="4:4" x14ac:dyDescent="0.25">
      <c r="D3647" s="6"/>
    </row>
    <row r="3648" spans="4:4" x14ac:dyDescent="0.25">
      <c r="D3648" s="6"/>
    </row>
    <row r="3649" spans="4:4" x14ac:dyDescent="0.25">
      <c r="D3649" s="6"/>
    </row>
    <row r="3650" spans="4:4" x14ac:dyDescent="0.25">
      <c r="D3650" s="6"/>
    </row>
    <row r="3651" spans="4:4" x14ac:dyDescent="0.25">
      <c r="D3651" s="6"/>
    </row>
    <row r="3652" spans="4:4" x14ac:dyDescent="0.25">
      <c r="D3652" s="6"/>
    </row>
    <row r="3653" spans="4:4" x14ac:dyDescent="0.25">
      <c r="D3653" s="6"/>
    </row>
    <row r="3654" spans="4:4" x14ac:dyDescent="0.25">
      <c r="D3654" s="6"/>
    </row>
    <row r="3655" spans="4:4" x14ac:dyDescent="0.25">
      <c r="D3655" s="6"/>
    </row>
    <row r="3656" spans="4:4" x14ac:dyDescent="0.25">
      <c r="D3656" s="6"/>
    </row>
    <row r="3657" spans="4:4" x14ac:dyDescent="0.25">
      <c r="D3657" s="6"/>
    </row>
    <row r="3658" spans="4:4" x14ac:dyDescent="0.25">
      <c r="D3658" s="6"/>
    </row>
    <row r="3659" spans="4:4" x14ac:dyDescent="0.25">
      <c r="D3659" s="6"/>
    </row>
    <row r="3660" spans="4:4" x14ac:dyDescent="0.25">
      <c r="D3660" s="6"/>
    </row>
    <row r="3661" spans="4:4" x14ac:dyDescent="0.25">
      <c r="D3661" s="6"/>
    </row>
    <row r="3662" spans="4:4" x14ac:dyDescent="0.25">
      <c r="D3662" s="6"/>
    </row>
    <row r="3663" spans="4:4" x14ac:dyDescent="0.25">
      <c r="D3663" s="6"/>
    </row>
    <row r="3664" spans="4:4" x14ac:dyDescent="0.25">
      <c r="D3664" s="6"/>
    </row>
    <row r="3665" spans="4:4" x14ac:dyDescent="0.25">
      <c r="D3665" s="6"/>
    </row>
    <row r="3666" spans="4:4" x14ac:dyDescent="0.25">
      <c r="D3666" s="6"/>
    </row>
    <row r="3667" spans="4:4" x14ac:dyDescent="0.25">
      <c r="D3667" s="6"/>
    </row>
    <row r="3668" spans="4:4" x14ac:dyDescent="0.25">
      <c r="D3668" s="6"/>
    </row>
    <row r="3669" spans="4:4" x14ac:dyDescent="0.25">
      <c r="D3669" s="6"/>
    </row>
    <row r="3670" spans="4:4" x14ac:dyDescent="0.25">
      <c r="D3670" s="6"/>
    </row>
    <row r="3671" spans="4:4" x14ac:dyDescent="0.25">
      <c r="D3671" s="6"/>
    </row>
    <row r="3672" spans="4:4" x14ac:dyDescent="0.25">
      <c r="D3672" s="6"/>
    </row>
    <row r="3673" spans="4:4" x14ac:dyDescent="0.25">
      <c r="D3673" s="6"/>
    </row>
    <row r="3674" spans="4:4" x14ac:dyDescent="0.25">
      <c r="D3674" s="6"/>
    </row>
    <row r="3675" spans="4:4" x14ac:dyDescent="0.25">
      <c r="D3675" s="6"/>
    </row>
    <row r="3676" spans="4:4" x14ac:dyDescent="0.25">
      <c r="D3676" s="6"/>
    </row>
    <row r="3677" spans="4:4" x14ac:dyDescent="0.25">
      <c r="D3677" s="6"/>
    </row>
    <row r="3678" spans="4:4" x14ac:dyDescent="0.25">
      <c r="D3678" s="6"/>
    </row>
    <row r="3679" spans="4:4" x14ac:dyDescent="0.25">
      <c r="D3679" s="6"/>
    </row>
    <row r="3680" spans="4:4" x14ac:dyDescent="0.25">
      <c r="D3680" s="6"/>
    </row>
    <row r="3681" spans="4:4" x14ac:dyDescent="0.25">
      <c r="D3681" s="6"/>
    </row>
    <row r="3682" spans="4:4" x14ac:dyDescent="0.25">
      <c r="D3682" s="6"/>
    </row>
    <row r="3683" spans="4:4" x14ac:dyDescent="0.25">
      <c r="D3683" s="6"/>
    </row>
    <row r="3684" spans="4:4" x14ac:dyDescent="0.25">
      <c r="D3684" s="6"/>
    </row>
    <row r="3685" spans="4:4" x14ac:dyDescent="0.25">
      <c r="D3685" s="6"/>
    </row>
    <row r="3686" spans="4:4" x14ac:dyDescent="0.25">
      <c r="D3686" s="6"/>
    </row>
    <row r="3687" spans="4:4" x14ac:dyDescent="0.25">
      <c r="D3687" s="6"/>
    </row>
    <row r="3688" spans="4:4" x14ac:dyDescent="0.25">
      <c r="D3688" s="6"/>
    </row>
    <row r="3689" spans="4:4" x14ac:dyDescent="0.25">
      <c r="D3689" s="6"/>
    </row>
    <row r="3690" spans="4:4" x14ac:dyDescent="0.25">
      <c r="D3690" s="6"/>
    </row>
    <row r="3691" spans="4:4" x14ac:dyDescent="0.25">
      <c r="D3691" s="6"/>
    </row>
    <row r="3692" spans="4:4" x14ac:dyDescent="0.25">
      <c r="D3692" s="6"/>
    </row>
    <row r="3693" spans="4:4" x14ac:dyDescent="0.25">
      <c r="D3693" s="6"/>
    </row>
    <row r="3694" spans="4:4" x14ac:dyDescent="0.25">
      <c r="D3694" s="6"/>
    </row>
    <row r="3695" spans="4:4" x14ac:dyDescent="0.25">
      <c r="D3695" s="6"/>
    </row>
    <row r="3696" spans="4:4" x14ac:dyDescent="0.25">
      <c r="D3696" s="6"/>
    </row>
    <row r="3697" spans="4:4" x14ac:dyDescent="0.25">
      <c r="D3697" s="6"/>
    </row>
    <row r="3698" spans="4:4" x14ac:dyDescent="0.25">
      <c r="D3698" s="6"/>
    </row>
    <row r="3699" spans="4:4" x14ac:dyDescent="0.25">
      <c r="D3699" s="6"/>
    </row>
    <row r="3700" spans="4:4" x14ac:dyDescent="0.25">
      <c r="D3700" s="6"/>
    </row>
    <row r="3701" spans="4:4" x14ac:dyDescent="0.25">
      <c r="D3701" s="6"/>
    </row>
    <row r="3702" spans="4:4" x14ac:dyDescent="0.25">
      <c r="D3702" s="6"/>
    </row>
    <row r="3703" spans="4:4" x14ac:dyDescent="0.25">
      <c r="D3703" s="6"/>
    </row>
    <row r="3704" spans="4:4" x14ac:dyDescent="0.25">
      <c r="D3704" s="6"/>
    </row>
    <row r="3705" spans="4:4" x14ac:dyDescent="0.25">
      <c r="D3705" s="6"/>
    </row>
    <row r="3706" spans="4:4" x14ac:dyDescent="0.25">
      <c r="D3706" s="6"/>
    </row>
    <row r="3707" spans="4:4" x14ac:dyDescent="0.25">
      <c r="D3707" s="6"/>
    </row>
    <row r="3708" spans="4:4" x14ac:dyDescent="0.25">
      <c r="D3708" s="6"/>
    </row>
    <row r="3709" spans="4:4" x14ac:dyDescent="0.25">
      <c r="D3709" s="6"/>
    </row>
    <row r="3710" spans="4:4" x14ac:dyDescent="0.25">
      <c r="D3710" s="6"/>
    </row>
    <row r="3711" spans="4:4" x14ac:dyDescent="0.25">
      <c r="D3711" s="6"/>
    </row>
    <row r="3712" spans="4:4" x14ac:dyDescent="0.25">
      <c r="D3712" s="6"/>
    </row>
    <row r="3713" spans="4:4" x14ac:dyDescent="0.25">
      <c r="D3713" s="6"/>
    </row>
    <row r="3714" spans="4:4" x14ac:dyDescent="0.25">
      <c r="D3714" s="6"/>
    </row>
    <row r="3715" spans="4:4" x14ac:dyDescent="0.25">
      <c r="D3715" s="6"/>
    </row>
    <row r="3716" spans="4:4" x14ac:dyDescent="0.25">
      <c r="D3716" s="6"/>
    </row>
    <row r="3717" spans="4:4" x14ac:dyDescent="0.25">
      <c r="D3717" s="6"/>
    </row>
    <row r="3718" spans="4:4" x14ac:dyDescent="0.25">
      <c r="D3718" s="6"/>
    </row>
    <row r="3719" spans="4:4" x14ac:dyDescent="0.25">
      <c r="D3719" s="6"/>
    </row>
    <row r="3720" spans="4:4" x14ac:dyDescent="0.25">
      <c r="D3720" s="6"/>
    </row>
    <row r="3721" spans="4:4" x14ac:dyDescent="0.25">
      <c r="D3721" s="6"/>
    </row>
    <row r="3722" spans="4:4" x14ac:dyDescent="0.25">
      <c r="D3722" s="6"/>
    </row>
    <row r="3723" spans="4:4" x14ac:dyDescent="0.25">
      <c r="D3723" s="6"/>
    </row>
    <row r="3724" spans="4:4" x14ac:dyDescent="0.25">
      <c r="D3724" s="6"/>
    </row>
    <row r="3725" spans="4:4" x14ac:dyDescent="0.25">
      <c r="D3725" s="6"/>
    </row>
    <row r="3726" spans="4:4" x14ac:dyDescent="0.25">
      <c r="D3726" s="6"/>
    </row>
    <row r="3727" spans="4:4" x14ac:dyDescent="0.25">
      <c r="D3727" s="6"/>
    </row>
    <row r="3728" spans="4:4" x14ac:dyDescent="0.25">
      <c r="D3728" s="6"/>
    </row>
    <row r="3729" spans="4:4" x14ac:dyDescent="0.25">
      <c r="D3729" s="6"/>
    </row>
    <row r="3730" spans="4:4" x14ac:dyDescent="0.25">
      <c r="D3730" s="6"/>
    </row>
    <row r="3731" spans="4:4" x14ac:dyDescent="0.25">
      <c r="D3731" s="6"/>
    </row>
    <row r="3732" spans="4:4" x14ac:dyDescent="0.25">
      <c r="D3732" s="6"/>
    </row>
    <row r="3733" spans="4:4" x14ac:dyDescent="0.25">
      <c r="D3733" s="6"/>
    </row>
    <row r="3734" spans="4:4" x14ac:dyDescent="0.25">
      <c r="D3734" s="6"/>
    </row>
    <row r="3735" spans="4:4" x14ac:dyDescent="0.25">
      <c r="D3735" s="6"/>
    </row>
    <row r="3736" spans="4:4" x14ac:dyDescent="0.25">
      <c r="D3736" s="6"/>
    </row>
    <row r="3737" spans="4:4" x14ac:dyDescent="0.25">
      <c r="D3737" s="6"/>
    </row>
    <row r="3738" spans="4:4" x14ac:dyDescent="0.25">
      <c r="D3738" s="6"/>
    </row>
    <row r="3739" spans="4:4" x14ac:dyDescent="0.25">
      <c r="D3739" s="6"/>
    </row>
    <row r="3740" spans="4:4" x14ac:dyDescent="0.25">
      <c r="D3740" s="6"/>
    </row>
    <row r="3741" spans="4:4" x14ac:dyDescent="0.25">
      <c r="D3741" s="6"/>
    </row>
    <row r="3742" spans="4:4" x14ac:dyDescent="0.25">
      <c r="D3742" s="6"/>
    </row>
    <row r="3743" spans="4:4" x14ac:dyDescent="0.25">
      <c r="D3743" s="6"/>
    </row>
    <row r="3744" spans="4:4" x14ac:dyDescent="0.25">
      <c r="D3744" s="6"/>
    </row>
    <row r="3745" spans="4:4" x14ac:dyDescent="0.25">
      <c r="D3745" s="6"/>
    </row>
    <row r="3746" spans="4:4" x14ac:dyDescent="0.25">
      <c r="D3746" s="6"/>
    </row>
    <row r="3747" spans="4:4" x14ac:dyDescent="0.25">
      <c r="D3747" s="6"/>
    </row>
    <row r="3748" spans="4:4" x14ac:dyDescent="0.25">
      <c r="D3748" s="6"/>
    </row>
    <row r="3749" spans="4:4" x14ac:dyDescent="0.25">
      <c r="D3749" s="6"/>
    </row>
    <row r="3750" spans="4:4" x14ac:dyDescent="0.25">
      <c r="D3750" s="6"/>
    </row>
    <row r="3751" spans="4:4" x14ac:dyDescent="0.25">
      <c r="D3751" s="6"/>
    </row>
    <row r="3752" spans="4:4" x14ac:dyDescent="0.25">
      <c r="D3752" s="6"/>
    </row>
    <row r="3753" spans="4:4" x14ac:dyDescent="0.25">
      <c r="D3753" s="6"/>
    </row>
    <row r="3754" spans="4:4" x14ac:dyDescent="0.25">
      <c r="D3754" s="6"/>
    </row>
    <row r="3755" spans="4:4" x14ac:dyDescent="0.25">
      <c r="D3755" s="6"/>
    </row>
    <row r="3756" spans="4:4" x14ac:dyDescent="0.25">
      <c r="D3756" s="6"/>
    </row>
    <row r="3757" spans="4:4" x14ac:dyDescent="0.25">
      <c r="D3757" s="6"/>
    </row>
    <row r="3758" spans="4:4" x14ac:dyDescent="0.25">
      <c r="D3758" s="6"/>
    </row>
    <row r="3759" spans="4:4" x14ac:dyDescent="0.25">
      <c r="D3759" s="6"/>
    </row>
    <row r="3760" spans="4:4" x14ac:dyDescent="0.25">
      <c r="D3760" s="6"/>
    </row>
    <row r="3761" spans="4:4" x14ac:dyDescent="0.25">
      <c r="D3761" s="6"/>
    </row>
    <row r="3762" spans="4:4" x14ac:dyDescent="0.25">
      <c r="D3762" s="6"/>
    </row>
    <row r="3763" spans="4:4" x14ac:dyDescent="0.25">
      <c r="D3763" s="6"/>
    </row>
    <row r="3764" spans="4:4" x14ac:dyDescent="0.25">
      <c r="D3764" s="6"/>
    </row>
    <row r="3765" spans="4:4" x14ac:dyDescent="0.25">
      <c r="D3765" s="6"/>
    </row>
    <row r="3766" spans="4:4" x14ac:dyDescent="0.25">
      <c r="D3766" s="6"/>
    </row>
    <row r="3767" spans="4:4" x14ac:dyDescent="0.25">
      <c r="D3767" s="6"/>
    </row>
    <row r="3768" spans="4:4" x14ac:dyDescent="0.25">
      <c r="D3768" s="6"/>
    </row>
    <row r="3769" spans="4:4" x14ac:dyDescent="0.25">
      <c r="D3769" s="6"/>
    </row>
    <row r="3770" spans="4:4" x14ac:dyDescent="0.25">
      <c r="D3770" s="6"/>
    </row>
    <row r="3771" spans="4:4" x14ac:dyDescent="0.25">
      <c r="D3771" s="6"/>
    </row>
    <row r="3772" spans="4:4" x14ac:dyDescent="0.25">
      <c r="D3772" s="6"/>
    </row>
    <row r="3773" spans="4:4" x14ac:dyDescent="0.25">
      <c r="D3773" s="6"/>
    </row>
    <row r="3774" spans="4:4" x14ac:dyDescent="0.25">
      <c r="D3774" s="6"/>
    </row>
    <row r="3775" spans="4:4" x14ac:dyDescent="0.25">
      <c r="D3775" s="6"/>
    </row>
    <row r="3776" spans="4:4" x14ac:dyDescent="0.25">
      <c r="D3776" s="6"/>
    </row>
    <row r="3777" spans="4:4" x14ac:dyDescent="0.25">
      <c r="D3777" s="6"/>
    </row>
    <row r="3778" spans="4:4" x14ac:dyDescent="0.25">
      <c r="D3778" s="6"/>
    </row>
    <row r="3779" spans="4:4" x14ac:dyDescent="0.25">
      <c r="D3779" s="6"/>
    </row>
    <row r="3780" spans="4:4" x14ac:dyDescent="0.25">
      <c r="D3780" s="6"/>
    </row>
    <row r="3781" spans="4:4" x14ac:dyDescent="0.25">
      <c r="D3781" s="6"/>
    </row>
    <row r="3782" spans="4:4" x14ac:dyDescent="0.25">
      <c r="D3782" s="6"/>
    </row>
    <row r="3783" spans="4:4" x14ac:dyDescent="0.25">
      <c r="D3783" s="6"/>
    </row>
    <row r="3784" spans="4:4" x14ac:dyDescent="0.25">
      <c r="D3784" s="6"/>
    </row>
    <row r="3785" spans="4:4" x14ac:dyDescent="0.25">
      <c r="D3785" s="6"/>
    </row>
    <row r="3786" spans="4:4" x14ac:dyDescent="0.25">
      <c r="D3786" s="6"/>
    </row>
    <row r="3787" spans="4:4" x14ac:dyDescent="0.25">
      <c r="D3787" s="6"/>
    </row>
    <row r="3788" spans="4:4" x14ac:dyDescent="0.25">
      <c r="D3788" s="6"/>
    </row>
    <row r="3789" spans="4:4" x14ac:dyDescent="0.25">
      <c r="D3789" s="6"/>
    </row>
    <row r="3790" spans="4:4" x14ac:dyDescent="0.25">
      <c r="D3790" s="6"/>
    </row>
    <row r="3791" spans="4:4" x14ac:dyDescent="0.25">
      <c r="D3791" s="6"/>
    </row>
    <row r="3792" spans="4:4" x14ac:dyDescent="0.25">
      <c r="D3792" s="6"/>
    </row>
    <row r="3793" spans="4:4" x14ac:dyDescent="0.25">
      <c r="D3793" s="6"/>
    </row>
    <row r="3794" spans="4:4" x14ac:dyDescent="0.25">
      <c r="D3794" s="6"/>
    </row>
    <row r="3795" spans="4:4" x14ac:dyDescent="0.25">
      <c r="D3795" s="6"/>
    </row>
    <row r="3796" spans="4:4" x14ac:dyDescent="0.25">
      <c r="D3796" s="6"/>
    </row>
    <row r="3797" spans="4:4" x14ac:dyDescent="0.25">
      <c r="D3797" s="6"/>
    </row>
    <row r="3798" spans="4:4" x14ac:dyDescent="0.25">
      <c r="D3798" s="6"/>
    </row>
    <row r="3799" spans="4:4" x14ac:dyDescent="0.25">
      <c r="D3799" s="6"/>
    </row>
    <row r="3800" spans="4:4" x14ac:dyDescent="0.25">
      <c r="D3800" s="6"/>
    </row>
    <row r="3801" spans="4:4" x14ac:dyDescent="0.25">
      <c r="D3801" s="6"/>
    </row>
    <row r="3802" spans="4:4" x14ac:dyDescent="0.25">
      <c r="D3802" s="6"/>
    </row>
    <row r="3803" spans="4:4" x14ac:dyDescent="0.25">
      <c r="D3803" s="6"/>
    </row>
    <row r="3804" spans="4:4" x14ac:dyDescent="0.25">
      <c r="D3804" s="6"/>
    </row>
    <row r="3805" spans="4:4" x14ac:dyDescent="0.25">
      <c r="D3805" s="6"/>
    </row>
    <row r="3806" spans="4:4" x14ac:dyDescent="0.25">
      <c r="D3806" s="6"/>
    </row>
    <row r="3807" spans="4:4" x14ac:dyDescent="0.25">
      <c r="D3807" s="6"/>
    </row>
    <row r="3808" spans="4:4" x14ac:dyDescent="0.25">
      <c r="D3808" s="6"/>
    </row>
    <row r="3809" spans="4:4" x14ac:dyDescent="0.25">
      <c r="D3809" s="6"/>
    </row>
    <row r="3810" spans="4:4" x14ac:dyDescent="0.25">
      <c r="D3810" s="6"/>
    </row>
    <row r="3811" spans="4:4" x14ac:dyDescent="0.25">
      <c r="D3811" s="6"/>
    </row>
    <row r="3812" spans="4:4" x14ac:dyDescent="0.25">
      <c r="D3812" s="6"/>
    </row>
    <row r="3813" spans="4:4" x14ac:dyDescent="0.25">
      <c r="D3813" s="6"/>
    </row>
    <row r="3814" spans="4:4" x14ac:dyDescent="0.25">
      <c r="D3814" s="6"/>
    </row>
    <row r="3815" spans="4:4" x14ac:dyDescent="0.25">
      <c r="D3815" s="6"/>
    </row>
    <row r="3816" spans="4:4" x14ac:dyDescent="0.25">
      <c r="D3816" s="6"/>
    </row>
    <row r="3817" spans="4:4" x14ac:dyDescent="0.25">
      <c r="D3817" s="6"/>
    </row>
    <row r="3818" spans="4:4" x14ac:dyDescent="0.25">
      <c r="D3818" s="6"/>
    </row>
    <row r="3819" spans="4:4" x14ac:dyDescent="0.25">
      <c r="D3819" s="6"/>
    </row>
    <row r="3820" spans="4:4" x14ac:dyDescent="0.25">
      <c r="D3820" s="6"/>
    </row>
    <row r="3821" spans="4:4" x14ac:dyDescent="0.25">
      <c r="D3821" s="6"/>
    </row>
    <row r="3822" spans="4:4" x14ac:dyDescent="0.25">
      <c r="D3822" s="6"/>
    </row>
    <row r="3823" spans="4:4" x14ac:dyDescent="0.25">
      <c r="D3823" s="6"/>
    </row>
    <row r="3824" spans="4:4" x14ac:dyDescent="0.25">
      <c r="D3824" s="6"/>
    </row>
    <row r="3825" spans="4:4" x14ac:dyDescent="0.25">
      <c r="D3825" s="6"/>
    </row>
    <row r="3826" spans="4:4" x14ac:dyDescent="0.25">
      <c r="D3826" s="6"/>
    </row>
    <row r="3827" spans="4:4" x14ac:dyDescent="0.25">
      <c r="D3827" s="6"/>
    </row>
    <row r="3828" spans="4:4" x14ac:dyDescent="0.25">
      <c r="D3828" s="6"/>
    </row>
    <row r="3829" spans="4:4" x14ac:dyDescent="0.25">
      <c r="D3829" s="6"/>
    </row>
    <row r="3830" spans="4:4" x14ac:dyDescent="0.25">
      <c r="D3830" s="6"/>
    </row>
    <row r="3831" spans="4:4" x14ac:dyDescent="0.25">
      <c r="D3831" s="6"/>
    </row>
    <row r="3832" spans="4:4" x14ac:dyDescent="0.25">
      <c r="D3832" s="6"/>
    </row>
    <row r="3833" spans="4:4" x14ac:dyDescent="0.25">
      <c r="D3833" s="6"/>
    </row>
    <row r="3834" spans="4:4" x14ac:dyDescent="0.25">
      <c r="D3834" s="6"/>
    </row>
    <row r="3835" spans="4:4" x14ac:dyDescent="0.25">
      <c r="D3835" s="6"/>
    </row>
    <row r="3836" spans="4:4" x14ac:dyDescent="0.25">
      <c r="D3836" s="6"/>
    </row>
    <row r="3837" spans="4:4" x14ac:dyDescent="0.25">
      <c r="D3837" s="6"/>
    </row>
    <row r="3838" spans="4:4" x14ac:dyDescent="0.25">
      <c r="D3838" s="6"/>
    </row>
    <row r="3839" spans="4:4" x14ac:dyDescent="0.25">
      <c r="D3839" s="6"/>
    </row>
    <row r="3840" spans="4:4" x14ac:dyDescent="0.25">
      <c r="D3840" s="6"/>
    </row>
    <row r="3841" spans="4:4" x14ac:dyDescent="0.25">
      <c r="D3841" s="6"/>
    </row>
    <row r="3842" spans="4:4" x14ac:dyDescent="0.25">
      <c r="D3842" s="6"/>
    </row>
    <row r="3843" spans="4:4" x14ac:dyDescent="0.25">
      <c r="D3843" s="6"/>
    </row>
    <row r="3844" spans="4:4" x14ac:dyDescent="0.25">
      <c r="D3844" s="6"/>
    </row>
    <row r="3845" spans="4:4" x14ac:dyDescent="0.25">
      <c r="D3845" s="6"/>
    </row>
    <row r="3846" spans="4:4" x14ac:dyDescent="0.25">
      <c r="D3846" s="6"/>
    </row>
    <row r="3847" spans="4:4" x14ac:dyDescent="0.25">
      <c r="D3847" s="6"/>
    </row>
    <row r="3848" spans="4:4" x14ac:dyDescent="0.25">
      <c r="D3848" s="6"/>
    </row>
    <row r="3849" spans="4:4" x14ac:dyDescent="0.25">
      <c r="D3849" s="6"/>
    </row>
    <row r="3850" spans="4:4" x14ac:dyDescent="0.25">
      <c r="D3850" s="6"/>
    </row>
    <row r="3851" spans="4:4" x14ac:dyDescent="0.25">
      <c r="D3851" s="6"/>
    </row>
    <row r="3852" spans="4:4" x14ac:dyDescent="0.25">
      <c r="D3852" s="6"/>
    </row>
    <row r="3853" spans="4:4" x14ac:dyDescent="0.25">
      <c r="D3853" s="6"/>
    </row>
    <row r="3854" spans="4:4" x14ac:dyDescent="0.25">
      <c r="D3854" s="6"/>
    </row>
    <row r="3855" spans="4:4" x14ac:dyDescent="0.25">
      <c r="D3855" s="6"/>
    </row>
    <row r="3856" spans="4:4" x14ac:dyDescent="0.25">
      <c r="D3856" s="6"/>
    </row>
    <row r="3857" spans="4:4" x14ac:dyDescent="0.25">
      <c r="D3857" s="6"/>
    </row>
    <row r="3858" spans="4:4" x14ac:dyDescent="0.25">
      <c r="D3858" s="6"/>
    </row>
    <row r="3859" spans="4:4" x14ac:dyDescent="0.25">
      <c r="D3859" s="6"/>
    </row>
    <row r="3860" spans="4:4" x14ac:dyDescent="0.25">
      <c r="D3860" s="6"/>
    </row>
    <row r="3861" spans="4:4" x14ac:dyDescent="0.25">
      <c r="D3861" s="6"/>
    </row>
    <row r="3862" spans="4:4" x14ac:dyDescent="0.25">
      <c r="D3862" s="6"/>
    </row>
    <row r="3863" spans="4:4" x14ac:dyDescent="0.25">
      <c r="D3863" s="6"/>
    </row>
    <row r="3864" spans="4:4" x14ac:dyDescent="0.25">
      <c r="D3864" s="6"/>
    </row>
    <row r="3865" spans="4:4" x14ac:dyDescent="0.25">
      <c r="D3865" s="6"/>
    </row>
    <row r="3866" spans="4:4" x14ac:dyDescent="0.25">
      <c r="D3866" s="6"/>
    </row>
    <row r="3867" spans="4:4" x14ac:dyDescent="0.25">
      <c r="D3867" s="6"/>
    </row>
    <row r="3868" spans="4:4" x14ac:dyDescent="0.25">
      <c r="D3868" s="6"/>
    </row>
    <row r="3869" spans="4:4" x14ac:dyDescent="0.25">
      <c r="D3869" s="6"/>
    </row>
    <row r="3870" spans="4:4" x14ac:dyDescent="0.25">
      <c r="D3870" s="6"/>
    </row>
    <row r="3871" spans="4:4" x14ac:dyDescent="0.25">
      <c r="D3871" s="6"/>
    </row>
    <row r="3872" spans="4:4" x14ac:dyDescent="0.25">
      <c r="D3872" s="6"/>
    </row>
    <row r="3873" spans="4:4" x14ac:dyDescent="0.25">
      <c r="D3873" s="6"/>
    </row>
    <row r="3874" spans="4:4" x14ac:dyDescent="0.25">
      <c r="D3874" s="6"/>
    </row>
    <row r="3875" spans="4:4" x14ac:dyDescent="0.25">
      <c r="D3875" s="6"/>
    </row>
    <row r="3876" spans="4:4" x14ac:dyDescent="0.25">
      <c r="D3876" s="6"/>
    </row>
    <row r="3877" spans="4:4" x14ac:dyDescent="0.25">
      <c r="D3877" s="6"/>
    </row>
    <row r="3878" spans="4:4" x14ac:dyDescent="0.25">
      <c r="D3878" s="6"/>
    </row>
    <row r="3879" spans="4:4" x14ac:dyDescent="0.25">
      <c r="D3879" s="6"/>
    </row>
    <row r="3880" spans="4:4" x14ac:dyDescent="0.25">
      <c r="D3880" s="6"/>
    </row>
    <row r="3881" spans="4:4" x14ac:dyDescent="0.25">
      <c r="D3881" s="6"/>
    </row>
    <row r="3882" spans="4:4" x14ac:dyDescent="0.25">
      <c r="D3882" s="6"/>
    </row>
    <row r="3883" spans="4:4" x14ac:dyDescent="0.25">
      <c r="D3883" s="6"/>
    </row>
    <row r="3884" spans="4:4" x14ac:dyDescent="0.25">
      <c r="D3884" s="6"/>
    </row>
    <row r="3885" spans="4:4" x14ac:dyDescent="0.25">
      <c r="D3885" s="6"/>
    </row>
    <row r="3886" spans="4:4" x14ac:dyDescent="0.25">
      <c r="D3886" s="6"/>
    </row>
    <row r="3887" spans="4:4" x14ac:dyDescent="0.25">
      <c r="D3887" s="6"/>
    </row>
    <row r="3888" spans="4:4" x14ac:dyDescent="0.25">
      <c r="D3888" s="6"/>
    </row>
    <row r="3889" spans="4:4" x14ac:dyDescent="0.25">
      <c r="D3889" s="6"/>
    </row>
    <row r="3890" spans="4:4" x14ac:dyDescent="0.25">
      <c r="D3890" s="6"/>
    </row>
    <row r="3891" spans="4:4" x14ac:dyDescent="0.25">
      <c r="D3891" s="6"/>
    </row>
    <row r="3892" spans="4:4" x14ac:dyDescent="0.25">
      <c r="D3892" s="6"/>
    </row>
    <row r="3893" spans="4:4" x14ac:dyDescent="0.25">
      <c r="D3893" s="6"/>
    </row>
    <row r="3894" spans="4:4" x14ac:dyDescent="0.25">
      <c r="D3894" s="6"/>
    </row>
    <row r="3895" spans="4:4" x14ac:dyDescent="0.25">
      <c r="D3895" s="6"/>
    </row>
    <row r="3896" spans="4:4" x14ac:dyDescent="0.25">
      <c r="D3896" s="6"/>
    </row>
    <row r="3897" spans="4:4" x14ac:dyDescent="0.25">
      <c r="D3897" s="6"/>
    </row>
    <row r="3898" spans="4:4" x14ac:dyDescent="0.25">
      <c r="D3898" s="6"/>
    </row>
    <row r="3899" spans="4:4" x14ac:dyDescent="0.25">
      <c r="D3899" s="6"/>
    </row>
    <row r="3900" spans="4:4" x14ac:dyDescent="0.25">
      <c r="D3900" s="6"/>
    </row>
    <row r="3901" spans="4:4" x14ac:dyDescent="0.25">
      <c r="D3901" s="6"/>
    </row>
    <row r="3902" spans="4:4" x14ac:dyDescent="0.25">
      <c r="D3902" s="6"/>
    </row>
    <row r="3903" spans="4:4" x14ac:dyDescent="0.25">
      <c r="D3903" s="6"/>
    </row>
    <row r="3904" spans="4:4" x14ac:dyDescent="0.25">
      <c r="D3904" s="6"/>
    </row>
    <row r="3905" spans="4:4" x14ac:dyDescent="0.25">
      <c r="D3905" s="6"/>
    </row>
    <row r="3906" spans="4:4" x14ac:dyDescent="0.25">
      <c r="D3906" s="6"/>
    </row>
    <row r="3907" spans="4:4" x14ac:dyDescent="0.25">
      <c r="D3907" s="6"/>
    </row>
    <row r="3908" spans="4:4" x14ac:dyDescent="0.25">
      <c r="D3908" s="6"/>
    </row>
    <row r="3909" spans="4:4" x14ac:dyDescent="0.25">
      <c r="D3909" s="6"/>
    </row>
    <row r="3910" spans="4:4" x14ac:dyDescent="0.25">
      <c r="D3910" s="6"/>
    </row>
    <row r="3911" spans="4:4" x14ac:dyDescent="0.25">
      <c r="D3911" s="6"/>
    </row>
    <row r="3912" spans="4:4" x14ac:dyDescent="0.25">
      <c r="D3912" s="6"/>
    </row>
    <row r="3913" spans="4:4" x14ac:dyDescent="0.25">
      <c r="D3913" s="6"/>
    </row>
    <row r="3914" spans="4:4" x14ac:dyDescent="0.25">
      <c r="D3914" s="6"/>
    </row>
    <row r="3915" spans="4:4" x14ac:dyDescent="0.25">
      <c r="D3915" s="6"/>
    </row>
    <row r="3916" spans="4:4" x14ac:dyDescent="0.25">
      <c r="D3916" s="6"/>
    </row>
    <row r="3917" spans="4:4" x14ac:dyDescent="0.25">
      <c r="D3917" s="6"/>
    </row>
    <row r="3918" spans="4:4" x14ac:dyDescent="0.25">
      <c r="D3918" s="6"/>
    </row>
    <row r="3919" spans="4:4" x14ac:dyDescent="0.25">
      <c r="D3919" s="6"/>
    </row>
    <row r="3920" spans="4:4" x14ac:dyDescent="0.25">
      <c r="D3920" s="6"/>
    </row>
    <row r="3921" spans="4:4" x14ac:dyDescent="0.25">
      <c r="D3921" s="6"/>
    </row>
    <row r="3922" spans="4:4" x14ac:dyDescent="0.25">
      <c r="D3922" s="6"/>
    </row>
    <row r="3923" spans="4:4" x14ac:dyDescent="0.25">
      <c r="D3923" s="6"/>
    </row>
    <row r="3924" spans="4:4" x14ac:dyDescent="0.25">
      <c r="D3924" s="6"/>
    </row>
    <row r="3925" spans="4:4" x14ac:dyDescent="0.25">
      <c r="D3925" s="6"/>
    </row>
    <row r="3926" spans="4:4" x14ac:dyDescent="0.25">
      <c r="D3926" s="6"/>
    </row>
    <row r="3927" spans="4:4" x14ac:dyDescent="0.25">
      <c r="D3927" s="6"/>
    </row>
    <row r="3928" spans="4:4" x14ac:dyDescent="0.25">
      <c r="D3928" s="6"/>
    </row>
    <row r="3929" spans="4:4" x14ac:dyDescent="0.25">
      <c r="D3929" s="6"/>
    </row>
    <row r="3930" spans="4:4" x14ac:dyDescent="0.25">
      <c r="D3930" s="6"/>
    </row>
    <row r="3931" spans="4:4" x14ac:dyDescent="0.25">
      <c r="D3931" s="6"/>
    </row>
    <row r="3932" spans="4:4" x14ac:dyDescent="0.25">
      <c r="D3932" s="6"/>
    </row>
    <row r="3933" spans="4:4" x14ac:dyDescent="0.25">
      <c r="D3933" s="6"/>
    </row>
    <row r="3934" spans="4:4" x14ac:dyDescent="0.25">
      <c r="D3934" s="6"/>
    </row>
    <row r="3935" spans="4:4" x14ac:dyDescent="0.25">
      <c r="D3935" s="6"/>
    </row>
    <row r="3936" spans="4:4" x14ac:dyDescent="0.25">
      <c r="D3936" s="6"/>
    </row>
    <row r="3937" spans="4:4" x14ac:dyDescent="0.25">
      <c r="D3937" s="6"/>
    </row>
    <row r="3938" spans="4:4" x14ac:dyDescent="0.25">
      <c r="D3938" s="6"/>
    </row>
    <row r="3939" spans="4:4" x14ac:dyDescent="0.25">
      <c r="D3939" s="6"/>
    </row>
    <row r="3940" spans="4:4" x14ac:dyDescent="0.25">
      <c r="D3940" s="6"/>
    </row>
    <row r="3941" spans="4:4" x14ac:dyDescent="0.25">
      <c r="D3941" s="6"/>
    </row>
    <row r="3942" spans="4:4" x14ac:dyDescent="0.25">
      <c r="D3942" s="6"/>
    </row>
    <row r="3943" spans="4:4" x14ac:dyDescent="0.25">
      <c r="D3943" s="6"/>
    </row>
    <row r="3944" spans="4:4" x14ac:dyDescent="0.25">
      <c r="D3944" s="6"/>
    </row>
    <row r="3945" spans="4:4" x14ac:dyDescent="0.25">
      <c r="D3945" s="6"/>
    </row>
    <row r="3946" spans="4:4" x14ac:dyDescent="0.25">
      <c r="D3946" s="6"/>
    </row>
    <row r="3947" spans="4:4" x14ac:dyDescent="0.25">
      <c r="D3947" s="6"/>
    </row>
    <row r="3948" spans="4:4" x14ac:dyDescent="0.25">
      <c r="D3948" s="6"/>
    </row>
    <row r="3949" spans="4:4" x14ac:dyDescent="0.25">
      <c r="D3949" s="6"/>
    </row>
    <row r="3950" spans="4:4" x14ac:dyDescent="0.25">
      <c r="D3950" s="6"/>
    </row>
    <row r="3951" spans="4:4" x14ac:dyDescent="0.25">
      <c r="D3951" s="6"/>
    </row>
    <row r="3952" spans="4:4" x14ac:dyDescent="0.25">
      <c r="D3952" s="6"/>
    </row>
    <row r="3953" spans="4:4" x14ac:dyDescent="0.25">
      <c r="D3953" s="6"/>
    </row>
    <row r="3954" spans="4:4" x14ac:dyDescent="0.25">
      <c r="D3954" s="6"/>
    </row>
    <row r="3955" spans="4:4" x14ac:dyDescent="0.25">
      <c r="D3955" s="6"/>
    </row>
    <row r="3956" spans="4:4" x14ac:dyDescent="0.25">
      <c r="D3956" s="6"/>
    </row>
    <row r="3957" spans="4:4" x14ac:dyDescent="0.25">
      <c r="D3957" s="6"/>
    </row>
    <row r="3958" spans="4:4" x14ac:dyDescent="0.25">
      <c r="D3958" s="6"/>
    </row>
    <row r="3959" spans="4:4" x14ac:dyDescent="0.25">
      <c r="D3959" s="6"/>
    </row>
    <row r="3960" spans="4:4" x14ac:dyDescent="0.25">
      <c r="D3960" s="6"/>
    </row>
    <row r="3961" spans="4:4" x14ac:dyDescent="0.25">
      <c r="D3961" s="6"/>
    </row>
    <row r="3962" spans="4:4" x14ac:dyDescent="0.25">
      <c r="D3962" s="6"/>
    </row>
    <row r="3963" spans="4:4" x14ac:dyDescent="0.25">
      <c r="D3963" s="6"/>
    </row>
    <row r="3964" spans="4:4" x14ac:dyDescent="0.25">
      <c r="D3964" s="6"/>
    </row>
    <row r="3965" spans="4:4" x14ac:dyDescent="0.25">
      <c r="D3965" s="6"/>
    </row>
    <row r="3966" spans="4:4" x14ac:dyDescent="0.25">
      <c r="D3966" s="6"/>
    </row>
    <row r="3967" spans="4:4" x14ac:dyDescent="0.25">
      <c r="D3967" s="6"/>
    </row>
    <row r="3968" spans="4:4" x14ac:dyDescent="0.25">
      <c r="D3968" s="6"/>
    </row>
    <row r="3969" spans="4:4" x14ac:dyDescent="0.25">
      <c r="D3969" s="6"/>
    </row>
    <row r="3970" spans="4:4" x14ac:dyDescent="0.25">
      <c r="D3970" s="6"/>
    </row>
    <row r="3971" spans="4:4" x14ac:dyDescent="0.25">
      <c r="D3971" s="6"/>
    </row>
    <row r="3972" spans="4:4" x14ac:dyDescent="0.25">
      <c r="D3972" s="6"/>
    </row>
    <row r="3973" spans="4:4" x14ac:dyDescent="0.25">
      <c r="D3973" s="6"/>
    </row>
    <row r="3974" spans="4:4" x14ac:dyDescent="0.25">
      <c r="D3974" s="6"/>
    </row>
    <row r="3975" spans="4:4" x14ac:dyDescent="0.25">
      <c r="D3975" s="6"/>
    </row>
    <row r="3976" spans="4:4" x14ac:dyDescent="0.25">
      <c r="D3976" s="6"/>
    </row>
    <row r="3977" spans="4:4" x14ac:dyDescent="0.25">
      <c r="D3977" s="6"/>
    </row>
    <row r="3978" spans="4:4" x14ac:dyDescent="0.25">
      <c r="D3978" s="6"/>
    </row>
    <row r="3979" spans="4:4" x14ac:dyDescent="0.25">
      <c r="D3979" s="6"/>
    </row>
    <row r="3980" spans="4:4" x14ac:dyDescent="0.25">
      <c r="D3980" s="6"/>
    </row>
    <row r="3981" spans="4:4" x14ac:dyDescent="0.25">
      <c r="D3981" s="6"/>
    </row>
    <row r="3982" spans="4:4" x14ac:dyDescent="0.25">
      <c r="D3982" s="6"/>
    </row>
    <row r="3983" spans="4:4" x14ac:dyDescent="0.25">
      <c r="D3983" s="6"/>
    </row>
    <row r="3984" spans="4:4" x14ac:dyDescent="0.25">
      <c r="D3984" s="6"/>
    </row>
    <row r="3985" spans="4:4" x14ac:dyDescent="0.25">
      <c r="D3985" s="6"/>
    </row>
    <row r="3986" spans="4:4" x14ac:dyDescent="0.25">
      <c r="D3986" s="6"/>
    </row>
    <row r="3987" spans="4:4" x14ac:dyDescent="0.25">
      <c r="D3987" s="6"/>
    </row>
    <row r="3988" spans="4:4" x14ac:dyDescent="0.25">
      <c r="D3988" s="6"/>
    </row>
    <row r="3989" spans="4:4" x14ac:dyDescent="0.25">
      <c r="D3989" s="6"/>
    </row>
    <row r="3990" spans="4:4" x14ac:dyDescent="0.25">
      <c r="D3990" s="6"/>
    </row>
    <row r="3991" spans="4:4" x14ac:dyDescent="0.25">
      <c r="D3991" s="6"/>
    </row>
    <row r="3992" spans="4:4" x14ac:dyDescent="0.25">
      <c r="D3992" s="6"/>
    </row>
    <row r="3993" spans="4:4" x14ac:dyDescent="0.25">
      <c r="D3993" s="6"/>
    </row>
    <row r="3994" spans="4:4" x14ac:dyDescent="0.25">
      <c r="D3994" s="6"/>
    </row>
    <row r="3995" spans="4:4" x14ac:dyDescent="0.25">
      <c r="D3995" s="6"/>
    </row>
    <row r="3996" spans="4:4" x14ac:dyDescent="0.25">
      <c r="D3996" s="6"/>
    </row>
    <row r="3997" spans="4:4" x14ac:dyDescent="0.25">
      <c r="D3997" s="6"/>
    </row>
    <row r="3998" spans="4:4" x14ac:dyDescent="0.25">
      <c r="D3998" s="6"/>
    </row>
    <row r="3999" spans="4:4" x14ac:dyDescent="0.25">
      <c r="D3999" s="6"/>
    </row>
    <row r="4000" spans="4:4" x14ac:dyDescent="0.25">
      <c r="D4000" s="6"/>
    </row>
    <row r="4001" spans="4:4" x14ac:dyDescent="0.25">
      <c r="D4001" s="6"/>
    </row>
    <row r="4002" spans="4:4" x14ac:dyDescent="0.25">
      <c r="D4002" s="6"/>
    </row>
    <row r="4003" spans="4:4" x14ac:dyDescent="0.25">
      <c r="D4003" s="6"/>
    </row>
    <row r="4004" spans="4:4" x14ac:dyDescent="0.25">
      <c r="D4004" s="6"/>
    </row>
    <row r="4005" spans="4:4" x14ac:dyDescent="0.25">
      <c r="D4005" s="6"/>
    </row>
    <row r="4006" spans="4:4" x14ac:dyDescent="0.25">
      <c r="D4006" s="6"/>
    </row>
    <row r="4007" spans="4:4" x14ac:dyDescent="0.25">
      <c r="D4007" s="6"/>
    </row>
    <row r="4008" spans="4:4" x14ac:dyDescent="0.25">
      <c r="D4008" s="6"/>
    </row>
    <row r="4009" spans="4:4" x14ac:dyDescent="0.25">
      <c r="D4009" s="6"/>
    </row>
    <row r="4010" spans="4:4" x14ac:dyDescent="0.25">
      <c r="D4010" s="6"/>
    </row>
    <row r="4011" spans="4:4" x14ac:dyDescent="0.25">
      <c r="D4011" s="6"/>
    </row>
    <row r="4012" spans="4:4" x14ac:dyDescent="0.25">
      <c r="D4012" s="6"/>
    </row>
    <row r="4013" spans="4:4" x14ac:dyDescent="0.25">
      <c r="D4013" s="6"/>
    </row>
    <row r="4014" spans="4:4" x14ac:dyDescent="0.25">
      <c r="D4014" s="6"/>
    </row>
    <row r="4015" spans="4:4" x14ac:dyDescent="0.25">
      <c r="D4015" s="6"/>
    </row>
    <row r="4016" spans="4:4" x14ac:dyDescent="0.25">
      <c r="D4016" s="6"/>
    </row>
    <row r="4017" spans="4:4" x14ac:dyDescent="0.25">
      <c r="D4017" s="6"/>
    </row>
    <row r="4018" spans="4:4" x14ac:dyDescent="0.25">
      <c r="D4018" s="6"/>
    </row>
    <row r="4019" spans="4:4" x14ac:dyDescent="0.25">
      <c r="D4019" s="6"/>
    </row>
    <row r="4020" spans="4:4" x14ac:dyDescent="0.25">
      <c r="D4020" s="6"/>
    </row>
    <row r="4021" spans="4:4" x14ac:dyDescent="0.25">
      <c r="D4021" s="6"/>
    </row>
    <row r="4022" spans="4:4" x14ac:dyDescent="0.25">
      <c r="D4022" s="6"/>
    </row>
    <row r="4023" spans="4:4" x14ac:dyDescent="0.25">
      <c r="D4023" s="6"/>
    </row>
    <row r="4024" spans="4:4" x14ac:dyDescent="0.25">
      <c r="D4024" s="6"/>
    </row>
    <row r="4025" spans="4:4" x14ac:dyDescent="0.25">
      <c r="D4025" s="6"/>
    </row>
    <row r="4026" spans="4:4" x14ac:dyDescent="0.25">
      <c r="D4026" s="6"/>
    </row>
    <row r="4027" spans="4:4" x14ac:dyDescent="0.25">
      <c r="D4027" s="6"/>
    </row>
    <row r="4028" spans="4:4" x14ac:dyDescent="0.25">
      <c r="D4028" s="6"/>
    </row>
    <row r="4029" spans="4:4" x14ac:dyDescent="0.25">
      <c r="D4029" s="6"/>
    </row>
    <row r="4030" spans="4:4" x14ac:dyDescent="0.25">
      <c r="D4030" s="6"/>
    </row>
    <row r="4031" spans="4:4" x14ac:dyDescent="0.25">
      <c r="D4031" s="6"/>
    </row>
    <row r="4032" spans="4:4" x14ac:dyDescent="0.25">
      <c r="D4032" s="6"/>
    </row>
    <row r="4033" spans="4:4" x14ac:dyDescent="0.25">
      <c r="D4033" s="6"/>
    </row>
    <row r="4034" spans="4:4" x14ac:dyDescent="0.25">
      <c r="D4034" s="6"/>
    </row>
    <row r="4035" spans="4:4" x14ac:dyDescent="0.25">
      <c r="D4035" s="6"/>
    </row>
    <row r="4036" spans="4:4" x14ac:dyDescent="0.25">
      <c r="D4036" s="6"/>
    </row>
    <row r="4037" spans="4:4" x14ac:dyDescent="0.25">
      <c r="D4037" s="6"/>
    </row>
    <row r="4038" spans="4:4" x14ac:dyDescent="0.25">
      <c r="D4038" s="6"/>
    </row>
    <row r="4039" spans="4:4" x14ac:dyDescent="0.25">
      <c r="D4039" s="6"/>
    </row>
    <row r="4040" spans="4:4" x14ac:dyDescent="0.25">
      <c r="D4040" s="6"/>
    </row>
    <row r="4041" spans="4:4" x14ac:dyDescent="0.25">
      <c r="D4041" s="6"/>
    </row>
    <row r="4042" spans="4:4" x14ac:dyDescent="0.25">
      <c r="D4042" s="6"/>
    </row>
    <row r="4043" spans="4:4" x14ac:dyDescent="0.25">
      <c r="D4043" s="6"/>
    </row>
    <row r="4044" spans="4:4" x14ac:dyDescent="0.25">
      <c r="D4044" s="6"/>
    </row>
    <row r="4045" spans="4:4" x14ac:dyDescent="0.25">
      <c r="D4045" s="6"/>
    </row>
    <row r="4046" spans="4:4" x14ac:dyDescent="0.25">
      <c r="D4046" s="6"/>
    </row>
    <row r="4047" spans="4:4" x14ac:dyDescent="0.25">
      <c r="D4047" s="6"/>
    </row>
    <row r="4048" spans="4:4" x14ac:dyDescent="0.25">
      <c r="D4048" s="6"/>
    </row>
    <row r="4049" spans="4:4" x14ac:dyDescent="0.25">
      <c r="D4049" s="6"/>
    </row>
    <row r="4050" spans="4:4" x14ac:dyDescent="0.25">
      <c r="D4050" s="6"/>
    </row>
    <row r="4051" spans="4:4" x14ac:dyDescent="0.25">
      <c r="D4051" s="6"/>
    </row>
    <row r="4052" spans="4:4" x14ac:dyDescent="0.25">
      <c r="D4052" s="6"/>
    </row>
    <row r="4053" spans="4:4" x14ac:dyDescent="0.25">
      <c r="D4053" s="6"/>
    </row>
    <row r="4054" spans="4:4" x14ac:dyDescent="0.25">
      <c r="D4054" s="6"/>
    </row>
    <row r="4055" spans="4:4" x14ac:dyDescent="0.25">
      <c r="D4055" s="6"/>
    </row>
    <row r="4056" spans="4:4" x14ac:dyDescent="0.25">
      <c r="D4056" s="6"/>
    </row>
    <row r="4057" spans="4:4" x14ac:dyDescent="0.25">
      <c r="D4057" s="6"/>
    </row>
    <row r="4058" spans="4:4" x14ac:dyDescent="0.25">
      <c r="D4058" s="6"/>
    </row>
    <row r="4059" spans="4:4" x14ac:dyDescent="0.25">
      <c r="D4059" s="6"/>
    </row>
    <row r="4060" spans="4:4" x14ac:dyDescent="0.25">
      <c r="D4060" s="6"/>
    </row>
    <row r="4061" spans="4:4" x14ac:dyDescent="0.25">
      <c r="D4061" s="6"/>
    </row>
    <row r="4062" spans="4:4" x14ac:dyDescent="0.25">
      <c r="D4062" s="6"/>
    </row>
    <row r="4063" spans="4:4" x14ac:dyDescent="0.25">
      <c r="D4063" s="6"/>
    </row>
    <row r="4064" spans="4:4" x14ac:dyDescent="0.25">
      <c r="D4064" s="6"/>
    </row>
    <row r="4065" spans="4:4" x14ac:dyDescent="0.25">
      <c r="D4065" s="6"/>
    </row>
    <row r="4066" spans="4:4" x14ac:dyDescent="0.25">
      <c r="D4066" s="6"/>
    </row>
    <row r="4067" spans="4:4" x14ac:dyDescent="0.25">
      <c r="D4067" s="6"/>
    </row>
    <row r="4068" spans="4:4" x14ac:dyDescent="0.25">
      <c r="D4068" s="6"/>
    </row>
    <row r="4069" spans="4:4" x14ac:dyDescent="0.25">
      <c r="D4069" s="6"/>
    </row>
    <row r="4070" spans="4:4" x14ac:dyDescent="0.25">
      <c r="D4070" s="6"/>
    </row>
    <row r="4071" spans="4:4" x14ac:dyDescent="0.25">
      <c r="D4071" s="6"/>
    </row>
    <row r="4072" spans="4:4" x14ac:dyDescent="0.25">
      <c r="D4072" s="6"/>
    </row>
    <row r="4073" spans="4:4" x14ac:dyDescent="0.25">
      <c r="D4073" s="6"/>
    </row>
    <row r="4074" spans="4:4" x14ac:dyDescent="0.25">
      <c r="D4074" s="6"/>
    </row>
    <row r="4075" spans="4:4" x14ac:dyDescent="0.25">
      <c r="D4075" s="6"/>
    </row>
    <row r="4076" spans="4:4" x14ac:dyDescent="0.25">
      <c r="D4076" s="6"/>
    </row>
    <row r="4077" spans="4:4" x14ac:dyDescent="0.25">
      <c r="D4077" s="6"/>
    </row>
    <row r="4078" spans="4:4" x14ac:dyDescent="0.25">
      <c r="D4078" s="6"/>
    </row>
    <row r="4079" spans="4:4" x14ac:dyDescent="0.25">
      <c r="D4079" s="6"/>
    </row>
    <row r="4080" spans="4:4" x14ac:dyDescent="0.25">
      <c r="D4080" s="6"/>
    </row>
    <row r="4081" spans="4:4" x14ac:dyDescent="0.25">
      <c r="D4081" s="6"/>
    </row>
    <row r="4082" spans="4:4" x14ac:dyDescent="0.25">
      <c r="D4082" s="6"/>
    </row>
    <row r="4083" spans="4:4" x14ac:dyDescent="0.25">
      <c r="D4083" s="6"/>
    </row>
    <row r="4084" spans="4:4" x14ac:dyDescent="0.25">
      <c r="D4084" s="6"/>
    </row>
    <row r="4085" spans="4:4" x14ac:dyDescent="0.25">
      <c r="D4085" s="6"/>
    </row>
    <row r="4086" spans="4:4" x14ac:dyDescent="0.25">
      <c r="D4086" s="6"/>
    </row>
    <row r="4087" spans="4:4" x14ac:dyDescent="0.25">
      <c r="D4087" s="6"/>
    </row>
    <row r="4088" spans="4:4" x14ac:dyDescent="0.25">
      <c r="D4088" s="6"/>
    </row>
    <row r="4089" spans="4:4" x14ac:dyDescent="0.25">
      <c r="D4089" s="6"/>
    </row>
    <row r="4090" spans="4:4" x14ac:dyDescent="0.25">
      <c r="D4090" s="6"/>
    </row>
    <row r="4091" spans="4:4" x14ac:dyDescent="0.25">
      <c r="D4091" s="6"/>
    </row>
    <row r="4092" spans="4:4" x14ac:dyDescent="0.25">
      <c r="D4092" s="6"/>
    </row>
    <row r="4093" spans="4:4" x14ac:dyDescent="0.25">
      <c r="D4093" s="6"/>
    </row>
    <row r="4094" spans="4:4" x14ac:dyDescent="0.25">
      <c r="D4094" s="6"/>
    </row>
    <row r="4095" spans="4:4" x14ac:dyDescent="0.25">
      <c r="D4095" s="6"/>
    </row>
    <row r="4096" spans="4:4" x14ac:dyDescent="0.25">
      <c r="D4096" s="6"/>
    </row>
    <row r="4097" spans="4:4" x14ac:dyDescent="0.25">
      <c r="D4097" s="6"/>
    </row>
    <row r="4098" spans="4:4" x14ac:dyDescent="0.25">
      <c r="D4098" s="6"/>
    </row>
    <row r="4099" spans="4:4" x14ac:dyDescent="0.25">
      <c r="D4099" s="6"/>
    </row>
    <row r="4100" spans="4:4" x14ac:dyDescent="0.25">
      <c r="D4100" s="6"/>
    </row>
    <row r="4101" spans="4:4" x14ac:dyDescent="0.25">
      <c r="D4101" s="6"/>
    </row>
    <row r="4102" spans="4:4" x14ac:dyDescent="0.25">
      <c r="D4102" s="6"/>
    </row>
    <row r="4103" spans="4:4" x14ac:dyDescent="0.25">
      <c r="D4103" s="6"/>
    </row>
    <row r="4104" spans="4:4" x14ac:dyDescent="0.25">
      <c r="D4104" s="6"/>
    </row>
    <row r="4105" spans="4:4" x14ac:dyDescent="0.25">
      <c r="D4105" s="6"/>
    </row>
    <row r="4106" spans="4:4" x14ac:dyDescent="0.25">
      <c r="D4106" s="6"/>
    </row>
    <row r="4107" spans="4:4" x14ac:dyDescent="0.25">
      <c r="D4107" s="6"/>
    </row>
    <row r="4108" spans="4:4" x14ac:dyDescent="0.25">
      <c r="D4108" s="6"/>
    </row>
    <row r="4109" spans="4:4" x14ac:dyDescent="0.25">
      <c r="D4109" s="6"/>
    </row>
    <row r="4110" spans="4:4" x14ac:dyDescent="0.25">
      <c r="D4110" s="6"/>
    </row>
    <row r="4111" spans="4:4" x14ac:dyDescent="0.25">
      <c r="D4111" s="6"/>
    </row>
    <row r="4112" spans="4:4" x14ac:dyDescent="0.25">
      <c r="D4112" s="6"/>
    </row>
    <row r="4113" spans="4:4" x14ac:dyDescent="0.25">
      <c r="D4113" s="6"/>
    </row>
    <row r="4114" spans="4:4" x14ac:dyDescent="0.25">
      <c r="D4114" s="6"/>
    </row>
    <row r="4115" spans="4:4" x14ac:dyDescent="0.25">
      <c r="D4115" s="6"/>
    </row>
    <row r="4116" spans="4:4" x14ac:dyDescent="0.25">
      <c r="D4116" s="6"/>
    </row>
    <row r="4117" spans="4:4" x14ac:dyDescent="0.25">
      <c r="D4117" s="6"/>
    </row>
    <row r="4118" spans="4:4" x14ac:dyDescent="0.25">
      <c r="D4118" s="6"/>
    </row>
    <row r="4119" spans="4:4" x14ac:dyDescent="0.25">
      <c r="D4119" s="6"/>
    </row>
    <row r="4120" spans="4:4" x14ac:dyDescent="0.25">
      <c r="D4120" s="6"/>
    </row>
    <row r="4121" spans="4:4" x14ac:dyDescent="0.25">
      <c r="D4121" s="6"/>
    </row>
    <row r="4122" spans="4:4" x14ac:dyDescent="0.25">
      <c r="D4122" s="6"/>
    </row>
    <row r="4123" spans="4:4" x14ac:dyDescent="0.25">
      <c r="D4123" s="6"/>
    </row>
    <row r="4124" spans="4:4" x14ac:dyDescent="0.25">
      <c r="D4124" s="6"/>
    </row>
    <row r="4125" spans="4:4" x14ac:dyDescent="0.25">
      <c r="D4125" s="6"/>
    </row>
    <row r="4126" spans="4:4" x14ac:dyDescent="0.25">
      <c r="D4126" s="6"/>
    </row>
    <row r="4127" spans="4:4" x14ac:dyDescent="0.25">
      <c r="D4127" s="6"/>
    </row>
    <row r="4128" spans="4:4" x14ac:dyDescent="0.25">
      <c r="D4128" s="6"/>
    </row>
    <row r="4129" spans="4:4" x14ac:dyDescent="0.25">
      <c r="D4129" s="6"/>
    </row>
    <row r="4130" spans="4:4" x14ac:dyDescent="0.25">
      <c r="D4130" s="6"/>
    </row>
    <row r="4131" spans="4:4" x14ac:dyDescent="0.25">
      <c r="D4131" s="6"/>
    </row>
    <row r="4132" spans="4:4" x14ac:dyDescent="0.25">
      <c r="D4132" s="6"/>
    </row>
    <row r="4133" spans="4:4" x14ac:dyDescent="0.25">
      <c r="D4133" s="6"/>
    </row>
    <row r="4134" spans="4:4" x14ac:dyDescent="0.25">
      <c r="D4134" s="6"/>
    </row>
    <row r="4135" spans="4:4" x14ac:dyDescent="0.25">
      <c r="D4135" s="6"/>
    </row>
    <row r="4136" spans="4:4" x14ac:dyDescent="0.25">
      <c r="D4136" s="6"/>
    </row>
    <row r="4137" spans="4:4" x14ac:dyDescent="0.25">
      <c r="D4137" s="6"/>
    </row>
    <row r="4138" spans="4:4" x14ac:dyDescent="0.25">
      <c r="D4138" s="6"/>
    </row>
    <row r="4139" spans="4:4" x14ac:dyDescent="0.25">
      <c r="D4139" s="6"/>
    </row>
    <row r="4140" spans="4:4" x14ac:dyDescent="0.25">
      <c r="D4140" s="6"/>
    </row>
    <row r="4141" spans="4:4" x14ac:dyDescent="0.25">
      <c r="D4141" s="6"/>
    </row>
    <row r="4142" spans="4:4" x14ac:dyDescent="0.25">
      <c r="D4142" s="6"/>
    </row>
    <row r="4143" spans="4:4" x14ac:dyDescent="0.25">
      <c r="D4143" s="6"/>
    </row>
    <row r="4144" spans="4:4" x14ac:dyDescent="0.25">
      <c r="D4144" s="6"/>
    </row>
    <row r="4145" spans="4:4" x14ac:dyDescent="0.25">
      <c r="D4145" s="6"/>
    </row>
    <row r="4146" spans="4:4" x14ac:dyDescent="0.25">
      <c r="D4146" s="6"/>
    </row>
    <row r="4147" spans="4:4" x14ac:dyDescent="0.25">
      <c r="D4147" s="6"/>
    </row>
    <row r="4148" spans="4:4" x14ac:dyDescent="0.25">
      <c r="D4148" s="6"/>
    </row>
    <row r="4149" spans="4:4" x14ac:dyDescent="0.25">
      <c r="D4149" s="6"/>
    </row>
    <row r="4150" spans="4:4" x14ac:dyDescent="0.25">
      <c r="D4150" s="6"/>
    </row>
    <row r="4151" spans="4:4" x14ac:dyDescent="0.25">
      <c r="D4151" s="6"/>
    </row>
    <row r="4152" spans="4:4" x14ac:dyDescent="0.25">
      <c r="D4152" s="6"/>
    </row>
    <row r="4153" spans="4:4" x14ac:dyDescent="0.25">
      <c r="D4153" s="6"/>
    </row>
    <row r="4154" spans="4:4" x14ac:dyDescent="0.25">
      <c r="D4154" s="6"/>
    </row>
    <row r="4155" spans="4:4" x14ac:dyDescent="0.25">
      <c r="D4155" s="6"/>
    </row>
    <row r="4156" spans="4:4" x14ac:dyDescent="0.25">
      <c r="D4156" s="6"/>
    </row>
    <row r="4157" spans="4:4" x14ac:dyDescent="0.25">
      <c r="D4157" s="6"/>
    </row>
    <row r="4158" spans="4:4" x14ac:dyDescent="0.25">
      <c r="D4158" s="6"/>
    </row>
    <row r="4159" spans="4:4" x14ac:dyDescent="0.25">
      <c r="D4159" s="6"/>
    </row>
    <row r="4160" spans="4:4" x14ac:dyDescent="0.25">
      <c r="D4160" s="6"/>
    </row>
    <row r="4161" spans="4:4" x14ac:dyDescent="0.25">
      <c r="D4161" s="6"/>
    </row>
    <row r="4162" spans="4:4" x14ac:dyDescent="0.25">
      <c r="D4162" s="6"/>
    </row>
    <row r="4163" spans="4:4" x14ac:dyDescent="0.25">
      <c r="D4163" s="6"/>
    </row>
    <row r="4164" spans="4:4" x14ac:dyDescent="0.25">
      <c r="D4164" s="6"/>
    </row>
    <row r="4165" spans="4:4" x14ac:dyDescent="0.25">
      <c r="D4165" s="6"/>
    </row>
    <row r="4166" spans="4:4" x14ac:dyDescent="0.25">
      <c r="D4166" s="6"/>
    </row>
    <row r="4167" spans="4:4" x14ac:dyDescent="0.25">
      <c r="D4167" s="6"/>
    </row>
    <row r="4168" spans="4:4" x14ac:dyDescent="0.25">
      <c r="D4168" s="6"/>
    </row>
    <row r="4169" spans="4:4" x14ac:dyDescent="0.25">
      <c r="D4169" s="6"/>
    </row>
    <row r="4170" spans="4:4" x14ac:dyDescent="0.25">
      <c r="D4170" s="6"/>
    </row>
    <row r="4171" spans="4:4" x14ac:dyDescent="0.25">
      <c r="D4171" s="6"/>
    </row>
    <row r="4172" spans="4:4" x14ac:dyDescent="0.25">
      <c r="D4172" s="6"/>
    </row>
    <row r="4173" spans="4:4" x14ac:dyDescent="0.25">
      <c r="D4173" s="6"/>
    </row>
    <row r="4174" spans="4:4" x14ac:dyDescent="0.25">
      <c r="D4174" s="6"/>
    </row>
    <row r="4175" spans="4:4" x14ac:dyDescent="0.25">
      <c r="D4175" s="6"/>
    </row>
    <row r="4176" spans="4:4" x14ac:dyDescent="0.25">
      <c r="D4176" s="6"/>
    </row>
    <row r="4177" spans="4:4" x14ac:dyDescent="0.25">
      <c r="D4177" s="6"/>
    </row>
    <row r="4178" spans="4:4" x14ac:dyDescent="0.25">
      <c r="D4178" s="6"/>
    </row>
    <row r="4179" spans="4:4" x14ac:dyDescent="0.25">
      <c r="D4179" s="6"/>
    </row>
    <row r="4180" spans="4:4" x14ac:dyDescent="0.25">
      <c r="D4180" s="6"/>
    </row>
    <row r="4181" spans="4:4" x14ac:dyDescent="0.25">
      <c r="D4181" s="6"/>
    </row>
    <row r="4182" spans="4:4" x14ac:dyDescent="0.25">
      <c r="D4182" s="6"/>
    </row>
    <row r="4183" spans="4:4" x14ac:dyDescent="0.25">
      <c r="D4183" s="6"/>
    </row>
    <row r="4184" spans="4:4" x14ac:dyDescent="0.25">
      <c r="D4184" s="6"/>
    </row>
    <row r="4185" spans="4:4" x14ac:dyDescent="0.25">
      <c r="D4185" s="6"/>
    </row>
    <row r="4186" spans="4:4" x14ac:dyDescent="0.25">
      <c r="D4186" s="6"/>
    </row>
    <row r="4187" spans="4:4" x14ac:dyDescent="0.25">
      <c r="D4187" s="6"/>
    </row>
    <row r="4188" spans="4:4" x14ac:dyDescent="0.25">
      <c r="D4188" s="6"/>
    </row>
    <row r="4189" spans="4:4" x14ac:dyDescent="0.25">
      <c r="D4189" s="6"/>
    </row>
    <row r="4190" spans="4:4" x14ac:dyDescent="0.25">
      <c r="D4190" s="6"/>
    </row>
    <row r="4191" spans="4:4" x14ac:dyDescent="0.25">
      <c r="D4191" s="6"/>
    </row>
    <row r="4192" spans="4:4" x14ac:dyDescent="0.25">
      <c r="D4192" s="6"/>
    </row>
    <row r="4193" spans="4:4" x14ac:dyDescent="0.25">
      <c r="D4193" s="6"/>
    </row>
    <row r="4194" spans="4:4" x14ac:dyDescent="0.25">
      <c r="D4194" s="6"/>
    </row>
    <row r="4195" spans="4:4" x14ac:dyDescent="0.25">
      <c r="D4195" s="6"/>
    </row>
    <row r="4196" spans="4:4" x14ac:dyDescent="0.25">
      <c r="D4196" s="6"/>
    </row>
    <row r="4197" spans="4:4" x14ac:dyDescent="0.25">
      <c r="D4197" s="6"/>
    </row>
    <row r="4198" spans="4:4" x14ac:dyDescent="0.25">
      <c r="D4198" s="6"/>
    </row>
    <row r="4199" spans="4:4" x14ac:dyDescent="0.25">
      <c r="D4199" s="6"/>
    </row>
    <row r="4200" spans="4:4" x14ac:dyDescent="0.25">
      <c r="D4200" s="6"/>
    </row>
    <row r="4201" spans="4:4" x14ac:dyDescent="0.25">
      <c r="D4201" s="6"/>
    </row>
    <row r="4202" spans="4:4" x14ac:dyDescent="0.25">
      <c r="D4202" s="6"/>
    </row>
    <row r="4203" spans="4:4" x14ac:dyDescent="0.25">
      <c r="D4203" s="6"/>
    </row>
    <row r="4204" spans="4:4" x14ac:dyDescent="0.25">
      <c r="D4204" s="6"/>
    </row>
    <row r="4205" spans="4:4" x14ac:dyDescent="0.25">
      <c r="D4205" s="6"/>
    </row>
    <row r="4206" spans="4:4" x14ac:dyDescent="0.25">
      <c r="D4206" s="6"/>
    </row>
    <row r="4207" spans="4:4" x14ac:dyDescent="0.25">
      <c r="D4207" s="6"/>
    </row>
    <row r="4208" spans="4:4" x14ac:dyDescent="0.25">
      <c r="D4208" s="6"/>
    </row>
    <row r="4209" spans="4:4" x14ac:dyDescent="0.25">
      <c r="D4209" s="6"/>
    </row>
    <row r="4210" spans="4:4" x14ac:dyDescent="0.25">
      <c r="D4210" s="6"/>
    </row>
    <row r="4211" spans="4:4" x14ac:dyDescent="0.25">
      <c r="D4211" s="6"/>
    </row>
    <row r="4212" spans="4:4" x14ac:dyDescent="0.25">
      <c r="D4212" s="6"/>
    </row>
    <row r="4213" spans="4:4" x14ac:dyDescent="0.25">
      <c r="D4213" s="6"/>
    </row>
    <row r="4214" spans="4:4" x14ac:dyDescent="0.25">
      <c r="D4214" s="6"/>
    </row>
    <row r="4215" spans="4:4" x14ac:dyDescent="0.25">
      <c r="D4215" s="6"/>
    </row>
    <row r="4216" spans="4:4" x14ac:dyDescent="0.25">
      <c r="D4216" s="6"/>
    </row>
    <row r="4217" spans="4:4" x14ac:dyDescent="0.25">
      <c r="D4217" s="6"/>
    </row>
    <row r="4218" spans="4:4" x14ac:dyDescent="0.25">
      <c r="D4218" s="6"/>
    </row>
    <row r="4219" spans="4:4" x14ac:dyDescent="0.25">
      <c r="D4219" s="6"/>
    </row>
    <row r="4220" spans="4:4" x14ac:dyDescent="0.25">
      <c r="D4220" s="6"/>
    </row>
    <row r="4221" spans="4:4" x14ac:dyDescent="0.25">
      <c r="D4221" s="6"/>
    </row>
    <row r="4222" spans="4:4" x14ac:dyDescent="0.25">
      <c r="D4222" s="6"/>
    </row>
    <row r="4223" spans="4:4" x14ac:dyDescent="0.25">
      <c r="D4223" s="6"/>
    </row>
    <row r="4224" spans="4:4" x14ac:dyDescent="0.25">
      <c r="D4224" s="6"/>
    </row>
    <row r="4225" spans="4:4" x14ac:dyDescent="0.25">
      <c r="D4225" s="6"/>
    </row>
    <row r="4226" spans="4:4" x14ac:dyDescent="0.25">
      <c r="D4226" s="6"/>
    </row>
    <row r="4227" spans="4:4" x14ac:dyDescent="0.25">
      <c r="D4227" s="6"/>
    </row>
    <row r="4228" spans="4:4" x14ac:dyDescent="0.25">
      <c r="D4228" s="6"/>
    </row>
    <row r="4229" spans="4:4" x14ac:dyDescent="0.25">
      <c r="D4229" s="6"/>
    </row>
    <row r="4230" spans="4:4" x14ac:dyDescent="0.25">
      <c r="D4230" s="6"/>
    </row>
    <row r="4231" spans="4:4" x14ac:dyDescent="0.25">
      <c r="D4231" s="6"/>
    </row>
    <row r="4232" spans="4:4" x14ac:dyDescent="0.25">
      <c r="D4232" s="6"/>
    </row>
    <row r="4233" spans="4:4" x14ac:dyDescent="0.25">
      <c r="D4233" s="6"/>
    </row>
    <row r="4234" spans="4:4" x14ac:dyDescent="0.25">
      <c r="D4234" s="6"/>
    </row>
    <row r="4235" spans="4:4" x14ac:dyDescent="0.25">
      <c r="D4235" s="6"/>
    </row>
    <row r="4236" spans="4:4" x14ac:dyDescent="0.25">
      <c r="D4236" s="6"/>
    </row>
    <row r="4237" spans="4:4" x14ac:dyDescent="0.25">
      <c r="D4237" s="6"/>
    </row>
    <row r="4238" spans="4:4" x14ac:dyDescent="0.25">
      <c r="D4238" s="6"/>
    </row>
    <row r="4239" spans="4:4" x14ac:dyDescent="0.25">
      <c r="D4239" s="6"/>
    </row>
    <row r="4240" spans="4:4" x14ac:dyDescent="0.25">
      <c r="D4240" s="6"/>
    </row>
    <row r="4241" spans="4:4" x14ac:dyDescent="0.25">
      <c r="D4241" s="6"/>
    </row>
    <row r="4242" spans="4:4" x14ac:dyDescent="0.25">
      <c r="D4242" s="6"/>
    </row>
    <row r="4243" spans="4:4" x14ac:dyDescent="0.25">
      <c r="D4243" s="6"/>
    </row>
    <row r="4244" spans="4:4" x14ac:dyDescent="0.25">
      <c r="D4244" s="6"/>
    </row>
    <row r="4245" spans="4:4" x14ac:dyDescent="0.25">
      <c r="D4245" s="6"/>
    </row>
    <row r="4246" spans="4:4" x14ac:dyDescent="0.25">
      <c r="D4246" s="6"/>
    </row>
    <row r="4247" spans="4:4" x14ac:dyDescent="0.25">
      <c r="D4247" s="6"/>
    </row>
    <row r="4248" spans="4:4" x14ac:dyDescent="0.25">
      <c r="D4248" s="6"/>
    </row>
    <row r="4249" spans="4:4" x14ac:dyDescent="0.25">
      <c r="D4249" s="6"/>
    </row>
    <row r="4250" spans="4:4" x14ac:dyDescent="0.25">
      <c r="D4250" s="6"/>
    </row>
    <row r="4251" spans="4:4" x14ac:dyDescent="0.25">
      <c r="D4251" s="6"/>
    </row>
    <row r="4252" spans="4:4" x14ac:dyDescent="0.25">
      <c r="D4252" s="6"/>
    </row>
    <row r="4253" spans="4:4" x14ac:dyDescent="0.25">
      <c r="D4253" s="6"/>
    </row>
    <row r="4254" spans="4:4" x14ac:dyDescent="0.25">
      <c r="D4254" s="6"/>
    </row>
    <row r="4255" spans="4:4" x14ac:dyDescent="0.25">
      <c r="D4255" s="6"/>
    </row>
    <row r="4256" spans="4:4" x14ac:dyDescent="0.25">
      <c r="D4256" s="6"/>
    </row>
    <row r="4257" spans="4:4" x14ac:dyDescent="0.25">
      <c r="D4257" s="6"/>
    </row>
    <row r="4258" spans="4:4" x14ac:dyDescent="0.25">
      <c r="D4258" s="6"/>
    </row>
    <row r="4259" spans="4:4" x14ac:dyDescent="0.25">
      <c r="D4259" s="6"/>
    </row>
    <row r="4260" spans="4:4" x14ac:dyDescent="0.25">
      <c r="D4260" s="6"/>
    </row>
    <row r="4261" spans="4:4" x14ac:dyDescent="0.25">
      <c r="D4261" s="6"/>
    </row>
    <row r="4262" spans="4:4" x14ac:dyDescent="0.25">
      <c r="D4262" s="6"/>
    </row>
    <row r="4263" spans="4:4" x14ac:dyDescent="0.25">
      <c r="D4263" s="6"/>
    </row>
    <row r="4264" spans="4:4" x14ac:dyDescent="0.25">
      <c r="D4264" s="6"/>
    </row>
    <row r="4265" spans="4:4" x14ac:dyDescent="0.25">
      <c r="D4265" s="6"/>
    </row>
    <row r="4266" spans="4:4" x14ac:dyDescent="0.25">
      <c r="D4266" s="6"/>
    </row>
    <row r="4267" spans="4:4" x14ac:dyDescent="0.25">
      <c r="D4267" s="6"/>
    </row>
    <row r="4268" spans="4:4" x14ac:dyDescent="0.25">
      <c r="D4268" s="6"/>
    </row>
    <row r="4269" spans="4:4" x14ac:dyDescent="0.25">
      <c r="D4269" s="6"/>
    </row>
    <row r="4270" spans="4:4" x14ac:dyDescent="0.25">
      <c r="D4270" s="6"/>
    </row>
    <row r="4271" spans="4:4" x14ac:dyDescent="0.25">
      <c r="D4271" s="6"/>
    </row>
    <row r="4272" spans="4:4" x14ac:dyDescent="0.25">
      <c r="D4272" s="6"/>
    </row>
    <row r="4273" spans="4:4" x14ac:dyDescent="0.25">
      <c r="D4273" s="6"/>
    </row>
    <row r="4274" spans="4:4" x14ac:dyDescent="0.25">
      <c r="D4274" s="6"/>
    </row>
    <row r="4275" spans="4:4" x14ac:dyDescent="0.25">
      <c r="D4275" s="6"/>
    </row>
    <row r="4276" spans="4:4" x14ac:dyDescent="0.25">
      <c r="D4276" s="6"/>
    </row>
    <row r="4277" spans="4:4" x14ac:dyDescent="0.25">
      <c r="D4277" s="6"/>
    </row>
    <row r="4278" spans="4:4" x14ac:dyDescent="0.25">
      <c r="D4278" s="6"/>
    </row>
    <row r="4279" spans="4:4" x14ac:dyDescent="0.25">
      <c r="D4279" s="6"/>
    </row>
    <row r="4280" spans="4:4" x14ac:dyDescent="0.25">
      <c r="D4280" s="6"/>
    </row>
    <row r="4281" spans="4:4" x14ac:dyDescent="0.25">
      <c r="D4281" s="6"/>
    </row>
    <row r="4282" spans="4:4" x14ac:dyDescent="0.25">
      <c r="D4282" s="6"/>
    </row>
    <row r="4283" spans="4:4" x14ac:dyDescent="0.25">
      <c r="D4283" s="6"/>
    </row>
    <row r="4284" spans="4:4" x14ac:dyDescent="0.25">
      <c r="D4284" s="6"/>
    </row>
    <row r="4285" spans="4:4" x14ac:dyDescent="0.25">
      <c r="D4285" s="6"/>
    </row>
    <row r="4286" spans="4:4" x14ac:dyDescent="0.25">
      <c r="D4286" s="6"/>
    </row>
    <row r="4287" spans="4:4" x14ac:dyDescent="0.25">
      <c r="D4287" s="6"/>
    </row>
    <row r="4288" spans="4:4" x14ac:dyDescent="0.25">
      <c r="D4288" s="6"/>
    </row>
    <row r="4289" spans="4:4" x14ac:dyDescent="0.25">
      <c r="D4289" s="6"/>
    </row>
    <row r="4290" spans="4:4" x14ac:dyDescent="0.25">
      <c r="D4290" s="6"/>
    </row>
    <row r="4291" spans="4:4" x14ac:dyDescent="0.25">
      <c r="D4291" s="6"/>
    </row>
    <row r="4292" spans="4:4" x14ac:dyDescent="0.25">
      <c r="D4292" s="6"/>
    </row>
    <row r="4293" spans="4:4" x14ac:dyDescent="0.25">
      <c r="D4293" s="6"/>
    </row>
    <row r="4294" spans="4:4" x14ac:dyDescent="0.25">
      <c r="D4294" s="6"/>
    </row>
    <row r="4295" spans="4:4" x14ac:dyDescent="0.25">
      <c r="D4295" s="6"/>
    </row>
    <row r="4296" spans="4:4" x14ac:dyDescent="0.25">
      <c r="D4296" s="6"/>
    </row>
    <row r="4297" spans="4:4" x14ac:dyDescent="0.25">
      <c r="D4297" s="6"/>
    </row>
    <row r="4298" spans="4:4" x14ac:dyDescent="0.25">
      <c r="D4298" s="6"/>
    </row>
    <row r="4299" spans="4:4" x14ac:dyDescent="0.25">
      <c r="D4299" s="6"/>
    </row>
    <row r="4300" spans="4:4" x14ac:dyDescent="0.25">
      <c r="D4300" s="6"/>
    </row>
    <row r="4301" spans="4:4" x14ac:dyDescent="0.25">
      <c r="D4301" s="6"/>
    </row>
    <row r="4302" spans="4:4" x14ac:dyDescent="0.25">
      <c r="D4302" s="6"/>
    </row>
    <row r="4303" spans="4:4" x14ac:dyDescent="0.25">
      <c r="D4303" s="6"/>
    </row>
    <row r="4304" spans="4:4" x14ac:dyDescent="0.25">
      <c r="D4304" s="6"/>
    </row>
    <row r="4305" spans="4:4" x14ac:dyDescent="0.25">
      <c r="D4305" s="6"/>
    </row>
    <row r="4306" spans="4:4" x14ac:dyDescent="0.25">
      <c r="D4306" s="6"/>
    </row>
    <row r="4307" spans="4:4" x14ac:dyDescent="0.25">
      <c r="D4307" s="6"/>
    </row>
    <row r="4308" spans="4:4" x14ac:dyDescent="0.25">
      <c r="D4308" s="6"/>
    </row>
    <row r="4309" spans="4:4" x14ac:dyDescent="0.25">
      <c r="D4309" s="6"/>
    </row>
    <row r="4310" spans="4:4" x14ac:dyDescent="0.25">
      <c r="D4310" s="6"/>
    </row>
    <row r="4311" spans="4:4" x14ac:dyDescent="0.25">
      <c r="D4311" s="6"/>
    </row>
    <row r="4312" spans="4:4" x14ac:dyDescent="0.25">
      <c r="D4312" s="6"/>
    </row>
    <row r="4313" spans="4:4" x14ac:dyDescent="0.25">
      <c r="D4313" s="6"/>
    </row>
    <row r="4314" spans="4:4" x14ac:dyDescent="0.25">
      <c r="D4314" s="6"/>
    </row>
    <row r="4315" spans="4:4" x14ac:dyDescent="0.25">
      <c r="D4315" s="6"/>
    </row>
    <row r="4316" spans="4:4" x14ac:dyDescent="0.25">
      <c r="D4316" s="6"/>
    </row>
    <row r="4317" spans="4:4" x14ac:dyDescent="0.25">
      <c r="D4317" s="6"/>
    </row>
    <row r="4318" spans="4:4" x14ac:dyDescent="0.25">
      <c r="D4318" s="6"/>
    </row>
    <row r="4319" spans="4:4" x14ac:dyDescent="0.25">
      <c r="D4319" s="6"/>
    </row>
    <row r="4320" spans="4:4" x14ac:dyDescent="0.25">
      <c r="D4320" s="6"/>
    </row>
    <row r="4321" spans="4:4" x14ac:dyDescent="0.25">
      <c r="D4321" s="6"/>
    </row>
    <row r="4322" spans="4:4" x14ac:dyDescent="0.25">
      <c r="D4322" s="6"/>
    </row>
    <row r="4323" spans="4:4" x14ac:dyDescent="0.25">
      <c r="D4323" s="6"/>
    </row>
    <row r="4324" spans="4:4" x14ac:dyDescent="0.25">
      <c r="D4324" s="6"/>
    </row>
    <row r="4325" spans="4:4" x14ac:dyDescent="0.25">
      <c r="D4325" s="6"/>
    </row>
    <row r="4326" spans="4:4" x14ac:dyDescent="0.25">
      <c r="D4326" s="6"/>
    </row>
    <row r="4327" spans="4:4" x14ac:dyDescent="0.25">
      <c r="D4327" s="6"/>
    </row>
    <row r="4328" spans="4:4" x14ac:dyDescent="0.25">
      <c r="D4328" s="6"/>
    </row>
    <row r="4329" spans="4:4" x14ac:dyDescent="0.25">
      <c r="D4329" s="6"/>
    </row>
    <row r="4330" spans="4:4" x14ac:dyDescent="0.25">
      <c r="D4330" s="6"/>
    </row>
    <row r="4331" spans="4:4" x14ac:dyDescent="0.25">
      <c r="D4331" s="6"/>
    </row>
    <row r="4332" spans="4:4" x14ac:dyDescent="0.25">
      <c r="D4332" s="6"/>
    </row>
    <row r="4333" spans="4:4" x14ac:dyDescent="0.25">
      <c r="D4333" s="6"/>
    </row>
    <row r="4334" spans="4:4" x14ac:dyDescent="0.25">
      <c r="D4334" s="6"/>
    </row>
    <row r="4335" spans="4:4" x14ac:dyDescent="0.25">
      <c r="D4335" s="6"/>
    </row>
    <row r="4336" spans="4:4" x14ac:dyDescent="0.25">
      <c r="D4336" s="6"/>
    </row>
    <row r="4337" spans="4:4" x14ac:dyDescent="0.25">
      <c r="D4337" s="6"/>
    </row>
    <row r="4338" spans="4:4" x14ac:dyDescent="0.25">
      <c r="D4338" s="6"/>
    </row>
    <row r="4339" spans="4:4" x14ac:dyDescent="0.25">
      <c r="D4339" s="6"/>
    </row>
    <row r="4340" spans="4:4" x14ac:dyDescent="0.25">
      <c r="D4340" s="6"/>
    </row>
    <row r="4341" spans="4:4" x14ac:dyDescent="0.25">
      <c r="D4341" s="6"/>
    </row>
    <row r="4342" spans="4:4" x14ac:dyDescent="0.25">
      <c r="D4342" s="6"/>
    </row>
    <row r="4343" spans="4:4" x14ac:dyDescent="0.25">
      <c r="D4343" s="6"/>
    </row>
    <row r="4344" spans="4:4" x14ac:dyDescent="0.25">
      <c r="D4344" s="6"/>
    </row>
    <row r="4345" spans="4:4" x14ac:dyDescent="0.25">
      <c r="D4345" s="6"/>
    </row>
    <row r="4346" spans="4:4" x14ac:dyDescent="0.25">
      <c r="D4346" s="6"/>
    </row>
    <row r="4347" spans="4:4" x14ac:dyDescent="0.25">
      <c r="D4347" s="6"/>
    </row>
    <row r="4348" spans="4:4" x14ac:dyDescent="0.25">
      <c r="D4348" s="6"/>
    </row>
    <row r="4349" spans="4:4" x14ac:dyDescent="0.25">
      <c r="D4349" s="6"/>
    </row>
    <row r="4350" spans="4:4" x14ac:dyDescent="0.25">
      <c r="D4350" s="6"/>
    </row>
    <row r="4351" spans="4:4" x14ac:dyDescent="0.25">
      <c r="D4351" s="6"/>
    </row>
    <row r="4352" spans="4:4" x14ac:dyDescent="0.25">
      <c r="D4352" s="6"/>
    </row>
    <row r="4353" spans="4:4" x14ac:dyDescent="0.25">
      <c r="D4353" s="6"/>
    </row>
    <row r="4354" spans="4:4" x14ac:dyDescent="0.25">
      <c r="D4354" s="6"/>
    </row>
    <row r="4355" spans="4:4" x14ac:dyDescent="0.25">
      <c r="D4355" s="6"/>
    </row>
    <row r="4356" spans="4:4" x14ac:dyDescent="0.25">
      <c r="D4356" s="6"/>
    </row>
    <row r="4357" spans="4:4" x14ac:dyDescent="0.25">
      <c r="D4357" s="6"/>
    </row>
    <row r="4358" spans="4:4" x14ac:dyDescent="0.25">
      <c r="D4358" s="6"/>
    </row>
    <row r="4359" spans="4:4" x14ac:dyDescent="0.25">
      <c r="D4359" s="6"/>
    </row>
    <row r="4360" spans="4:4" x14ac:dyDescent="0.25">
      <c r="D4360" s="6"/>
    </row>
    <row r="4361" spans="4:4" x14ac:dyDescent="0.25">
      <c r="D4361" s="6"/>
    </row>
    <row r="4362" spans="4:4" x14ac:dyDescent="0.25">
      <c r="D4362" s="6"/>
    </row>
    <row r="4363" spans="4:4" x14ac:dyDescent="0.25">
      <c r="D4363" s="6"/>
    </row>
    <row r="4364" spans="4:4" x14ac:dyDescent="0.25">
      <c r="D4364" s="6"/>
    </row>
    <row r="4365" spans="4:4" x14ac:dyDescent="0.25">
      <c r="D4365" s="6"/>
    </row>
    <row r="4366" spans="4:4" x14ac:dyDescent="0.25">
      <c r="D4366" s="6"/>
    </row>
    <row r="4367" spans="4:4" x14ac:dyDescent="0.25">
      <c r="D4367" s="6"/>
    </row>
    <row r="4368" spans="4:4" x14ac:dyDescent="0.25">
      <c r="D4368" s="6"/>
    </row>
    <row r="4369" spans="4:4" x14ac:dyDescent="0.25">
      <c r="D4369" s="6"/>
    </row>
    <row r="4370" spans="4:4" x14ac:dyDescent="0.25">
      <c r="D4370" s="6"/>
    </row>
    <row r="4371" spans="4:4" x14ac:dyDescent="0.25">
      <c r="D4371" s="6"/>
    </row>
    <row r="4372" spans="4:4" x14ac:dyDescent="0.25">
      <c r="D4372" s="6"/>
    </row>
    <row r="4373" spans="4:4" x14ac:dyDescent="0.25">
      <c r="D4373" s="6"/>
    </row>
    <row r="4374" spans="4:4" x14ac:dyDescent="0.25">
      <c r="D4374" s="6"/>
    </row>
    <row r="4375" spans="4:4" x14ac:dyDescent="0.25">
      <c r="D4375" s="6"/>
    </row>
    <row r="4376" spans="4:4" x14ac:dyDescent="0.25">
      <c r="D4376" s="6"/>
    </row>
    <row r="4377" spans="4:4" x14ac:dyDescent="0.25">
      <c r="D4377" s="6"/>
    </row>
    <row r="4378" spans="4:4" x14ac:dyDescent="0.25">
      <c r="D4378" s="6"/>
    </row>
    <row r="4379" spans="4:4" x14ac:dyDescent="0.25">
      <c r="D4379" s="6"/>
    </row>
    <row r="4380" spans="4:4" x14ac:dyDescent="0.25">
      <c r="D4380" s="6"/>
    </row>
    <row r="4381" spans="4:4" x14ac:dyDescent="0.25">
      <c r="D4381" s="6"/>
    </row>
    <row r="4382" spans="4:4" x14ac:dyDescent="0.25">
      <c r="D4382" s="6"/>
    </row>
    <row r="4383" spans="4:4" x14ac:dyDescent="0.25">
      <c r="D4383" s="6"/>
    </row>
    <row r="4384" spans="4:4" x14ac:dyDescent="0.25">
      <c r="D4384" s="6"/>
    </row>
    <row r="4385" spans="4:4" x14ac:dyDescent="0.25">
      <c r="D4385" s="6"/>
    </row>
    <row r="4386" spans="4:4" x14ac:dyDescent="0.25">
      <c r="D4386" s="6"/>
    </row>
    <row r="4387" spans="4:4" x14ac:dyDescent="0.25">
      <c r="D4387" s="6"/>
    </row>
    <row r="4388" spans="4:4" x14ac:dyDescent="0.25">
      <c r="D4388" s="6"/>
    </row>
    <row r="4389" spans="4:4" x14ac:dyDescent="0.25">
      <c r="D4389" s="6"/>
    </row>
    <row r="4390" spans="4:4" x14ac:dyDescent="0.25">
      <c r="D4390" s="6"/>
    </row>
    <row r="4391" spans="4:4" x14ac:dyDescent="0.25">
      <c r="D4391" s="6"/>
    </row>
    <row r="4392" spans="4:4" x14ac:dyDescent="0.25">
      <c r="D4392" s="6"/>
    </row>
    <row r="4393" spans="4:4" x14ac:dyDescent="0.25">
      <c r="D4393" s="6"/>
    </row>
    <row r="4394" spans="4:4" x14ac:dyDescent="0.25">
      <c r="D4394" s="6"/>
    </row>
    <row r="4395" spans="4:4" x14ac:dyDescent="0.25">
      <c r="D4395" s="6"/>
    </row>
    <row r="4396" spans="4:4" x14ac:dyDescent="0.25">
      <c r="D4396" s="6"/>
    </row>
    <row r="4397" spans="4:4" x14ac:dyDescent="0.25">
      <c r="D4397" s="6"/>
    </row>
    <row r="4398" spans="4:4" x14ac:dyDescent="0.25">
      <c r="D4398" s="6"/>
    </row>
    <row r="4399" spans="4:4" x14ac:dyDescent="0.25">
      <c r="D4399" s="6"/>
    </row>
    <row r="4400" spans="4:4" x14ac:dyDescent="0.25">
      <c r="D4400" s="6"/>
    </row>
    <row r="4401" spans="4:4" x14ac:dyDescent="0.25">
      <c r="D4401" s="6"/>
    </row>
    <row r="4402" spans="4:4" x14ac:dyDescent="0.25">
      <c r="D4402" s="6"/>
    </row>
    <row r="4403" spans="4:4" x14ac:dyDescent="0.25">
      <c r="D4403" s="6"/>
    </row>
    <row r="4404" spans="4:4" x14ac:dyDescent="0.25">
      <c r="D4404" s="6"/>
    </row>
    <row r="4405" spans="4:4" x14ac:dyDescent="0.25">
      <c r="D4405" s="6"/>
    </row>
    <row r="4406" spans="4:4" x14ac:dyDescent="0.25">
      <c r="D4406" s="6"/>
    </row>
    <row r="4407" spans="4:4" x14ac:dyDescent="0.25">
      <c r="D4407" s="6"/>
    </row>
    <row r="4408" spans="4:4" x14ac:dyDescent="0.25">
      <c r="D4408" s="6"/>
    </row>
    <row r="4409" spans="4:4" x14ac:dyDescent="0.25">
      <c r="D4409" s="6"/>
    </row>
    <row r="4410" spans="4:4" x14ac:dyDescent="0.25">
      <c r="D4410" s="6"/>
    </row>
    <row r="4411" spans="4:4" x14ac:dyDescent="0.25">
      <c r="D4411" s="6"/>
    </row>
    <row r="4412" spans="4:4" x14ac:dyDescent="0.25">
      <c r="D4412" s="6"/>
    </row>
    <row r="4413" spans="4:4" x14ac:dyDescent="0.25">
      <c r="D4413" s="6"/>
    </row>
    <row r="4414" spans="4:4" x14ac:dyDescent="0.25">
      <c r="D4414" s="6"/>
    </row>
    <row r="4415" spans="4:4" x14ac:dyDescent="0.25">
      <c r="D4415" s="6"/>
    </row>
    <row r="4416" spans="4:4" x14ac:dyDescent="0.25">
      <c r="D4416" s="6"/>
    </row>
    <row r="4417" spans="4:4" x14ac:dyDescent="0.25">
      <c r="D4417" s="6"/>
    </row>
    <row r="4418" spans="4:4" x14ac:dyDescent="0.25">
      <c r="D4418" s="6"/>
    </row>
    <row r="4419" spans="4:4" x14ac:dyDescent="0.25">
      <c r="D4419" s="6"/>
    </row>
    <row r="4420" spans="4:4" x14ac:dyDescent="0.25">
      <c r="D4420" s="6"/>
    </row>
    <row r="4421" spans="4:4" x14ac:dyDescent="0.25">
      <c r="D4421" s="6"/>
    </row>
    <row r="4422" spans="4:4" x14ac:dyDescent="0.25">
      <c r="D4422" s="6"/>
    </row>
    <row r="4423" spans="4:4" x14ac:dyDescent="0.25">
      <c r="D4423" s="6"/>
    </row>
    <row r="4424" spans="4:4" x14ac:dyDescent="0.25">
      <c r="D4424" s="6"/>
    </row>
    <row r="4425" spans="4:4" x14ac:dyDescent="0.25">
      <c r="D4425" s="6"/>
    </row>
    <row r="4426" spans="4:4" x14ac:dyDescent="0.25">
      <c r="D4426" s="6"/>
    </row>
    <row r="4427" spans="4:4" x14ac:dyDescent="0.25">
      <c r="D4427" s="6"/>
    </row>
    <row r="4428" spans="4:4" x14ac:dyDescent="0.25">
      <c r="D4428" s="6"/>
    </row>
    <row r="4429" spans="4:4" x14ac:dyDescent="0.25">
      <c r="D4429" s="6"/>
    </row>
    <row r="4430" spans="4:4" x14ac:dyDescent="0.25">
      <c r="D4430" s="6"/>
    </row>
    <row r="4431" spans="4:4" x14ac:dyDescent="0.25">
      <c r="D4431" s="6"/>
    </row>
    <row r="4432" spans="4:4" x14ac:dyDescent="0.25">
      <c r="D4432" s="6"/>
    </row>
    <row r="4433" spans="4:4" x14ac:dyDescent="0.25">
      <c r="D4433" s="6"/>
    </row>
    <row r="4434" spans="4:4" x14ac:dyDescent="0.25">
      <c r="D4434" s="6"/>
    </row>
    <row r="4435" spans="4:4" x14ac:dyDescent="0.25">
      <c r="D4435" s="6"/>
    </row>
    <row r="4436" spans="4:4" x14ac:dyDescent="0.25">
      <c r="D4436" s="6"/>
    </row>
    <row r="4437" spans="4:4" x14ac:dyDescent="0.25">
      <c r="D4437" s="6"/>
    </row>
    <row r="4438" spans="4:4" x14ac:dyDescent="0.25">
      <c r="D4438" s="6"/>
    </row>
    <row r="4439" spans="4:4" x14ac:dyDescent="0.25">
      <c r="D4439" s="6"/>
    </row>
    <row r="4440" spans="4:4" x14ac:dyDescent="0.25">
      <c r="D4440" s="6"/>
    </row>
    <row r="4441" spans="4:4" x14ac:dyDescent="0.25">
      <c r="D4441" s="6"/>
    </row>
    <row r="4442" spans="4:4" x14ac:dyDescent="0.25">
      <c r="D4442" s="6"/>
    </row>
    <row r="4443" spans="4:4" x14ac:dyDescent="0.25">
      <c r="D4443" s="6"/>
    </row>
    <row r="4444" spans="4:4" x14ac:dyDescent="0.25">
      <c r="D4444" s="6"/>
    </row>
    <row r="4445" spans="4:4" x14ac:dyDescent="0.25">
      <c r="D4445" s="6"/>
    </row>
    <row r="4446" spans="4:4" x14ac:dyDescent="0.25">
      <c r="D4446" s="6"/>
    </row>
    <row r="4447" spans="4:4" x14ac:dyDescent="0.25">
      <c r="D4447" s="6"/>
    </row>
    <row r="4448" spans="4:4" x14ac:dyDescent="0.25">
      <c r="D4448" s="6"/>
    </row>
    <row r="4449" spans="4:4" x14ac:dyDescent="0.25">
      <c r="D4449" s="6"/>
    </row>
    <row r="4450" spans="4:4" x14ac:dyDescent="0.25">
      <c r="D4450" s="6"/>
    </row>
    <row r="4451" spans="4:4" x14ac:dyDescent="0.25">
      <c r="D4451" s="6"/>
    </row>
    <row r="4452" spans="4:4" x14ac:dyDescent="0.25">
      <c r="D4452" s="6"/>
    </row>
    <row r="4453" spans="4:4" x14ac:dyDescent="0.25">
      <c r="D4453" s="6"/>
    </row>
    <row r="4454" spans="4:4" x14ac:dyDescent="0.25">
      <c r="D4454" s="6"/>
    </row>
    <row r="4455" spans="4:4" x14ac:dyDescent="0.25">
      <c r="D4455" s="6"/>
    </row>
    <row r="4456" spans="4:4" x14ac:dyDescent="0.25">
      <c r="D4456" s="6"/>
    </row>
    <row r="4457" spans="4:4" x14ac:dyDescent="0.25">
      <c r="D4457" s="6"/>
    </row>
    <row r="4458" spans="4:4" x14ac:dyDescent="0.25">
      <c r="D4458" s="6"/>
    </row>
    <row r="4459" spans="4:4" x14ac:dyDescent="0.25">
      <c r="D4459" s="6"/>
    </row>
    <row r="4460" spans="4:4" x14ac:dyDescent="0.25">
      <c r="D4460" s="6"/>
    </row>
    <row r="4461" spans="4:4" x14ac:dyDescent="0.25">
      <c r="D4461" s="6"/>
    </row>
    <row r="4462" spans="4:4" x14ac:dyDescent="0.25">
      <c r="D4462" s="6"/>
    </row>
    <row r="4463" spans="4:4" x14ac:dyDescent="0.25">
      <c r="D4463" s="6"/>
    </row>
    <row r="4464" spans="4:4" x14ac:dyDescent="0.25">
      <c r="D4464" s="6"/>
    </row>
    <row r="4465" spans="4:4" x14ac:dyDescent="0.25">
      <c r="D4465" s="6"/>
    </row>
    <row r="4466" spans="4:4" x14ac:dyDescent="0.25">
      <c r="D4466" s="6"/>
    </row>
    <row r="4467" spans="4:4" x14ac:dyDescent="0.25">
      <c r="D4467" s="6"/>
    </row>
    <row r="4468" spans="4:4" x14ac:dyDescent="0.25">
      <c r="D4468" s="6"/>
    </row>
    <row r="4469" spans="4:4" x14ac:dyDescent="0.25">
      <c r="D4469" s="6"/>
    </row>
    <row r="4470" spans="4:4" x14ac:dyDescent="0.25">
      <c r="D4470" s="6"/>
    </row>
    <row r="4471" spans="4:4" x14ac:dyDescent="0.25">
      <c r="D4471" s="6"/>
    </row>
    <row r="4472" spans="4:4" x14ac:dyDescent="0.25">
      <c r="D4472" s="6"/>
    </row>
    <row r="4473" spans="4:4" x14ac:dyDescent="0.25">
      <c r="D4473" s="6"/>
    </row>
    <row r="4474" spans="4:4" x14ac:dyDescent="0.25">
      <c r="D4474" s="6"/>
    </row>
    <row r="4475" spans="4:4" x14ac:dyDescent="0.25">
      <c r="D4475" s="6"/>
    </row>
    <row r="4476" spans="4:4" x14ac:dyDescent="0.25">
      <c r="D4476" s="6"/>
    </row>
    <row r="4477" spans="4:4" x14ac:dyDescent="0.25">
      <c r="D4477" s="6"/>
    </row>
    <row r="4478" spans="4:4" x14ac:dyDescent="0.25">
      <c r="D4478" s="6"/>
    </row>
    <row r="4479" spans="4:4" x14ac:dyDescent="0.25">
      <c r="D4479" s="6"/>
    </row>
    <row r="4480" spans="4:4" x14ac:dyDescent="0.25">
      <c r="D4480" s="6"/>
    </row>
    <row r="4481" spans="4:4" x14ac:dyDescent="0.25">
      <c r="D4481" s="6"/>
    </row>
    <row r="4482" spans="4:4" x14ac:dyDescent="0.25">
      <c r="D4482" s="6"/>
    </row>
    <row r="4483" spans="4:4" x14ac:dyDescent="0.25">
      <c r="D4483" s="6"/>
    </row>
    <row r="4484" spans="4:4" x14ac:dyDescent="0.25">
      <c r="D4484" s="6"/>
    </row>
    <row r="4485" spans="4:4" x14ac:dyDescent="0.25">
      <c r="D4485" s="6"/>
    </row>
    <row r="4486" spans="4:4" x14ac:dyDescent="0.25">
      <c r="D4486" s="6"/>
    </row>
    <row r="4487" spans="4:4" x14ac:dyDescent="0.25">
      <c r="D4487" s="6"/>
    </row>
    <row r="4488" spans="4:4" x14ac:dyDescent="0.25">
      <c r="D4488" s="6"/>
    </row>
    <row r="4489" spans="4:4" x14ac:dyDescent="0.25">
      <c r="D4489" s="6"/>
    </row>
    <row r="4490" spans="4:4" x14ac:dyDescent="0.25">
      <c r="D4490" s="6"/>
    </row>
    <row r="4491" spans="4:4" x14ac:dyDescent="0.25">
      <c r="D4491" s="6"/>
    </row>
    <row r="4492" spans="4:4" x14ac:dyDescent="0.25">
      <c r="D4492" s="6"/>
    </row>
    <row r="4493" spans="4:4" x14ac:dyDescent="0.25">
      <c r="D4493" s="6"/>
    </row>
    <row r="4494" spans="4:4" x14ac:dyDescent="0.25">
      <c r="D4494" s="6"/>
    </row>
    <row r="4495" spans="4:4" x14ac:dyDescent="0.25">
      <c r="D4495" s="6"/>
    </row>
    <row r="4496" spans="4:4" x14ac:dyDescent="0.25">
      <c r="D4496" s="6"/>
    </row>
    <row r="4497" spans="4:4" x14ac:dyDescent="0.25">
      <c r="D4497" s="6"/>
    </row>
    <row r="4498" spans="4:4" x14ac:dyDescent="0.25">
      <c r="D4498" s="6"/>
    </row>
    <row r="4499" spans="4:4" x14ac:dyDescent="0.25">
      <c r="D4499" s="6"/>
    </row>
    <row r="4500" spans="4:4" x14ac:dyDescent="0.25">
      <c r="D4500" s="6"/>
    </row>
    <row r="4501" spans="4:4" x14ac:dyDescent="0.25">
      <c r="D4501" s="6"/>
    </row>
    <row r="4502" spans="4:4" x14ac:dyDescent="0.25">
      <c r="D4502" s="6"/>
    </row>
    <row r="4503" spans="4:4" x14ac:dyDescent="0.25">
      <c r="D4503" s="6"/>
    </row>
    <row r="4504" spans="4:4" x14ac:dyDescent="0.25">
      <c r="D4504" s="6"/>
    </row>
    <row r="4505" spans="4:4" x14ac:dyDescent="0.25">
      <c r="D4505" s="6"/>
    </row>
    <row r="4506" spans="4:4" x14ac:dyDescent="0.25">
      <c r="D4506" s="6"/>
    </row>
    <row r="4507" spans="4:4" x14ac:dyDescent="0.25">
      <c r="D4507" s="6"/>
    </row>
    <row r="4508" spans="4:4" x14ac:dyDescent="0.25">
      <c r="D4508" s="6"/>
    </row>
    <row r="4509" spans="4:4" x14ac:dyDescent="0.25">
      <c r="D4509" s="6"/>
    </row>
    <row r="4510" spans="4:4" x14ac:dyDescent="0.25">
      <c r="D4510" s="6"/>
    </row>
    <row r="4511" spans="4:4" x14ac:dyDescent="0.25">
      <c r="D4511" s="6"/>
    </row>
    <row r="4512" spans="4:4" x14ac:dyDescent="0.25">
      <c r="D4512" s="6"/>
    </row>
    <row r="4513" spans="4:4" x14ac:dyDescent="0.25">
      <c r="D4513" s="6"/>
    </row>
    <row r="4514" spans="4:4" x14ac:dyDescent="0.25">
      <c r="D4514" s="6"/>
    </row>
    <row r="4515" spans="4:4" x14ac:dyDescent="0.25">
      <c r="D4515" s="6"/>
    </row>
    <row r="4516" spans="4:4" x14ac:dyDescent="0.25">
      <c r="D4516" s="6"/>
    </row>
    <row r="4517" spans="4:4" x14ac:dyDescent="0.25">
      <c r="D4517" s="6"/>
    </row>
    <row r="4518" spans="4:4" x14ac:dyDescent="0.25">
      <c r="D4518" s="6"/>
    </row>
    <row r="4519" spans="4:4" x14ac:dyDescent="0.25">
      <c r="D4519" s="6"/>
    </row>
    <row r="4520" spans="4:4" x14ac:dyDescent="0.25">
      <c r="D4520" s="6"/>
    </row>
    <row r="4521" spans="4:4" x14ac:dyDescent="0.25">
      <c r="D4521" s="6"/>
    </row>
    <row r="4522" spans="4:4" x14ac:dyDescent="0.25">
      <c r="D4522" s="6"/>
    </row>
    <row r="4523" spans="4:4" x14ac:dyDescent="0.25">
      <c r="D4523" s="6"/>
    </row>
    <row r="4524" spans="4:4" x14ac:dyDescent="0.25">
      <c r="D4524" s="6"/>
    </row>
    <row r="4525" spans="4:4" x14ac:dyDescent="0.25">
      <c r="D4525" s="6"/>
    </row>
    <row r="4526" spans="4:4" x14ac:dyDescent="0.25">
      <c r="D4526" s="6"/>
    </row>
    <row r="4527" spans="4:4" x14ac:dyDescent="0.25">
      <c r="D4527" s="6"/>
    </row>
    <row r="4528" spans="4:4" x14ac:dyDescent="0.25">
      <c r="D4528" s="6"/>
    </row>
    <row r="4529" spans="4:4" x14ac:dyDescent="0.25">
      <c r="D4529" s="6"/>
    </row>
    <row r="4530" spans="4:4" x14ac:dyDescent="0.25">
      <c r="D4530" s="6"/>
    </row>
    <row r="4531" spans="4:4" x14ac:dyDescent="0.25">
      <c r="D4531" s="6"/>
    </row>
    <row r="4532" spans="4:4" x14ac:dyDescent="0.25">
      <c r="D4532" s="6"/>
    </row>
    <row r="4533" spans="4:4" x14ac:dyDescent="0.25">
      <c r="D4533" s="6"/>
    </row>
    <row r="4534" spans="4:4" x14ac:dyDescent="0.25">
      <c r="D4534" s="6"/>
    </row>
    <row r="4535" spans="4:4" x14ac:dyDescent="0.25">
      <c r="D4535" s="6"/>
    </row>
    <row r="4536" spans="4:4" x14ac:dyDescent="0.25">
      <c r="D4536" s="6"/>
    </row>
    <row r="4537" spans="4:4" x14ac:dyDescent="0.25">
      <c r="D4537" s="6"/>
    </row>
    <row r="4538" spans="4:4" x14ac:dyDescent="0.25">
      <c r="D4538" s="6"/>
    </row>
    <row r="4539" spans="4:4" x14ac:dyDescent="0.25">
      <c r="D4539" s="6"/>
    </row>
    <row r="4540" spans="4:4" x14ac:dyDescent="0.25">
      <c r="D4540" s="6"/>
    </row>
    <row r="4541" spans="4:4" x14ac:dyDescent="0.25">
      <c r="D4541" s="6"/>
    </row>
    <row r="4542" spans="4:4" x14ac:dyDescent="0.25">
      <c r="D4542" s="6"/>
    </row>
    <row r="4543" spans="4:4" x14ac:dyDescent="0.25">
      <c r="D4543" s="6"/>
    </row>
    <row r="4544" spans="4:4" x14ac:dyDescent="0.25">
      <c r="D4544" s="6"/>
    </row>
    <row r="4545" spans="4:4" x14ac:dyDescent="0.25">
      <c r="D4545" s="6"/>
    </row>
    <row r="4546" spans="4:4" x14ac:dyDescent="0.25">
      <c r="D4546" s="6"/>
    </row>
    <row r="4547" spans="4:4" x14ac:dyDescent="0.25">
      <c r="D4547" s="6"/>
    </row>
    <row r="4548" spans="4:4" x14ac:dyDescent="0.25">
      <c r="D4548" s="6"/>
    </row>
    <row r="4549" spans="4:4" x14ac:dyDescent="0.25">
      <c r="D4549" s="6"/>
    </row>
    <row r="4550" spans="4:4" x14ac:dyDescent="0.25">
      <c r="D4550" s="6"/>
    </row>
    <row r="4551" spans="4:4" x14ac:dyDescent="0.25">
      <c r="D4551" s="6"/>
    </row>
    <row r="4552" spans="4:4" x14ac:dyDescent="0.25">
      <c r="D4552" s="6"/>
    </row>
    <row r="4553" spans="4:4" x14ac:dyDescent="0.25">
      <c r="D4553" s="6"/>
    </row>
    <row r="4554" spans="4:4" x14ac:dyDescent="0.25">
      <c r="D4554" s="6"/>
    </row>
    <row r="4555" spans="4:4" x14ac:dyDescent="0.25">
      <c r="D4555" s="6"/>
    </row>
    <row r="4556" spans="4:4" x14ac:dyDescent="0.25">
      <c r="D4556" s="6"/>
    </row>
    <row r="4557" spans="4:4" x14ac:dyDescent="0.25">
      <c r="D4557" s="6"/>
    </row>
    <row r="4558" spans="4:4" x14ac:dyDescent="0.25">
      <c r="D4558" s="6"/>
    </row>
    <row r="4559" spans="4:4" x14ac:dyDescent="0.25">
      <c r="D4559" s="6"/>
    </row>
    <row r="4560" spans="4:4" x14ac:dyDescent="0.25">
      <c r="D4560" s="6"/>
    </row>
    <row r="4561" spans="4:4" x14ac:dyDescent="0.25">
      <c r="D4561" s="6"/>
    </row>
    <row r="4562" spans="4:4" x14ac:dyDescent="0.25">
      <c r="D4562" s="6"/>
    </row>
    <row r="4563" spans="4:4" x14ac:dyDescent="0.25">
      <c r="D4563" s="6"/>
    </row>
    <row r="4564" spans="4:4" x14ac:dyDescent="0.25">
      <c r="D4564" s="6"/>
    </row>
    <row r="4565" spans="4:4" x14ac:dyDescent="0.25">
      <c r="D4565" s="6"/>
    </row>
    <row r="4566" spans="4:4" x14ac:dyDescent="0.25">
      <c r="D4566" s="6"/>
    </row>
    <row r="4567" spans="4:4" x14ac:dyDescent="0.25">
      <c r="D4567" s="6"/>
    </row>
    <row r="4568" spans="4:4" x14ac:dyDescent="0.25">
      <c r="D4568" s="6"/>
    </row>
    <row r="4569" spans="4:4" x14ac:dyDescent="0.25">
      <c r="D4569" s="6"/>
    </row>
    <row r="4570" spans="4:4" x14ac:dyDescent="0.25">
      <c r="D4570" s="6"/>
    </row>
    <row r="4571" spans="4:4" x14ac:dyDescent="0.25">
      <c r="D4571" s="6"/>
    </row>
    <row r="4572" spans="4:4" x14ac:dyDescent="0.25">
      <c r="D4572" s="6"/>
    </row>
    <row r="4573" spans="4:4" x14ac:dyDescent="0.25">
      <c r="D4573" s="6"/>
    </row>
    <row r="4574" spans="4:4" x14ac:dyDescent="0.25">
      <c r="D4574" s="6"/>
    </row>
    <row r="4575" spans="4:4" x14ac:dyDescent="0.25">
      <c r="D4575" s="6"/>
    </row>
    <row r="4576" spans="4:4" x14ac:dyDescent="0.25">
      <c r="D4576" s="6"/>
    </row>
    <row r="4577" spans="4:4" x14ac:dyDescent="0.25">
      <c r="D4577" s="6"/>
    </row>
    <row r="4578" spans="4:4" x14ac:dyDescent="0.25">
      <c r="D4578" s="6"/>
    </row>
    <row r="4579" spans="4:4" x14ac:dyDescent="0.25">
      <c r="D4579" s="6"/>
    </row>
    <row r="4580" spans="4:4" x14ac:dyDescent="0.25">
      <c r="D4580" s="6"/>
    </row>
    <row r="4581" spans="4:4" x14ac:dyDescent="0.25">
      <c r="D4581" s="6"/>
    </row>
    <row r="4582" spans="4:4" x14ac:dyDescent="0.25">
      <c r="D4582" s="6"/>
    </row>
    <row r="4583" spans="4:4" x14ac:dyDescent="0.25">
      <c r="D4583" s="6"/>
    </row>
    <row r="4584" spans="4:4" x14ac:dyDescent="0.25">
      <c r="D4584" s="6"/>
    </row>
    <row r="4585" spans="4:4" x14ac:dyDescent="0.25">
      <c r="D4585" s="6"/>
    </row>
    <row r="4586" spans="4:4" x14ac:dyDescent="0.25">
      <c r="D4586" s="6"/>
    </row>
    <row r="4587" spans="4:4" x14ac:dyDescent="0.25">
      <c r="D4587" s="6"/>
    </row>
    <row r="4588" spans="4:4" x14ac:dyDescent="0.25">
      <c r="D4588" s="6"/>
    </row>
    <row r="4589" spans="4:4" x14ac:dyDescent="0.25">
      <c r="D4589" s="6"/>
    </row>
    <row r="4590" spans="4:4" x14ac:dyDescent="0.25">
      <c r="D4590" s="6"/>
    </row>
    <row r="4591" spans="4:4" x14ac:dyDescent="0.25">
      <c r="D4591" s="6"/>
    </row>
    <row r="4592" spans="4:4" x14ac:dyDescent="0.25">
      <c r="D4592" s="6"/>
    </row>
    <row r="4593" spans="4:4" x14ac:dyDescent="0.25">
      <c r="D4593" s="6"/>
    </row>
    <row r="4594" spans="4:4" x14ac:dyDescent="0.25">
      <c r="D4594" s="6"/>
    </row>
    <row r="4595" spans="4:4" x14ac:dyDescent="0.25">
      <c r="D4595" s="6"/>
    </row>
    <row r="4596" spans="4:4" x14ac:dyDescent="0.25">
      <c r="D4596" s="6"/>
    </row>
    <row r="4597" spans="4:4" x14ac:dyDescent="0.25">
      <c r="D4597" s="6"/>
    </row>
    <row r="4598" spans="4:4" x14ac:dyDescent="0.25">
      <c r="D4598" s="6"/>
    </row>
    <row r="4599" spans="4:4" x14ac:dyDescent="0.25">
      <c r="D4599" s="6"/>
    </row>
    <row r="4600" spans="4:4" x14ac:dyDescent="0.25">
      <c r="D4600" s="6"/>
    </row>
    <row r="4601" spans="4:4" x14ac:dyDescent="0.25">
      <c r="D4601" s="6"/>
    </row>
    <row r="4602" spans="4:4" x14ac:dyDescent="0.25">
      <c r="D4602" s="6"/>
    </row>
    <row r="4603" spans="4:4" x14ac:dyDescent="0.25">
      <c r="D4603" s="6"/>
    </row>
    <row r="4604" spans="4:4" x14ac:dyDescent="0.25">
      <c r="D4604" s="6"/>
    </row>
    <row r="4605" spans="4:4" x14ac:dyDescent="0.25">
      <c r="D4605" s="6"/>
    </row>
    <row r="4606" spans="4:4" x14ac:dyDescent="0.25">
      <c r="D4606" s="6"/>
    </row>
    <row r="4607" spans="4:4" x14ac:dyDescent="0.25">
      <c r="D4607" s="6"/>
    </row>
    <row r="4608" spans="4:4" x14ac:dyDescent="0.25">
      <c r="D4608" s="6"/>
    </row>
    <row r="4609" spans="4:4" x14ac:dyDescent="0.25">
      <c r="D4609" s="6"/>
    </row>
    <row r="4610" spans="4:4" x14ac:dyDescent="0.25">
      <c r="D4610" s="6"/>
    </row>
    <row r="4611" spans="4:4" x14ac:dyDescent="0.25">
      <c r="D4611" s="6"/>
    </row>
    <row r="4612" spans="4:4" x14ac:dyDescent="0.25">
      <c r="D4612" s="6"/>
    </row>
    <row r="4613" spans="4:4" x14ac:dyDescent="0.25">
      <c r="D4613" s="6"/>
    </row>
    <row r="4614" spans="4:4" x14ac:dyDescent="0.25">
      <c r="D4614" s="6"/>
    </row>
    <row r="4615" spans="4:4" x14ac:dyDescent="0.25">
      <c r="D4615" s="6"/>
    </row>
    <row r="4616" spans="4:4" x14ac:dyDescent="0.25">
      <c r="D4616" s="6"/>
    </row>
    <row r="4617" spans="4:4" x14ac:dyDescent="0.25">
      <c r="D4617" s="6"/>
    </row>
    <row r="4618" spans="4:4" x14ac:dyDescent="0.25">
      <c r="D4618" s="6"/>
    </row>
    <row r="4619" spans="4:4" x14ac:dyDescent="0.25">
      <c r="D4619" s="6"/>
    </row>
    <row r="4620" spans="4:4" x14ac:dyDescent="0.25">
      <c r="D4620" s="6"/>
    </row>
    <row r="4621" spans="4:4" x14ac:dyDescent="0.25">
      <c r="D4621" s="6"/>
    </row>
    <row r="4622" spans="4:4" x14ac:dyDescent="0.25">
      <c r="D4622" s="6"/>
    </row>
    <row r="4623" spans="4:4" x14ac:dyDescent="0.25">
      <c r="D4623" s="6"/>
    </row>
    <row r="4624" spans="4:4" x14ac:dyDescent="0.25">
      <c r="D4624" s="6"/>
    </row>
    <row r="4625" spans="4:4" x14ac:dyDescent="0.25">
      <c r="D4625" s="6"/>
    </row>
    <row r="4626" spans="4:4" x14ac:dyDescent="0.25">
      <c r="D4626" s="6"/>
    </row>
    <row r="4627" spans="4:4" x14ac:dyDescent="0.25">
      <c r="D4627" s="6"/>
    </row>
    <row r="4628" spans="4:4" x14ac:dyDescent="0.25">
      <c r="D4628" s="6"/>
    </row>
    <row r="4629" spans="4:4" x14ac:dyDescent="0.25">
      <c r="D4629" s="6"/>
    </row>
    <row r="4630" spans="4:4" x14ac:dyDescent="0.25">
      <c r="D4630" s="6"/>
    </row>
    <row r="4631" spans="4:4" x14ac:dyDescent="0.25">
      <c r="D4631" s="6"/>
    </row>
    <row r="4632" spans="4:4" x14ac:dyDescent="0.25">
      <c r="D4632" s="6"/>
    </row>
    <row r="4633" spans="4:4" x14ac:dyDescent="0.25">
      <c r="D4633" s="6"/>
    </row>
    <row r="4634" spans="4:4" x14ac:dyDescent="0.25">
      <c r="D4634" s="6"/>
    </row>
    <row r="4635" spans="4:4" x14ac:dyDescent="0.25">
      <c r="D4635" s="6"/>
    </row>
    <row r="4636" spans="4:4" x14ac:dyDescent="0.25">
      <c r="D4636" s="6"/>
    </row>
    <row r="4637" spans="4:4" x14ac:dyDescent="0.25">
      <c r="D4637" s="6"/>
    </row>
    <row r="4638" spans="4:4" x14ac:dyDescent="0.25">
      <c r="D4638" s="6"/>
    </row>
    <row r="4639" spans="4:4" x14ac:dyDescent="0.25">
      <c r="D4639" s="6"/>
    </row>
    <row r="4640" spans="4:4" x14ac:dyDescent="0.25">
      <c r="D4640" s="6"/>
    </row>
    <row r="4641" spans="4:4" x14ac:dyDescent="0.25">
      <c r="D4641" s="6"/>
    </row>
    <row r="4642" spans="4:4" x14ac:dyDescent="0.25">
      <c r="D4642" s="6"/>
    </row>
    <row r="4643" spans="4:4" x14ac:dyDescent="0.25">
      <c r="D4643" s="6"/>
    </row>
    <row r="4644" spans="4:4" x14ac:dyDescent="0.25">
      <c r="D4644" s="6"/>
    </row>
    <row r="4645" spans="4:4" x14ac:dyDescent="0.25">
      <c r="D4645" s="6"/>
    </row>
    <row r="4646" spans="4:4" x14ac:dyDescent="0.25">
      <c r="D4646" s="6"/>
    </row>
    <row r="4647" spans="4:4" x14ac:dyDescent="0.25">
      <c r="D4647" s="6"/>
    </row>
    <row r="4648" spans="4:4" x14ac:dyDescent="0.25">
      <c r="D4648" s="6"/>
    </row>
    <row r="4649" spans="4:4" x14ac:dyDescent="0.25">
      <c r="D4649" s="6"/>
    </row>
    <row r="4650" spans="4:4" x14ac:dyDescent="0.25">
      <c r="D4650" s="6"/>
    </row>
    <row r="4651" spans="4:4" x14ac:dyDescent="0.25">
      <c r="D4651" s="6"/>
    </row>
    <row r="4652" spans="4:4" x14ac:dyDescent="0.25">
      <c r="D4652" s="6"/>
    </row>
    <row r="4653" spans="4:4" x14ac:dyDescent="0.25">
      <c r="D4653" s="6"/>
    </row>
    <row r="4654" spans="4:4" x14ac:dyDescent="0.25">
      <c r="D4654" s="6"/>
    </row>
    <row r="4655" spans="4:4" x14ac:dyDescent="0.25">
      <c r="D4655" s="6"/>
    </row>
    <row r="4656" spans="4:4" x14ac:dyDescent="0.25">
      <c r="D4656" s="6"/>
    </row>
    <row r="4657" spans="4:4" x14ac:dyDescent="0.25">
      <c r="D4657" s="6"/>
    </row>
    <row r="4658" spans="4:4" x14ac:dyDescent="0.25">
      <c r="D4658" s="6"/>
    </row>
    <row r="4659" spans="4:4" x14ac:dyDescent="0.25">
      <c r="D4659" s="6"/>
    </row>
    <row r="4660" spans="4:4" x14ac:dyDescent="0.25">
      <c r="D4660" s="6"/>
    </row>
    <row r="4661" spans="4:4" x14ac:dyDescent="0.25">
      <c r="D4661" s="6"/>
    </row>
    <row r="4662" spans="4:4" x14ac:dyDescent="0.25">
      <c r="D4662" s="6"/>
    </row>
    <row r="4663" spans="4:4" x14ac:dyDescent="0.25">
      <c r="D4663" s="6"/>
    </row>
    <row r="4664" spans="4:4" x14ac:dyDescent="0.25">
      <c r="D4664" s="6"/>
    </row>
    <row r="4665" spans="4:4" x14ac:dyDescent="0.25">
      <c r="D4665" s="6"/>
    </row>
    <row r="4666" spans="4:4" x14ac:dyDescent="0.25">
      <c r="D4666" s="6"/>
    </row>
    <row r="4667" spans="4:4" x14ac:dyDescent="0.25">
      <c r="D4667" s="6"/>
    </row>
    <row r="4668" spans="4:4" x14ac:dyDescent="0.25">
      <c r="D4668" s="6"/>
    </row>
    <row r="4669" spans="4:4" x14ac:dyDescent="0.25">
      <c r="D4669" s="6"/>
    </row>
    <row r="4670" spans="4:4" x14ac:dyDescent="0.25">
      <c r="D4670" s="6"/>
    </row>
    <row r="4671" spans="4:4" x14ac:dyDescent="0.25">
      <c r="D4671" s="6"/>
    </row>
    <row r="4672" spans="4:4" x14ac:dyDescent="0.25">
      <c r="D4672" s="6"/>
    </row>
    <row r="4673" spans="4:4" x14ac:dyDescent="0.25">
      <c r="D4673" s="6"/>
    </row>
    <row r="4674" spans="4:4" x14ac:dyDescent="0.25">
      <c r="D4674" s="6"/>
    </row>
    <row r="4675" spans="4:4" x14ac:dyDescent="0.25">
      <c r="D4675" s="6"/>
    </row>
    <row r="4676" spans="4:4" x14ac:dyDescent="0.25">
      <c r="D4676" s="6"/>
    </row>
    <row r="4677" spans="4:4" x14ac:dyDescent="0.25">
      <c r="D4677" s="6"/>
    </row>
    <row r="4678" spans="4:4" x14ac:dyDescent="0.25">
      <c r="D4678" s="6"/>
    </row>
    <row r="4679" spans="4:4" x14ac:dyDescent="0.25">
      <c r="D4679" s="6"/>
    </row>
    <row r="4680" spans="4:4" x14ac:dyDescent="0.25">
      <c r="D4680" s="6"/>
    </row>
    <row r="4681" spans="4:4" x14ac:dyDescent="0.25">
      <c r="D4681" s="6"/>
    </row>
    <row r="4682" spans="4:4" x14ac:dyDescent="0.25">
      <c r="D4682" s="6"/>
    </row>
    <row r="4683" spans="4:4" x14ac:dyDescent="0.25">
      <c r="D4683" s="6"/>
    </row>
    <row r="4684" spans="4:4" x14ac:dyDescent="0.25">
      <c r="D4684" s="6"/>
    </row>
    <row r="4685" spans="4:4" x14ac:dyDescent="0.25">
      <c r="D4685" s="6"/>
    </row>
    <row r="4686" spans="4:4" x14ac:dyDescent="0.25">
      <c r="D4686" s="6"/>
    </row>
    <row r="4687" spans="4:4" x14ac:dyDescent="0.25">
      <c r="D4687" s="6"/>
    </row>
    <row r="4688" spans="4:4" x14ac:dyDescent="0.25">
      <c r="D4688" s="6"/>
    </row>
    <row r="4689" spans="4:4" x14ac:dyDescent="0.25">
      <c r="D4689" s="6"/>
    </row>
    <row r="4690" spans="4:4" x14ac:dyDescent="0.25">
      <c r="D4690" s="6"/>
    </row>
    <row r="4691" spans="4:4" x14ac:dyDescent="0.25">
      <c r="D4691" s="6"/>
    </row>
    <row r="4692" spans="4:4" x14ac:dyDescent="0.25">
      <c r="D4692" s="6"/>
    </row>
    <row r="4693" spans="4:4" x14ac:dyDescent="0.25">
      <c r="D4693" s="6"/>
    </row>
    <row r="4694" spans="4:4" x14ac:dyDescent="0.25">
      <c r="D4694" s="6"/>
    </row>
    <row r="4695" spans="4:4" x14ac:dyDescent="0.25">
      <c r="D4695" s="6"/>
    </row>
    <row r="4696" spans="4:4" x14ac:dyDescent="0.25">
      <c r="D4696" s="6"/>
    </row>
    <row r="4697" spans="4:4" x14ac:dyDescent="0.25">
      <c r="D4697" s="6"/>
    </row>
    <row r="4698" spans="4:4" x14ac:dyDescent="0.25">
      <c r="D4698" s="6"/>
    </row>
    <row r="4699" spans="4:4" x14ac:dyDescent="0.25">
      <c r="D4699" s="6"/>
    </row>
    <row r="4700" spans="4:4" x14ac:dyDescent="0.25">
      <c r="D4700" s="6"/>
    </row>
    <row r="4701" spans="4:4" x14ac:dyDescent="0.25">
      <c r="D4701" s="6"/>
    </row>
    <row r="4702" spans="4:4" x14ac:dyDescent="0.25">
      <c r="D4702" s="6"/>
    </row>
    <row r="4703" spans="4:4" x14ac:dyDescent="0.25">
      <c r="D4703" s="6"/>
    </row>
    <row r="4704" spans="4:4" x14ac:dyDescent="0.25">
      <c r="D4704" s="6"/>
    </row>
    <row r="4705" spans="4:4" x14ac:dyDescent="0.25">
      <c r="D4705" s="6"/>
    </row>
    <row r="4706" spans="4:4" x14ac:dyDescent="0.25">
      <c r="D4706" s="6"/>
    </row>
    <row r="4707" spans="4:4" x14ac:dyDescent="0.25">
      <c r="D4707" s="6"/>
    </row>
    <row r="4708" spans="4:4" x14ac:dyDescent="0.25">
      <c r="D4708" s="6"/>
    </row>
    <row r="4709" spans="4:4" x14ac:dyDescent="0.25">
      <c r="D4709" s="6"/>
    </row>
    <row r="4710" spans="4:4" x14ac:dyDescent="0.25">
      <c r="D4710" s="6"/>
    </row>
    <row r="4711" spans="4:4" x14ac:dyDescent="0.25">
      <c r="D4711" s="6"/>
    </row>
    <row r="4712" spans="4:4" x14ac:dyDescent="0.25">
      <c r="D4712" s="6"/>
    </row>
    <row r="4713" spans="4:4" x14ac:dyDescent="0.25">
      <c r="D4713" s="6"/>
    </row>
    <row r="4714" spans="4:4" x14ac:dyDescent="0.25">
      <c r="D4714" s="6"/>
    </row>
    <row r="4715" spans="4:4" x14ac:dyDescent="0.25">
      <c r="D4715" s="6"/>
    </row>
    <row r="4716" spans="4:4" x14ac:dyDescent="0.25">
      <c r="D4716" s="6"/>
    </row>
    <row r="4717" spans="4:4" x14ac:dyDescent="0.25">
      <c r="D4717" s="6"/>
    </row>
    <row r="4718" spans="4:4" x14ac:dyDescent="0.25">
      <c r="D4718" s="6"/>
    </row>
    <row r="4719" spans="4:4" x14ac:dyDescent="0.25">
      <c r="D4719" s="6"/>
    </row>
    <row r="4720" spans="4:4" x14ac:dyDescent="0.25">
      <c r="D4720" s="6"/>
    </row>
    <row r="4721" spans="4:4" x14ac:dyDescent="0.25">
      <c r="D4721" s="6"/>
    </row>
    <row r="4722" spans="4:4" x14ac:dyDescent="0.25">
      <c r="D4722" s="6"/>
    </row>
    <row r="4723" spans="4:4" x14ac:dyDescent="0.25">
      <c r="D4723" s="6"/>
    </row>
    <row r="4724" spans="4:4" x14ac:dyDescent="0.25">
      <c r="D4724" s="6"/>
    </row>
    <row r="4725" spans="4:4" x14ac:dyDescent="0.25">
      <c r="D4725" s="6"/>
    </row>
    <row r="4726" spans="4:4" x14ac:dyDescent="0.25">
      <c r="D4726" s="6"/>
    </row>
    <row r="4727" spans="4:4" x14ac:dyDescent="0.25">
      <c r="D4727" s="6"/>
    </row>
    <row r="4728" spans="4:4" x14ac:dyDescent="0.25">
      <c r="D4728" s="6"/>
    </row>
    <row r="4729" spans="4:4" x14ac:dyDescent="0.25">
      <c r="D4729" s="6"/>
    </row>
    <row r="4730" spans="4:4" x14ac:dyDescent="0.25">
      <c r="D4730" s="6"/>
    </row>
    <row r="4731" spans="4:4" x14ac:dyDescent="0.25">
      <c r="D4731" s="6"/>
    </row>
    <row r="4732" spans="4:4" x14ac:dyDescent="0.25">
      <c r="D4732" s="6"/>
    </row>
    <row r="4733" spans="4:4" x14ac:dyDescent="0.25">
      <c r="D4733" s="6"/>
    </row>
    <row r="4734" spans="4:4" x14ac:dyDescent="0.25">
      <c r="D4734" s="6"/>
    </row>
    <row r="4735" spans="4:4" x14ac:dyDescent="0.25">
      <c r="D4735" s="6"/>
    </row>
    <row r="4736" spans="4:4" x14ac:dyDescent="0.25">
      <c r="D4736" s="6"/>
    </row>
    <row r="4737" spans="4:4" x14ac:dyDescent="0.25">
      <c r="D4737" s="6"/>
    </row>
    <row r="4738" spans="4:4" x14ac:dyDescent="0.25">
      <c r="D4738" s="6"/>
    </row>
    <row r="4739" spans="4:4" x14ac:dyDescent="0.25">
      <c r="D4739" s="6"/>
    </row>
    <row r="4740" spans="4:4" x14ac:dyDescent="0.25">
      <c r="D4740" s="6"/>
    </row>
    <row r="4741" spans="4:4" x14ac:dyDescent="0.25">
      <c r="D4741" s="6"/>
    </row>
    <row r="4742" spans="4:4" x14ac:dyDescent="0.25">
      <c r="D4742" s="6"/>
    </row>
    <row r="4743" spans="4:4" x14ac:dyDescent="0.25">
      <c r="D4743" s="6"/>
    </row>
    <row r="4744" spans="4:4" x14ac:dyDescent="0.25">
      <c r="D4744" s="6"/>
    </row>
    <row r="4745" spans="4:4" x14ac:dyDescent="0.25">
      <c r="D4745" s="6"/>
    </row>
    <row r="4746" spans="4:4" x14ac:dyDescent="0.25">
      <c r="D4746" s="6"/>
    </row>
    <row r="4747" spans="4:4" x14ac:dyDescent="0.25">
      <c r="D4747" s="6"/>
    </row>
    <row r="4748" spans="4:4" x14ac:dyDescent="0.25">
      <c r="D4748" s="6"/>
    </row>
    <row r="4749" spans="4:4" x14ac:dyDescent="0.25">
      <c r="D4749" s="6"/>
    </row>
    <row r="4750" spans="4:4" x14ac:dyDescent="0.25">
      <c r="D4750" s="6"/>
    </row>
    <row r="4751" spans="4:4" x14ac:dyDescent="0.25">
      <c r="D4751" s="6"/>
    </row>
    <row r="4752" spans="4:4" x14ac:dyDescent="0.25">
      <c r="D4752" s="6"/>
    </row>
    <row r="4753" spans="4:4" x14ac:dyDescent="0.25">
      <c r="D4753" s="6"/>
    </row>
    <row r="4754" spans="4:4" x14ac:dyDescent="0.25">
      <c r="D4754" s="6"/>
    </row>
    <row r="4755" spans="4:4" x14ac:dyDescent="0.25">
      <c r="D4755" s="6"/>
    </row>
    <row r="4756" spans="4:4" x14ac:dyDescent="0.25">
      <c r="D4756" s="6"/>
    </row>
    <row r="4757" spans="4:4" x14ac:dyDescent="0.25">
      <c r="D4757" s="6"/>
    </row>
    <row r="4758" spans="4:4" x14ac:dyDescent="0.25">
      <c r="D4758" s="6"/>
    </row>
    <row r="4759" spans="4:4" x14ac:dyDescent="0.25">
      <c r="D4759" s="6"/>
    </row>
    <row r="4760" spans="4:4" x14ac:dyDescent="0.25">
      <c r="D4760" s="6"/>
    </row>
    <row r="4761" spans="4:4" x14ac:dyDescent="0.25">
      <c r="D4761" s="6"/>
    </row>
    <row r="4762" spans="4:4" x14ac:dyDescent="0.25">
      <c r="D4762" s="6"/>
    </row>
    <row r="4763" spans="4:4" x14ac:dyDescent="0.25">
      <c r="D4763" s="6"/>
    </row>
    <row r="4764" spans="4:4" x14ac:dyDescent="0.25">
      <c r="D4764" s="6"/>
    </row>
    <row r="4765" spans="4:4" x14ac:dyDescent="0.25">
      <c r="D4765" s="6"/>
    </row>
    <row r="4766" spans="4:4" x14ac:dyDescent="0.25">
      <c r="D4766" s="6"/>
    </row>
    <row r="4767" spans="4:4" x14ac:dyDescent="0.25">
      <c r="D4767" s="6"/>
    </row>
    <row r="4768" spans="4:4" x14ac:dyDescent="0.25">
      <c r="D4768" s="6"/>
    </row>
    <row r="4769" spans="4:4" x14ac:dyDescent="0.25">
      <c r="D4769" s="6"/>
    </row>
    <row r="4770" spans="4:4" x14ac:dyDescent="0.25">
      <c r="D4770" s="6"/>
    </row>
    <row r="4771" spans="4:4" x14ac:dyDescent="0.25">
      <c r="D4771" s="6"/>
    </row>
    <row r="4772" spans="4:4" x14ac:dyDescent="0.25">
      <c r="D4772" s="6"/>
    </row>
    <row r="4773" spans="4:4" x14ac:dyDescent="0.25">
      <c r="D4773" s="6"/>
    </row>
    <row r="4774" spans="4:4" x14ac:dyDescent="0.25">
      <c r="D4774" s="6"/>
    </row>
    <row r="4775" spans="4:4" x14ac:dyDescent="0.25">
      <c r="D4775" s="6"/>
    </row>
    <row r="4776" spans="4:4" x14ac:dyDescent="0.25">
      <c r="D4776" s="6"/>
    </row>
    <row r="4777" spans="4:4" x14ac:dyDescent="0.25">
      <c r="D4777" s="6"/>
    </row>
    <row r="4778" spans="4:4" x14ac:dyDescent="0.25">
      <c r="D4778" s="6"/>
    </row>
    <row r="4779" spans="4:4" x14ac:dyDescent="0.25">
      <c r="D4779" s="6"/>
    </row>
    <row r="4780" spans="4:4" x14ac:dyDescent="0.25">
      <c r="D4780" s="6"/>
    </row>
    <row r="4781" spans="4:4" x14ac:dyDescent="0.25">
      <c r="D4781" s="6"/>
    </row>
    <row r="4782" spans="4:4" x14ac:dyDescent="0.25">
      <c r="D4782" s="6"/>
    </row>
    <row r="4783" spans="4:4" x14ac:dyDescent="0.25">
      <c r="D4783" s="6"/>
    </row>
    <row r="4784" spans="4:4" x14ac:dyDescent="0.25">
      <c r="D4784" s="6"/>
    </row>
    <row r="4785" spans="4:4" x14ac:dyDescent="0.25">
      <c r="D4785" s="6"/>
    </row>
    <row r="4786" spans="4:4" x14ac:dyDescent="0.25">
      <c r="D4786" s="6"/>
    </row>
    <row r="4787" spans="4:4" x14ac:dyDescent="0.25">
      <c r="D4787" s="6"/>
    </row>
    <row r="4788" spans="4:4" x14ac:dyDescent="0.25">
      <c r="D4788" s="6"/>
    </row>
    <row r="4789" spans="4:4" x14ac:dyDescent="0.25">
      <c r="D4789" s="6"/>
    </row>
    <row r="4790" spans="4:4" x14ac:dyDescent="0.25">
      <c r="D4790" s="6"/>
    </row>
    <row r="4791" spans="4:4" x14ac:dyDescent="0.25">
      <c r="D4791" s="6"/>
    </row>
    <row r="4792" spans="4:4" x14ac:dyDescent="0.25">
      <c r="D4792" s="6"/>
    </row>
    <row r="4793" spans="4:4" x14ac:dyDescent="0.25">
      <c r="D4793" s="6"/>
    </row>
    <row r="4794" spans="4:4" x14ac:dyDescent="0.25">
      <c r="D4794" s="6"/>
    </row>
    <row r="4795" spans="4:4" x14ac:dyDescent="0.25">
      <c r="D4795" s="6"/>
    </row>
    <row r="4796" spans="4:4" x14ac:dyDescent="0.25">
      <c r="D4796" s="6"/>
    </row>
    <row r="4797" spans="4:4" x14ac:dyDescent="0.25">
      <c r="D4797" s="6"/>
    </row>
    <row r="4798" spans="4:4" x14ac:dyDescent="0.25">
      <c r="D4798" s="6"/>
    </row>
    <row r="4799" spans="4:4" x14ac:dyDescent="0.25">
      <c r="D4799" s="6"/>
    </row>
    <row r="4800" spans="4:4" x14ac:dyDescent="0.25">
      <c r="D4800" s="6"/>
    </row>
    <row r="4801" spans="4:4" x14ac:dyDescent="0.25">
      <c r="D4801" s="6"/>
    </row>
    <row r="4802" spans="4:4" x14ac:dyDescent="0.25">
      <c r="D4802" s="6"/>
    </row>
    <row r="4803" spans="4:4" x14ac:dyDescent="0.25">
      <c r="D4803" s="6"/>
    </row>
    <row r="4804" spans="4:4" x14ac:dyDescent="0.25">
      <c r="D4804" s="6"/>
    </row>
    <row r="4805" spans="4:4" x14ac:dyDescent="0.25">
      <c r="D4805" s="6"/>
    </row>
    <row r="4806" spans="4:4" x14ac:dyDescent="0.25">
      <c r="D4806" s="6"/>
    </row>
    <row r="4807" spans="4:4" x14ac:dyDescent="0.25">
      <c r="D4807" s="6"/>
    </row>
    <row r="4808" spans="4:4" x14ac:dyDescent="0.25">
      <c r="D4808" s="6"/>
    </row>
    <row r="4809" spans="4:4" x14ac:dyDescent="0.25">
      <c r="D4809" s="6"/>
    </row>
    <row r="4810" spans="4:4" x14ac:dyDescent="0.25">
      <c r="D4810" s="6"/>
    </row>
    <row r="4811" spans="4:4" x14ac:dyDescent="0.25">
      <c r="D4811" s="6"/>
    </row>
    <row r="4812" spans="4:4" x14ac:dyDescent="0.25">
      <c r="D4812" s="6"/>
    </row>
    <row r="4813" spans="4:4" x14ac:dyDescent="0.25">
      <c r="D4813" s="6"/>
    </row>
    <row r="4814" spans="4:4" x14ac:dyDescent="0.25">
      <c r="D4814" s="6"/>
    </row>
    <row r="4815" spans="4:4" x14ac:dyDescent="0.25">
      <c r="D4815" s="6"/>
    </row>
    <row r="4816" spans="4:4" x14ac:dyDescent="0.25">
      <c r="D4816" s="6"/>
    </row>
    <row r="4817" spans="4:4" x14ac:dyDescent="0.25">
      <c r="D4817" s="6"/>
    </row>
    <row r="4818" spans="4:4" x14ac:dyDescent="0.25">
      <c r="D4818" s="6"/>
    </row>
    <row r="4819" spans="4:4" x14ac:dyDescent="0.25">
      <c r="D4819" s="6"/>
    </row>
    <row r="4820" spans="4:4" x14ac:dyDescent="0.25">
      <c r="D4820" s="6"/>
    </row>
    <row r="4821" spans="4:4" x14ac:dyDescent="0.25">
      <c r="D4821" s="6"/>
    </row>
    <row r="4822" spans="4:4" x14ac:dyDescent="0.25">
      <c r="D4822" s="6"/>
    </row>
    <row r="4823" spans="4:4" x14ac:dyDescent="0.25">
      <c r="D4823" s="6"/>
    </row>
    <row r="4824" spans="4:4" x14ac:dyDescent="0.25">
      <c r="D4824" s="6"/>
    </row>
    <row r="4825" spans="4:4" x14ac:dyDescent="0.25">
      <c r="D4825" s="6"/>
    </row>
    <row r="4826" spans="4:4" x14ac:dyDescent="0.25">
      <c r="D4826" s="6"/>
    </row>
    <row r="4827" spans="4:4" x14ac:dyDescent="0.25">
      <c r="D4827" s="6"/>
    </row>
    <row r="4828" spans="4:4" x14ac:dyDescent="0.25">
      <c r="D4828" s="6"/>
    </row>
    <row r="4829" spans="4:4" x14ac:dyDescent="0.25">
      <c r="D4829" s="6"/>
    </row>
    <row r="4830" spans="4:4" x14ac:dyDescent="0.25">
      <c r="D4830" s="6"/>
    </row>
    <row r="4831" spans="4:4" x14ac:dyDescent="0.25">
      <c r="D4831" s="6"/>
    </row>
    <row r="4832" spans="4:4" x14ac:dyDescent="0.25">
      <c r="D4832" s="6"/>
    </row>
    <row r="4833" spans="4:4" x14ac:dyDescent="0.25">
      <c r="D4833" s="6"/>
    </row>
    <row r="4834" spans="4:4" x14ac:dyDescent="0.25">
      <c r="D4834" s="6"/>
    </row>
    <row r="4835" spans="4:4" x14ac:dyDescent="0.25">
      <c r="D4835" s="6"/>
    </row>
    <row r="4836" spans="4:4" x14ac:dyDescent="0.25">
      <c r="D4836" s="6"/>
    </row>
    <row r="4837" spans="4:4" x14ac:dyDescent="0.25">
      <c r="D4837" s="6"/>
    </row>
    <row r="4838" spans="4:4" x14ac:dyDescent="0.25">
      <c r="D4838" s="6"/>
    </row>
    <row r="4839" spans="4:4" x14ac:dyDescent="0.25">
      <c r="D4839" s="6"/>
    </row>
    <row r="4840" spans="4:4" x14ac:dyDescent="0.25">
      <c r="D4840" s="6"/>
    </row>
    <row r="4841" spans="4:4" x14ac:dyDescent="0.25">
      <c r="D4841" s="6"/>
    </row>
    <row r="4842" spans="4:4" x14ac:dyDescent="0.25">
      <c r="D4842" s="6"/>
    </row>
    <row r="4843" spans="4:4" x14ac:dyDescent="0.25">
      <c r="D4843" s="6"/>
    </row>
    <row r="4844" spans="4:4" x14ac:dyDescent="0.25">
      <c r="D4844" s="6"/>
    </row>
    <row r="4845" spans="4:4" x14ac:dyDescent="0.25">
      <c r="D4845" s="6"/>
    </row>
    <row r="4846" spans="4:4" x14ac:dyDescent="0.25">
      <c r="D4846" s="6"/>
    </row>
    <row r="4847" spans="4:4" x14ac:dyDescent="0.25">
      <c r="D4847" s="6"/>
    </row>
    <row r="4848" spans="4:4" x14ac:dyDescent="0.25">
      <c r="D4848" s="6"/>
    </row>
    <row r="4849" spans="4:4" x14ac:dyDescent="0.25">
      <c r="D4849" s="6"/>
    </row>
    <row r="4850" spans="4:4" x14ac:dyDescent="0.25">
      <c r="D4850" s="6"/>
    </row>
    <row r="4851" spans="4:4" x14ac:dyDescent="0.25">
      <c r="D4851" s="6"/>
    </row>
    <row r="4852" spans="4:4" x14ac:dyDescent="0.25">
      <c r="D4852" s="6"/>
    </row>
    <row r="4853" spans="4:4" x14ac:dyDescent="0.25">
      <c r="D4853" s="6"/>
    </row>
    <row r="4854" spans="4:4" x14ac:dyDescent="0.25">
      <c r="D4854" s="6"/>
    </row>
    <row r="4855" spans="4:4" x14ac:dyDescent="0.25">
      <c r="D4855" s="6"/>
    </row>
    <row r="4856" spans="4:4" x14ac:dyDescent="0.25">
      <c r="D4856" s="6"/>
    </row>
    <row r="4857" spans="4:4" x14ac:dyDescent="0.25">
      <c r="D4857" s="6"/>
    </row>
    <row r="4858" spans="4:4" x14ac:dyDescent="0.25">
      <c r="D4858" s="6"/>
    </row>
    <row r="4859" spans="4:4" x14ac:dyDescent="0.25">
      <c r="D4859" s="6"/>
    </row>
    <row r="4860" spans="4:4" x14ac:dyDescent="0.25">
      <c r="D4860" s="6"/>
    </row>
    <row r="4861" spans="4:4" x14ac:dyDescent="0.25">
      <c r="D4861" s="6"/>
    </row>
    <row r="4862" spans="4:4" x14ac:dyDescent="0.25">
      <c r="D4862" s="6"/>
    </row>
    <row r="4863" spans="4:4" x14ac:dyDescent="0.25">
      <c r="D4863" s="6"/>
    </row>
    <row r="4864" spans="4:4" x14ac:dyDescent="0.25">
      <c r="D4864" s="6"/>
    </row>
    <row r="4865" spans="4:4" x14ac:dyDescent="0.25">
      <c r="D4865" s="6"/>
    </row>
    <row r="4866" spans="4:4" x14ac:dyDescent="0.25">
      <c r="D4866" s="6"/>
    </row>
    <row r="4867" spans="4:4" x14ac:dyDescent="0.25">
      <c r="D4867" s="6"/>
    </row>
    <row r="4868" spans="4:4" x14ac:dyDescent="0.25">
      <c r="D4868" s="6"/>
    </row>
    <row r="4869" spans="4:4" x14ac:dyDescent="0.25">
      <c r="D4869" s="6"/>
    </row>
    <row r="4870" spans="4:4" x14ac:dyDescent="0.25">
      <c r="D4870" s="6"/>
    </row>
    <row r="4871" spans="4:4" x14ac:dyDescent="0.25">
      <c r="D4871" s="6"/>
    </row>
    <row r="4872" spans="4:4" x14ac:dyDescent="0.25">
      <c r="D4872" s="6"/>
    </row>
    <row r="4873" spans="4:4" x14ac:dyDescent="0.25">
      <c r="D4873" s="6"/>
    </row>
    <row r="4874" spans="4:4" x14ac:dyDescent="0.25">
      <c r="D4874" s="6"/>
    </row>
    <row r="4875" spans="4:4" x14ac:dyDescent="0.25">
      <c r="D4875" s="6"/>
    </row>
    <row r="4876" spans="4:4" x14ac:dyDescent="0.25">
      <c r="D4876" s="6"/>
    </row>
    <row r="4877" spans="4:4" x14ac:dyDescent="0.25">
      <c r="D4877" s="6"/>
    </row>
    <row r="4878" spans="4:4" x14ac:dyDescent="0.25">
      <c r="D4878" s="6"/>
    </row>
    <row r="4879" spans="4:4" x14ac:dyDescent="0.25">
      <c r="D4879" s="6"/>
    </row>
    <row r="4880" spans="4:4" x14ac:dyDescent="0.25">
      <c r="D4880" s="6"/>
    </row>
    <row r="4881" spans="4:4" x14ac:dyDescent="0.25">
      <c r="D4881" s="6"/>
    </row>
    <row r="4882" spans="4:4" x14ac:dyDescent="0.25">
      <c r="D4882" s="6"/>
    </row>
    <row r="4883" spans="4:4" x14ac:dyDescent="0.25">
      <c r="D4883" s="6"/>
    </row>
    <row r="4884" spans="4:4" x14ac:dyDescent="0.25">
      <c r="D4884" s="6"/>
    </row>
    <row r="4885" spans="4:4" x14ac:dyDescent="0.25">
      <c r="D4885" s="6"/>
    </row>
    <row r="4886" spans="4:4" x14ac:dyDescent="0.25">
      <c r="D4886" s="6"/>
    </row>
    <row r="4887" spans="4:4" x14ac:dyDescent="0.25">
      <c r="D4887" s="6"/>
    </row>
    <row r="4888" spans="4:4" x14ac:dyDescent="0.25">
      <c r="D4888" s="6"/>
    </row>
    <row r="4889" spans="4:4" x14ac:dyDescent="0.25">
      <c r="D4889" s="6"/>
    </row>
    <row r="4890" spans="4:4" x14ac:dyDescent="0.25">
      <c r="D4890" s="6"/>
    </row>
    <row r="4891" spans="4:4" x14ac:dyDescent="0.25">
      <c r="D4891" s="6"/>
    </row>
    <row r="4892" spans="4:4" x14ac:dyDescent="0.25">
      <c r="D4892" s="6"/>
    </row>
    <row r="4893" spans="4:4" x14ac:dyDescent="0.25">
      <c r="D4893" s="6"/>
    </row>
    <row r="4894" spans="4:4" x14ac:dyDescent="0.25">
      <c r="D4894" s="6"/>
    </row>
    <row r="4895" spans="4:4" x14ac:dyDescent="0.25">
      <c r="D4895" s="6"/>
    </row>
    <row r="4896" spans="4:4" x14ac:dyDescent="0.25">
      <c r="D4896" s="6"/>
    </row>
    <row r="4897" spans="4:4" x14ac:dyDescent="0.25">
      <c r="D4897" s="6"/>
    </row>
    <row r="4898" spans="4:4" x14ac:dyDescent="0.25">
      <c r="D4898" s="6"/>
    </row>
    <row r="4899" spans="4:4" x14ac:dyDescent="0.25">
      <c r="D4899" s="6"/>
    </row>
    <row r="4900" spans="4:4" x14ac:dyDescent="0.25">
      <c r="D4900" s="6"/>
    </row>
    <row r="4901" spans="4:4" x14ac:dyDescent="0.25">
      <c r="D4901" s="6"/>
    </row>
    <row r="4902" spans="4:4" x14ac:dyDescent="0.25">
      <c r="D4902" s="6"/>
    </row>
    <row r="4903" spans="4:4" x14ac:dyDescent="0.25">
      <c r="D4903" s="6"/>
    </row>
    <row r="4904" spans="4:4" x14ac:dyDescent="0.25">
      <c r="D4904" s="6"/>
    </row>
    <row r="4905" spans="4:4" x14ac:dyDescent="0.25">
      <c r="D4905" s="6"/>
    </row>
    <row r="4906" spans="4:4" x14ac:dyDescent="0.25">
      <c r="D4906" s="6"/>
    </row>
    <row r="4907" spans="4:4" x14ac:dyDescent="0.25">
      <c r="D4907" s="6"/>
    </row>
    <row r="4908" spans="4:4" x14ac:dyDescent="0.25">
      <c r="D4908" s="6"/>
    </row>
    <row r="4909" spans="4:4" x14ac:dyDescent="0.25">
      <c r="D4909" s="6"/>
    </row>
    <row r="4910" spans="4:4" x14ac:dyDescent="0.25">
      <c r="D4910" s="6"/>
    </row>
    <row r="4911" spans="4:4" x14ac:dyDescent="0.25">
      <c r="D4911" s="6"/>
    </row>
    <row r="4912" spans="4:4" x14ac:dyDescent="0.25">
      <c r="D4912" s="6"/>
    </row>
    <row r="4913" spans="4:4" x14ac:dyDescent="0.25">
      <c r="D4913" s="6"/>
    </row>
    <row r="4914" spans="4:4" x14ac:dyDescent="0.25">
      <c r="D4914" s="6"/>
    </row>
    <row r="4915" spans="4:4" x14ac:dyDescent="0.25">
      <c r="D4915" s="6"/>
    </row>
    <row r="4916" spans="4:4" x14ac:dyDescent="0.25">
      <c r="D4916" s="6"/>
    </row>
    <row r="4917" spans="4:4" x14ac:dyDescent="0.25">
      <c r="D4917" s="6"/>
    </row>
    <row r="4918" spans="4:4" x14ac:dyDescent="0.25">
      <c r="D4918" s="6"/>
    </row>
    <row r="4919" spans="4:4" x14ac:dyDescent="0.25">
      <c r="D4919" s="6"/>
    </row>
    <row r="4920" spans="4:4" x14ac:dyDescent="0.25">
      <c r="D4920" s="6"/>
    </row>
    <row r="4921" spans="4:4" x14ac:dyDescent="0.25">
      <c r="D4921" s="6"/>
    </row>
    <row r="4922" spans="4:4" x14ac:dyDescent="0.25">
      <c r="D4922" s="6"/>
    </row>
    <row r="4923" spans="4:4" x14ac:dyDescent="0.25">
      <c r="D4923" s="6"/>
    </row>
    <row r="4924" spans="4:4" x14ac:dyDescent="0.25">
      <c r="D4924" s="6"/>
    </row>
    <row r="4925" spans="4:4" x14ac:dyDescent="0.25">
      <c r="D4925" s="6"/>
    </row>
    <row r="4926" spans="4:4" x14ac:dyDescent="0.25">
      <c r="D4926" s="6"/>
    </row>
    <row r="4927" spans="4:4" x14ac:dyDescent="0.25">
      <c r="D4927" s="6"/>
    </row>
    <row r="4928" spans="4:4" x14ac:dyDescent="0.25">
      <c r="D4928" s="6"/>
    </row>
    <row r="4929" spans="4:4" x14ac:dyDescent="0.25">
      <c r="D4929" s="6"/>
    </row>
    <row r="4930" spans="4:4" x14ac:dyDescent="0.25">
      <c r="D4930" s="6"/>
    </row>
    <row r="4931" spans="4:4" x14ac:dyDescent="0.25">
      <c r="D4931" s="6"/>
    </row>
    <row r="4932" spans="4:4" x14ac:dyDescent="0.25">
      <c r="D4932" s="6"/>
    </row>
    <row r="4933" spans="4:4" x14ac:dyDescent="0.25">
      <c r="D4933" s="6"/>
    </row>
    <row r="4934" spans="4:4" x14ac:dyDescent="0.25">
      <c r="D4934" s="6"/>
    </row>
    <row r="4935" spans="4:4" x14ac:dyDescent="0.25">
      <c r="D4935" s="6"/>
    </row>
    <row r="4936" spans="4:4" x14ac:dyDescent="0.25">
      <c r="D4936" s="6"/>
    </row>
    <row r="4937" spans="4:4" x14ac:dyDescent="0.25">
      <c r="D4937" s="6"/>
    </row>
    <row r="4938" spans="4:4" x14ac:dyDescent="0.25">
      <c r="D4938" s="6"/>
    </row>
    <row r="4939" spans="4:4" x14ac:dyDescent="0.25">
      <c r="D4939" s="6"/>
    </row>
    <row r="4940" spans="4:4" x14ac:dyDescent="0.25">
      <c r="D4940" s="6"/>
    </row>
    <row r="4941" spans="4:4" x14ac:dyDescent="0.25">
      <c r="D4941" s="6"/>
    </row>
    <row r="4942" spans="4:4" x14ac:dyDescent="0.25">
      <c r="D4942" s="6"/>
    </row>
    <row r="4943" spans="4:4" x14ac:dyDescent="0.25">
      <c r="D4943" s="6"/>
    </row>
    <row r="4944" spans="4:4" x14ac:dyDescent="0.25">
      <c r="D4944" s="6"/>
    </row>
    <row r="4945" spans="4:4" x14ac:dyDescent="0.25">
      <c r="D4945" s="6"/>
    </row>
    <row r="4946" spans="4:4" x14ac:dyDescent="0.25">
      <c r="D4946" s="6"/>
    </row>
    <row r="4947" spans="4:4" x14ac:dyDescent="0.25">
      <c r="D4947" s="6"/>
    </row>
    <row r="4948" spans="4:4" x14ac:dyDescent="0.25">
      <c r="D4948" s="6"/>
    </row>
    <row r="4949" spans="4:4" x14ac:dyDescent="0.25">
      <c r="D4949" s="6"/>
    </row>
    <row r="4950" spans="4:4" x14ac:dyDescent="0.25">
      <c r="D4950" s="6"/>
    </row>
    <row r="4951" spans="4:4" x14ac:dyDescent="0.25">
      <c r="D4951" s="6"/>
    </row>
    <row r="4952" spans="4:4" x14ac:dyDescent="0.25">
      <c r="D4952" s="6"/>
    </row>
    <row r="4953" spans="4:4" x14ac:dyDescent="0.25">
      <c r="D4953" s="6"/>
    </row>
    <row r="4954" spans="4:4" x14ac:dyDescent="0.25">
      <c r="D4954" s="6"/>
    </row>
    <row r="4955" spans="4:4" x14ac:dyDescent="0.25">
      <c r="D4955" s="6"/>
    </row>
    <row r="4956" spans="4:4" x14ac:dyDescent="0.25">
      <c r="D4956" s="6"/>
    </row>
    <row r="4957" spans="4:4" x14ac:dyDescent="0.25">
      <c r="D4957" s="6"/>
    </row>
    <row r="4958" spans="4:4" x14ac:dyDescent="0.25">
      <c r="D4958" s="6"/>
    </row>
    <row r="4959" spans="4:4" x14ac:dyDescent="0.25">
      <c r="D4959" s="6"/>
    </row>
    <row r="4960" spans="4:4" x14ac:dyDescent="0.25">
      <c r="D4960" s="6"/>
    </row>
    <row r="4961" spans="4:4" x14ac:dyDescent="0.25">
      <c r="D4961" s="6"/>
    </row>
    <row r="4962" spans="4:4" x14ac:dyDescent="0.25">
      <c r="D4962" s="6"/>
    </row>
    <row r="4963" spans="4:4" x14ac:dyDescent="0.25">
      <c r="D4963" s="6"/>
    </row>
    <row r="4964" spans="4:4" x14ac:dyDescent="0.25">
      <c r="D4964" s="6"/>
    </row>
    <row r="4965" spans="4:4" x14ac:dyDescent="0.25">
      <c r="D4965" s="6"/>
    </row>
    <row r="4966" spans="4:4" x14ac:dyDescent="0.25">
      <c r="D4966" s="6"/>
    </row>
    <row r="4967" spans="4:4" x14ac:dyDescent="0.25">
      <c r="D4967" s="6"/>
    </row>
    <row r="4968" spans="4:4" x14ac:dyDescent="0.25">
      <c r="D4968" s="6"/>
    </row>
    <row r="4969" spans="4:4" x14ac:dyDescent="0.25">
      <c r="D4969" s="6"/>
    </row>
    <row r="4970" spans="4:4" x14ac:dyDescent="0.25">
      <c r="D4970" s="6"/>
    </row>
    <row r="4971" spans="4:4" x14ac:dyDescent="0.25">
      <c r="D4971" s="6"/>
    </row>
    <row r="4972" spans="4:4" x14ac:dyDescent="0.25">
      <c r="D4972" s="6"/>
    </row>
    <row r="4973" spans="4:4" x14ac:dyDescent="0.25">
      <c r="D4973" s="6"/>
    </row>
    <row r="4974" spans="4:4" x14ac:dyDescent="0.25">
      <c r="D4974" s="6"/>
    </row>
    <row r="4975" spans="4:4" x14ac:dyDescent="0.25">
      <c r="D4975" s="6"/>
    </row>
    <row r="4976" spans="4:4" x14ac:dyDescent="0.25">
      <c r="D4976" s="6"/>
    </row>
    <row r="4977" spans="4:4" x14ac:dyDescent="0.25">
      <c r="D4977" s="6"/>
    </row>
    <row r="4978" spans="4:4" x14ac:dyDescent="0.25">
      <c r="D4978" s="6"/>
    </row>
    <row r="4979" spans="4:4" x14ac:dyDescent="0.25">
      <c r="D4979" s="6"/>
    </row>
    <row r="4980" spans="4:4" x14ac:dyDescent="0.25">
      <c r="D4980" s="6"/>
    </row>
    <row r="4981" spans="4:4" x14ac:dyDescent="0.25">
      <c r="D4981" s="6"/>
    </row>
    <row r="4982" spans="4:4" x14ac:dyDescent="0.25">
      <c r="D4982" s="6"/>
    </row>
    <row r="4983" spans="4:4" x14ac:dyDescent="0.25">
      <c r="D4983" s="6"/>
    </row>
  </sheetData>
  <sheetProtection algorithmName="SHA-512" hashValue="OGuHo6lMkzH/as/uzsUaTDqahITnXOK6QLuuCmybSkhEExLQROkrGxpkdYC6CnsO1so4mAxkuUbYI23+tVsZBw==" saltValue="WpzpLZozbkcHkvwTC66fDg==" spinCount="100000" sheet="1" selectLockedCells="1"/>
  <mergeCells count="5">
    <mergeCell ref="A1:G1"/>
    <mergeCell ref="C2:G2"/>
    <mergeCell ref="C3:G3"/>
    <mergeCell ref="C4:G4"/>
    <mergeCell ref="A38:B38"/>
  </mergeCells>
  <pageMargins left="0.7" right="0.7" top="0.78740157499999996" bottom="0.78740157499999996" header="0.3" footer="0.3"/>
  <pageSetup paperSize="9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CFD55-8C7B-49D0-A679-B005116E8526}">
  <dimension ref="A1:X4985"/>
  <sheetViews>
    <sheetView workbookViewId="0">
      <selection activeCell="F19" sqref="F19"/>
    </sheetView>
  </sheetViews>
  <sheetFormatPr defaultRowHeight="15" outlineLevelRow="1" x14ac:dyDescent="0.25"/>
  <cols>
    <col min="1" max="1" width="3.42578125" customWidth="1"/>
    <col min="2" max="2" width="10.28515625" style="3" customWidth="1"/>
    <col min="3" max="3" width="55.140625" style="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5.85546875" customWidth="1"/>
    <col min="20" max="20" width="8.42578125" customWidth="1"/>
    <col min="21" max="24" width="0" hidden="1" customWidth="1"/>
  </cols>
  <sheetData>
    <row r="1" spans="1:24" ht="15.75" customHeight="1" x14ac:dyDescent="0.25">
      <c r="A1" s="222" t="s">
        <v>0</v>
      </c>
      <c r="B1" s="222"/>
      <c r="C1" s="222"/>
      <c r="D1" s="222"/>
      <c r="E1" s="222"/>
      <c r="F1" s="222"/>
      <c r="G1" s="222"/>
    </row>
    <row r="2" spans="1:24" ht="24.95" customHeight="1" x14ac:dyDescent="0.25">
      <c r="A2" s="1" t="s">
        <v>2</v>
      </c>
      <c r="B2" s="2" t="s">
        <v>3</v>
      </c>
      <c r="C2" s="223" t="s">
        <v>151</v>
      </c>
      <c r="D2" s="224"/>
      <c r="E2" s="224"/>
      <c r="F2" s="224"/>
      <c r="G2" s="225"/>
    </row>
    <row r="3" spans="1:24" ht="24.95" customHeight="1" x14ac:dyDescent="0.25">
      <c r="A3" s="1" t="s">
        <v>5</v>
      </c>
      <c r="B3" s="2" t="s">
        <v>6</v>
      </c>
      <c r="C3" s="223" t="s">
        <v>171</v>
      </c>
      <c r="D3" s="224"/>
      <c r="E3" s="224"/>
      <c r="F3" s="224"/>
      <c r="G3" s="225"/>
    </row>
    <row r="4" spans="1:24" ht="24.95" customHeight="1" x14ac:dyDescent="0.25">
      <c r="A4" s="4" t="s">
        <v>8</v>
      </c>
      <c r="B4" s="5" t="s">
        <v>9</v>
      </c>
      <c r="C4" s="226" t="s">
        <v>10</v>
      </c>
      <c r="D4" s="227"/>
      <c r="E4" s="227"/>
      <c r="F4" s="227"/>
      <c r="G4" s="228"/>
    </row>
    <row r="5" spans="1:24" ht="60" x14ac:dyDescent="0.25">
      <c r="A5" s="7" t="s">
        <v>12</v>
      </c>
      <c r="B5" s="8" t="s">
        <v>13</v>
      </c>
      <c r="C5" s="8" t="s">
        <v>14</v>
      </c>
      <c r="D5" s="9" t="s">
        <v>15</v>
      </c>
      <c r="E5" s="7" t="s">
        <v>16</v>
      </c>
      <c r="F5" s="10" t="s">
        <v>17</v>
      </c>
      <c r="G5" s="7" t="s">
        <v>18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27</v>
      </c>
      <c r="Q5" s="11" t="s">
        <v>28</v>
      </c>
      <c r="R5" s="11" t="s">
        <v>29</v>
      </c>
      <c r="S5" s="11" t="s">
        <v>30</v>
      </c>
      <c r="T5" s="11" t="s">
        <v>31</v>
      </c>
      <c r="U5" s="11" t="s">
        <v>32</v>
      </c>
      <c r="V5" s="11" t="s">
        <v>33</v>
      </c>
      <c r="W5" s="11" t="s">
        <v>34</v>
      </c>
      <c r="X5" s="11" t="s">
        <v>35</v>
      </c>
    </row>
    <row r="6" spans="1:24" hidden="1" x14ac:dyDescent="0.25">
      <c r="A6" s="12"/>
      <c r="B6" s="13"/>
      <c r="C6" s="13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x14ac:dyDescent="0.25">
      <c r="A7" s="17" t="s">
        <v>36</v>
      </c>
      <c r="B7" s="18" t="s">
        <v>37</v>
      </c>
      <c r="C7" s="19" t="s">
        <v>38</v>
      </c>
      <c r="D7" s="20"/>
      <c r="E7" s="21"/>
      <c r="F7" s="22"/>
      <c r="G7" s="22">
        <f>G8</f>
        <v>0</v>
      </c>
      <c r="H7" s="22"/>
      <c r="I7" s="22">
        <f>SUM(I8:I9)</f>
        <v>0</v>
      </c>
      <c r="J7" s="22"/>
      <c r="K7" s="22">
        <f>SUM(K8:K9)</f>
        <v>49553</v>
      </c>
      <c r="L7" s="22"/>
      <c r="M7" s="22">
        <f>SUM(M8:M9)</f>
        <v>0</v>
      </c>
      <c r="N7" s="22"/>
      <c r="O7" s="22">
        <f>SUM(O8:O9)</f>
        <v>0</v>
      </c>
      <c r="P7" s="22"/>
      <c r="Q7" s="22">
        <f>SUM(Q8:Q9)</f>
        <v>0</v>
      </c>
      <c r="R7" s="22"/>
      <c r="S7" s="22"/>
      <c r="T7" s="23"/>
      <c r="U7" s="24"/>
      <c r="V7" s="24">
        <f>SUM(V8:V9)</f>
        <v>0</v>
      </c>
      <c r="W7" s="24"/>
      <c r="X7" s="24"/>
    </row>
    <row r="8" spans="1:24" outlineLevel="1" x14ac:dyDescent="0.25">
      <c r="A8" s="35">
        <v>2</v>
      </c>
      <c r="B8" s="36" t="s">
        <v>44</v>
      </c>
      <c r="C8" s="37" t="s">
        <v>45</v>
      </c>
      <c r="D8" s="38" t="s">
        <v>40</v>
      </c>
      <c r="E8" s="39">
        <v>1</v>
      </c>
      <c r="F8" s="40"/>
      <c r="G8" s="41">
        <f>F8*E8</f>
        <v>0</v>
      </c>
      <c r="H8" s="40">
        <v>0</v>
      </c>
      <c r="I8" s="41">
        <f>ROUND(E8*H8,2)</f>
        <v>0</v>
      </c>
      <c r="J8" s="40">
        <v>49553</v>
      </c>
      <c r="K8" s="41">
        <f>ROUND(E8*J8,2)</f>
        <v>49553</v>
      </c>
      <c r="L8" s="41">
        <v>21</v>
      </c>
      <c r="M8" s="41">
        <f>G8*(1+L8/100)</f>
        <v>0</v>
      </c>
      <c r="N8" s="41">
        <v>0</v>
      </c>
      <c r="O8" s="41">
        <f>ROUND(E8*N8,2)</f>
        <v>0</v>
      </c>
      <c r="P8" s="41">
        <v>0</v>
      </c>
      <c r="Q8" s="41">
        <f>ROUND(E8*P8,2)</f>
        <v>0</v>
      </c>
      <c r="R8" s="41"/>
      <c r="S8" s="41" t="s">
        <v>41</v>
      </c>
      <c r="T8" s="42" t="s">
        <v>42</v>
      </c>
      <c r="U8" s="33">
        <v>0</v>
      </c>
      <c r="V8" s="33">
        <f>ROUND(E8*U8,2)</f>
        <v>0</v>
      </c>
      <c r="W8" s="33"/>
      <c r="X8" s="33" t="s">
        <v>43</v>
      </c>
    </row>
    <row r="9" spans="1:24" outlineLevel="1" x14ac:dyDescent="0.25">
      <c r="A9" s="43"/>
      <c r="B9" s="44"/>
      <c r="C9" s="230" t="s">
        <v>46</v>
      </c>
      <c r="D9" s="231"/>
      <c r="E9" s="231"/>
      <c r="F9" s="231"/>
      <c r="G9" s="231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x14ac:dyDescent="0.25">
      <c r="A10" s="17" t="s">
        <v>36</v>
      </c>
      <c r="B10" s="18" t="s">
        <v>47</v>
      </c>
      <c r="C10" s="19" t="s">
        <v>48</v>
      </c>
      <c r="D10" s="20"/>
      <c r="E10" s="21"/>
      <c r="F10" s="22"/>
      <c r="G10" s="22">
        <f>G11+G13+G15+G17+G19</f>
        <v>0</v>
      </c>
      <c r="H10" s="22"/>
      <c r="I10" s="22">
        <f>SUM(I11:I20)</f>
        <v>0</v>
      </c>
      <c r="J10" s="22"/>
      <c r="K10" s="22">
        <f>SUM(K11:K20)</f>
        <v>13000</v>
      </c>
      <c r="L10" s="22"/>
      <c r="M10" s="22">
        <f>SUM(M11:M20)</f>
        <v>0</v>
      </c>
      <c r="N10" s="22"/>
      <c r="O10" s="22">
        <f>SUM(O11:O20)</f>
        <v>0</v>
      </c>
      <c r="P10" s="22"/>
      <c r="Q10" s="22">
        <f>SUM(Q11:Q20)</f>
        <v>0</v>
      </c>
      <c r="R10" s="22"/>
      <c r="S10" s="22"/>
      <c r="T10" s="23"/>
      <c r="U10" s="24"/>
      <c r="V10" s="24">
        <f>SUM(V11:V20)</f>
        <v>0</v>
      </c>
      <c r="W10" s="24"/>
      <c r="X10" s="24"/>
    </row>
    <row r="11" spans="1:24" outlineLevel="1" x14ac:dyDescent="0.25">
      <c r="A11" s="35">
        <v>4</v>
      </c>
      <c r="B11" s="36" t="s">
        <v>49</v>
      </c>
      <c r="C11" s="37" t="s">
        <v>50</v>
      </c>
      <c r="D11" s="38" t="s">
        <v>40</v>
      </c>
      <c r="E11" s="39">
        <v>1</v>
      </c>
      <c r="F11" s="40"/>
      <c r="G11" s="41">
        <f>ROUND(E11*F11,2)</f>
        <v>0</v>
      </c>
      <c r="H11" s="40">
        <v>0</v>
      </c>
      <c r="I11" s="41">
        <f>ROUND(E11*H11,2)</f>
        <v>0</v>
      </c>
      <c r="J11" s="40">
        <v>1000</v>
      </c>
      <c r="K11" s="41">
        <f>ROUND(E11*J11,2)</f>
        <v>1000</v>
      </c>
      <c r="L11" s="41">
        <v>21</v>
      </c>
      <c r="M11" s="41">
        <f>G11*(1+L11/100)</f>
        <v>0</v>
      </c>
      <c r="N11" s="41">
        <v>0</v>
      </c>
      <c r="O11" s="41">
        <f>ROUND(E11*N11,2)</f>
        <v>0</v>
      </c>
      <c r="P11" s="41">
        <v>0</v>
      </c>
      <c r="Q11" s="41">
        <f>ROUND(E11*P11,2)</f>
        <v>0</v>
      </c>
      <c r="R11" s="41"/>
      <c r="S11" s="41" t="s">
        <v>41</v>
      </c>
      <c r="T11" s="42" t="s">
        <v>42</v>
      </c>
      <c r="U11" s="33">
        <v>0</v>
      </c>
      <c r="V11" s="33">
        <f>ROUND(E11*U11,2)</f>
        <v>0</v>
      </c>
      <c r="W11" s="33"/>
      <c r="X11" s="33" t="s">
        <v>43</v>
      </c>
    </row>
    <row r="12" spans="1:24" outlineLevel="1" x14ac:dyDescent="0.25">
      <c r="A12" s="43"/>
      <c r="B12" s="44"/>
      <c r="C12" s="230" t="s">
        <v>51</v>
      </c>
      <c r="D12" s="231"/>
      <c r="E12" s="231"/>
      <c r="F12" s="231"/>
      <c r="G12" s="23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outlineLevel="1" x14ac:dyDescent="0.25">
      <c r="A13" s="35">
        <v>5</v>
      </c>
      <c r="B13" s="36" t="s">
        <v>52</v>
      </c>
      <c r="C13" s="37" t="s">
        <v>53</v>
      </c>
      <c r="D13" s="38" t="s">
        <v>40</v>
      </c>
      <c r="E13" s="39">
        <v>1</v>
      </c>
      <c r="F13" s="40"/>
      <c r="G13" s="41">
        <f>ROUND(E13*F13,2)</f>
        <v>0</v>
      </c>
      <c r="H13" s="40">
        <v>0</v>
      </c>
      <c r="I13" s="41">
        <f>ROUND(E13*H13,2)</f>
        <v>0</v>
      </c>
      <c r="J13" s="40">
        <v>4000</v>
      </c>
      <c r="K13" s="41">
        <f>ROUND(E13*J13,2)</f>
        <v>4000</v>
      </c>
      <c r="L13" s="41">
        <v>21</v>
      </c>
      <c r="M13" s="41">
        <f>G13*(1+L13/100)</f>
        <v>0</v>
      </c>
      <c r="N13" s="41">
        <v>0</v>
      </c>
      <c r="O13" s="41">
        <f>ROUND(E13*N13,2)</f>
        <v>0</v>
      </c>
      <c r="P13" s="41">
        <v>0</v>
      </c>
      <c r="Q13" s="41">
        <f>ROUND(E13*P13,2)</f>
        <v>0</v>
      </c>
      <c r="R13" s="41"/>
      <c r="S13" s="41" t="s">
        <v>41</v>
      </c>
      <c r="T13" s="42" t="s">
        <v>42</v>
      </c>
      <c r="U13" s="33">
        <v>0</v>
      </c>
      <c r="V13" s="33">
        <f>ROUND(E13*U13,2)</f>
        <v>0</v>
      </c>
      <c r="W13" s="33"/>
      <c r="X13" s="33" t="s">
        <v>43</v>
      </c>
    </row>
    <row r="14" spans="1:24" outlineLevel="1" x14ac:dyDescent="0.25">
      <c r="A14" s="43"/>
      <c r="B14" s="44"/>
      <c r="C14" s="230" t="s">
        <v>54</v>
      </c>
      <c r="D14" s="231"/>
      <c r="E14" s="231"/>
      <c r="F14" s="231"/>
      <c r="G14" s="23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2.5" outlineLevel="1" x14ac:dyDescent="0.25">
      <c r="A15" s="35">
        <v>6</v>
      </c>
      <c r="B15" s="36" t="s">
        <v>55</v>
      </c>
      <c r="C15" s="37" t="s">
        <v>172</v>
      </c>
      <c r="D15" s="38" t="s">
        <v>40</v>
      </c>
      <c r="E15" s="39">
        <v>1</v>
      </c>
      <c r="F15" s="40"/>
      <c r="G15" s="41">
        <f>ROUND(E15*F15,2)</f>
        <v>0</v>
      </c>
      <c r="H15" s="40">
        <v>0</v>
      </c>
      <c r="I15" s="41">
        <f>ROUND(E15*H15,2)</f>
        <v>0</v>
      </c>
      <c r="J15" s="40">
        <v>4000</v>
      </c>
      <c r="K15" s="41">
        <f>ROUND(E15*J15,2)</f>
        <v>4000</v>
      </c>
      <c r="L15" s="41">
        <v>21</v>
      </c>
      <c r="M15" s="41">
        <f>G15*(1+L15/100)</f>
        <v>0</v>
      </c>
      <c r="N15" s="41">
        <v>0</v>
      </c>
      <c r="O15" s="41">
        <f>ROUND(E15*N15,2)</f>
        <v>0</v>
      </c>
      <c r="P15" s="41">
        <v>0</v>
      </c>
      <c r="Q15" s="41">
        <f>ROUND(E15*P15,2)</f>
        <v>0</v>
      </c>
      <c r="R15" s="41"/>
      <c r="S15" s="41" t="s">
        <v>41</v>
      </c>
      <c r="T15" s="42" t="s">
        <v>42</v>
      </c>
      <c r="U15" s="33">
        <v>0</v>
      </c>
      <c r="V15" s="33">
        <f>ROUND(E15*U15,2)</f>
        <v>0</v>
      </c>
      <c r="W15" s="33"/>
      <c r="X15" s="33" t="s">
        <v>43</v>
      </c>
    </row>
    <row r="16" spans="1:24" outlineLevel="1" x14ac:dyDescent="0.25">
      <c r="A16" s="43"/>
      <c r="B16" s="44"/>
      <c r="C16" s="232" t="s">
        <v>56</v>
      </c>
      <c r="D16" s="232"/>
      <c r="E16" s="232"/>
      <c r="F16" s="232"/>
      <c r="G16" s="2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outlineLevel="1" x14ac:dyDescent="0.25">
      <c r="A17" s="35">
        <v>7</v>
      </c>
      <c r="B17" s="36" t="s">
        <v>57</v>
      </c>
      <c r="C17" s="37" t="s">
        <v>58</v>
      </c>
      <c r="D17" s="38" t="s">
        <v>40</v>
      </c>
      <c r="E17" s="39">
        <v>1</v>
      </c>
      <c r="F17" s="40"/>
      <c r="G17" s="41">
        <f>ROUND(E17*F17,2)</f>
        <v>0</v>
      </c>
      <c r="H17" s="40">
        <v>0</v>
      </c>
      <c r="I17" s="41">
        <f>ROUND(E17*H17,2)</f>
        <v>0</v>
      </c>
      <c r="J17" s="40">
        <v>1000</v>
      </c>
      <c r="K17" s="41">
        <f>ROUND(E17*J17,2)</f>
        <v>1000</v>
      </c>
      <c r="L17" s="41">
        <v>21</v>
      </c>
      <c r="M17" s="41">
        <f>G17*(1+L17/100)</f>
        <v>0</v>
      </c>
      <c r="N17" s="41">
        <v>0</v>
      </c>
      <c r="O17" s="41">
        <f>ROUND(E17*N17,2)</f>
        <v>0</v>
      </c>
      <c r="P17" s="41">
        <v>0</v>
      </c>
      <c r="Q17" s="41">
        <f>ROUND(E17*P17,2)</f>
        <v>0</v>
      </c>
      <c r="R17" s="41"/>
      <c r="S17" s="41" t="s">
        <v>41</v>
      </c>
      <c r="T17" s="42" t="s">
        <v>42</v>
      </c>
      <c r="U17" s="33">
        <v>0</v>
      </c>
      <c r="V17" s="33">
        <f>ROUND(E17*U17,2)</f>
        <v>0</v>
      </c>
      <c r="W17" s="33"/>
      <c r="X17" s="33" t="s">
        <v>43</v>
      </c>
    </row>
    <row r="18" spans="1:24" outlineLevel="1" x14ac:dyDescent="0.25">
      <c r="A18" s="43"/>
      <c r="B18" s="44"/>
      <c r="C18" s="230" t="s">
        <v>59</v>
      </c>
      <c r="D18" s="231"/>
      <c r="E18" s="231"/>
      <c r="F18" s="231"/>
      <c r="G18" s="231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outlineLevel="1" x14ac:dyDescent="0.25">
      <c r="A19" s="35">
        <v>8</v>
      </c>
      <c r="B19" s="36" t="s">
        <v>60</v>
      </c>
      <c r="C19" s="37" t="s">
        <v>61</v>
      </c>
      <c r="D19" s="38" t="s">
        <v>40</v>
      </c>
      <c r="E19" s="39">
        <v>1</v>
      </c>
      <c r="F19" s="40"/>
      <c r="G19" s="41">
        <f>ROUND(E19*F19,2)</f>
        <v>0</v>
      </c>
      <c r="H19" s="40">
        <v>0</v>
      </c>
      <c r="I19" s="41">
        <f>ROUND(E19*H19,2)</f>
        <v>0</v>
      </c>
      <c r="J19" s="40">
        <v>3000</v>
      </c>
      <c r="K19" s="41">
        <f>ROUND(E19*J19,2)</f>
        <v>3000</v>
      </c>
      <c r="L19" s="41">
        <v>21</v>
      </c>
      <c r="M19" s="41">
        <f>G19*(1+L19/100)</f>
        <v>0</v>
      </c>
      <c r="N19" s="41">
        <v>0</v>
      </c>
      <c r="O19" s="41">
        <f>ROUND(E19*N19,2)</f>
        <v>0</v>
      </c>
      <c r="P19" s="41">
        <v>0</v>
      </c>
      <c r="Q19" s="41">
        <f>ROUND(E19*P19,2)</f>
        <v>0</v>
      </c>
      <c r="R19" s="41"/>
      <c r="S19" s="41" t="s">
        <v>41</v>
      </c>
      <c r="T19" s="42" t="s">
        <v>42</v>
      </c>
      <c r="U19" s="33">
        <v>0</v>
      </c>
      <c r="V19" s="33">
        <f>ROUND(E19*U19,2)</f>
        <v>0</v>
      </c>
      <c r="W19" s="33"/>
      <c r="X19" s="33" t="s">
        <v>43</v>
      </c>
    </row>
    <row r="20" spans="1:24" outlineLevel="1" x14ac:dyDescent="0.25">
      <c r="A20" s="43"/>
      <c r="B20" s="44"/>
      <c r="C20" s="230" t="s">
        <v>62</v>
      </c>
      <c r="D20" s="231"/>
      <c r="E20" s="231"/>
      <c r="F20" s="231"/>
      <c r="G20" s="231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x14ac:dyDescent="0.25">
      <c r="A21" s="46"/>
      <c r="B21" s="47" t="s">
        <v>18</v>
      </c>
      <c r="C21" s="48"/>
      <c r="D21" s="49"/>
      <c r="E21" s="50"/>
      <c r="F21" s="50"/>
      <c r="G21" s="51">
        <f>G7+G10</f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5">
      <c r="A22" s="229" t="s">
        <v>64</v>
      </c>
      <c r="B22" s="229"/>
      <c r="C22" s="45"/>
      <c r="D22" s="1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30" x14ac:dyDescent="0.25">
      <c r="A23" s="12"/>
      <c r="B23" s="13" t="s">
        <v>65</v>
      </c>
      <c r="C23" s="45" t="s">
        <v>66</v>
      </c>
      <c r="D23" s="1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x14ac:dyDescent="0.25">
      <c r="A24" s="12"/>
      <c r="B24" s="13"/>
      <c r="C24" s="45"/>
      <c r="D24" s="1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A25" s="12"/>
      <c r="B25" s="13"/>
      <c r="C25" s="45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x14ac:dyDescent="0.25">
      <c r="A26" s="12"/>
      <c r="B26" s="13"/>
      <c r="C26" s="45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x14ac:dyDescent="0.25">
      <c r="D27" s="6"/>
    </row>
    <row r="28" spans="1:24" x14ac:dyDescent="0.25">
      <c r="D28" s="6"/>
    </row>
    <row r="29" spans="1:24" x14ac:dyDescent="0.25">
      <c r="D29" s="6"/>
    </row>
    <row r="30" spans="1:24" x14ac:dyDescent="0.25">
      <c r="D30" s="6"/>
    </row>
    <row r="31" spans="1:24" x14ac:dyDescent="0.25">
      <c r="D31" s="6"/>
    </row>
    <row r="32" spans="1:24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  <row r="3429" spans="4:4" x14ac:dyDescent="0.25">
      <c r="D3429" s="6"/>
    </row>
    <row r="3430" spans="4:4" x14ac:dyDescent="0.25">
      <c r="D3430" s="6"/>
    </row>
    <row r="3431" spans="4:4" x14ac:dyDescent="0.25">
      <c r="D3431" s="6"/>
    </row>
    <row r="3432" spans="4:4" x14ac:dyDescent="0.25">
      <c r="D3432" s="6"/>
    </row>
    <row r="3433" spans="4:4" x14ac:dyDescent="0.25">
      <c r="D3433" s="6"/>
    </row>
    <row r="3434" spans="4:4" x14ac:dyDescent="0.25">
      <c r="D3434" s="6"/>
    </row>
    <row r="3435" spans="4:4" x14ac:dyDescent="0.25">
      <c r="D3435" s="6"/>
    </row>
    <row r="3436" spans="4:4" x14ac:dyDescent="0.25">
      <c r="D3436" s="6"/>
    </row>
    <row r="3437" spans="4:4" x14ac:dyDescent="0.25">
      <c r="D3437" s="6"/>
    </row>
    <row r="3438" spans="4:4" x14ac:dyDescent="0.25">
      <c r="D3438" s="6"/>
    </row>
    <row r="3439" spans="4:4" x14ac:dyDescent="0.25">
      <c r="D3439" s="6"/>
    </row>
    <row r="3440" spans="4:4" x14ac:dyDescent="0.25">
      <c r="D3440" s="6"/>
    </row>
    <row r="3441" spans="4:4" x14ac:dyDescent="0.25">
      <c r="D3441" s="6"/>
    </row>
    <row r="3442" spans="4:4" x14ac:dyDescent="0.25">
      <c r="D3442" s="6"/>
    </row>
    <row r="3443" spans="4:4" x14ac:dyDescent="0.25">
      <c r="D3443" s="6"/>
    </row>
    <row r="3444" spans="4:4" x14ac:dyDescent="0.25">
      <c r="D3444" s="6"/>
    </row>
    <row r="3445" spans="4:4" x14ac:dyDescent="0.25">
      <c r="D3445" s="6"/>
    </row>
    <row r="3446" spans="4:4" x14ac:dyDescent="0.25">
      <c r="D3446" s="6"/>
    </row>
    <row r="3447" spans="4:4" x14ac:dyDescent="0.25">
      <c r="D3447" s="6"/>
    </row>
    <row r="3448" spans="4:4" x14ac:dyDescent="0.25">
      <c r="D3448" s="6"/>
    </row>
    <row r="3449" spans="4:4" x14ac:dyDescent="0.25">
      <c r="D3449" s="6"/>
    </row>
    <row r="3450" spans="4:4" x14ac:dyDescent="0.25">
      <c r="D3450" s="6"/>
    </row>
    <row r="3451" spans="4:4" x14ac:dyDescent="0.25">
      <c r="D3451" s="6"/>
    </row>
    <row r="3452" spans="4:4" x14ac:dyDescent="0.25">
      <c r="D3452" s="6"/>
    </row>
    <row r="3453" spans="4:4" x14ac:dyDescent="0.25">
      <c r="D3453" s="6"/>
    </row>
    <row r="3454" spans="4:4" x14ac:dyDescent="0.25">
      <c r="D3454" s="6"/>
    </row>
    <row r="3455" spans="4:4" x14ac:dyDescent="0.25">
      <c r="D3455" s="6"/>
    </row>
    <row r="3456" spans="4:4" x14ac:dyDescent="0.25">
      <c r="D3456" s="6"/>
    </row>
    <row r="3457" spans="4:4" x14ac:dyDescent="0.25">
      <c r="D3457" s="6"/>
    </row>
    <row r="3458" spans="4:4" x14ac:dyDescent="0.25">
      <c r="D3458" s="6"/>
    </row>
    <row r="3459" spans="4:4" x14ac:dyDescent="0.25">
      <c r="D3459" s="6"/>
    </row>
    <row r="3460" spans="4:4" x14ac:dyDescent="0.25">
      <c r="D3460" s="6"/>
    </row>
    <row r="3461" spans="4:4" x14ac:dyDescent="0.25">
      <c r="D3461" s="6"/>
    </row>
    <row r="3462" spans="4:4" x14ac:dyDescent="0.25">
      <c r="D3462" s="6"/>
    </row>
    <row r="3463" spans="4:4" x14ac:dyDescent="0.25">
      <c r="D3463" s="6"/>
    </row>
    <row r="3464" spans="4:4" x14ac:dyDescent="0.25">
      <c r="D3464" s="6"/>
    </row>
    <row r="3465" spans="4:4" x14ac:dyDescent="0.25">
      <c r="D3465" s="6"/>
    </row>
    <row r="3466" spans="4:4" x14ac:dyDescent="0.25">
      <c r="D3466" s="6"/>
    </row>
    <row r="3467" spans="4:4" x14ac:dyDescent="0.25">
      <c r="D3467" s="6"/>
    </row>
    <row r="3468" spans="4:4" x14ac:dyDescent="0.25">
      <c r="D3468" s="6"/>
    </row>
    <row r="3469" spans="4:4" x14ac:dyDescent="0.25">
      <c r="D3469" s="6"/>
    </row>
    <row r="3470" spans="4:4" x14ac:dyDescent="0.25">
      <c r="D3470" s="6"/>
    </row>
    <row r="3471" spans="4:4" x14ac:dyDescent="0.25">
      <c r="D3471" s="6"/>
    </row>
    <row r="3472" spans="4:4" x14ac:dyDescent="0.25">
      <c r="D3472" s="6"/>
    </row>
    <row r="3473" spans="4:4" x14ac:dyDescent="0.25">
      <c r="D3473" s="6"/>
    </row>
    <row r="3474" spans="4:4" x14ac:dyDescent="0.25">
      <c r="D3474" s="6"/>
    </row>
    <row r="3475" spans="4:4" x14ac:dyDescent="0.25">
      <c r="D3475" s="6"/>
    </row>
    <row r="3476" spans="4:4" x14ac:dyDescent="0.25">
      <c r="D3476" s="6"/>
    </row>
    <row r="3477" spans="4:4" x14ac:dyDescent="0.25">
      <c r="D3477" s="6"/>
    </row>
    <row r="3478" spans="4:4" x14ac:dyDescent="0.25">
      <c r="D3478" s="6"/>
    </row>
    <row r="3479" spans="4:4" x14ac:dyDescent="0.25">
      <c r="D3479" s="6"/>
    </row>
    <row r="3480" spans="4:4" x14ac:dyDescent="0.25">
      <c r="D3480" s="6"/>
    </row>
    <row r="3481" spans="4:4" x14ac:dyDescent="0.25">
      <c r="D3481" s="6"/>
    </row>
    <row r="3482" spans="4:4" x14ac:dyDescent="0.25">
      <c r="D3482" s="6"/>
    </row>
    <row r="3483" spans="4:4" x14ac:dyDescent="0.25">
      <c r="D3483" s="6"/>
    </row>
    <row r="3484" spans="4:4" x14ac:dyDescent="0.25">
      <c r="D3484" s="6"/>
    </row>
    <row r="3485" spans="4:4" x14ac:dyDescent="0.25">
      <c r="D3485" s="6"/>
    </row>
    <row r="3486" spans="4:4" x14ac:dyDescent="0.25">
      <c r="D3486" s="6"/>
    </row>
    <row r="3487" spans="4:4" x14ac:dyDescent="0.25">
      <c r="D3487" s="6"/>
    </row>
    <row r="3488" spans="4:4" x14ac:dyDescent="0.25">
      <c r="D3488" s="6"/>
    </row>
    <row r="3489" spans="4:4" x14ac:dyDescent="0.25">
      <c r="D3489" s="6"/>
    </row>
    <row r="3490" spans="4:4" x14ac:dyDescent="0.25">
      <c r="D3490" s="6"/>
    </row>
    <row r="3491" spans="4:4" x14ac:dyDescent="0.25">
      <c r="D3491" s="6"/>
    </row>
    <row r="3492" spans="4:4" x14ac:dyDescent="0.25">
      <c r="D3492" s="6"/>
    </row>
    <row r="3493" spans="4:4" x14ac:dyDescent="0.25">
      <c r="D3493" s="6"/>
    </row>
    <row r="3494" spans="4:4" x14ac:dyDescent="0.25">
      <c r="D3494" s="6"/>
    </row>
    <row r="3495" spans="4:4" x14ac:dyDescent="0.25">
      <c r="D3495" s="6"/>
    </row>
    <row r="3496" spans="4:4" x14ac:dyDescent="0.25">
      <c r="D3496" s="6"/>
    </row>
    <row r="3497" spans="4:4" x14ac:dyDescent="0.25">
      <c r="D3497" s="6"/>
    </row>
    <row r="3498" spans="4:4" x14ac:dyDescent="0.25">
      <c r="D3498" s="6"/>
    </row>
    <row r="3499" spans="4:4" x14ac:dyDescent="0.25">
      <c r="D3499" s="6"/>
    </row>
    <row r="3500" spans="4:4" x14ac:dyDescent="0.25">
      <c r="D3500" s="6"/>
    </row>
    <row r="3501" spans="4:4" x14ac:dyDescent="0.25">
      <c r="D3501" s="6"/>
    </row>
    <row r="3502" spans="4:4" x14ac:dyDescent="0.25">
      <c r="D3502" s="6"/>
    </row>
    <row r="3503" spans="4:4" x14ac:dyDescent="0.25">
      <c r="D3503" s="6"/>
    </row>
    <row r="3504" spans="4:4" x14ac:dyDescent="0.25">
      <c r="D3504" s="6"/>
    </row>
    <row r="3505" spans="4:4" x14ac:dyDescent="0.25">
      <c r="D3505" s="6"/>
    </row>
    <row r="3506" spans="4:4" x14ac:dyDescent="0.25">
      <c r="D3506" s="6"/>
    </row>
    <row r="3507" spans="4:4" x14ac:dyDescent="0.25">
      <c r="D3507" s="6"/>
    </row>
    <row r="3508" spans="4:4" x14ac:dyDescent="0.25">
      <c r="D3508" s="6"/>
    </row>
    <row r="3509" spans="4:4" x14ac:dyDescent="0.25">
      <c r="D3509" s="6"/>
    </row>
    <row r="3510" spans="4:4" x14ac:dyDescent="0.25">
      <c r="D3510" s="6"/>
    </row>
    <row r="3511" spans="4:4" x14ac:dyDescent="0.25">
      <c r="D3511" s="6"/>
    </row>
    <row r="3512" spans="4:4" x14ac:dyDescent="0.25">
      <c r="D3512" s="6"/>
    </row>
    <row r="3513" spans="4:4" x14ac:dyDescent="0.25">
      <c r="D3513" s="6"/>
    </row>
    <row r="3514" spans="4:4" x14ac:dyDescent="0.25">
      <c r="D3514" s="6"/>
    </row>
    <row r="3515" spans="4:4" x14ac:dyDescent="0.25">
      <c r="D3515" s="6"/>
    </row>
    <row r="3516" spans="4:4" x14ac:dyDescent="0.25">
      <c r="D3516" s="6"/>
    </row>
    <row r="3517" spans="4:4" x14ac:dyDescent="0.25">
      <c r="D3517" s="6"/>
    </row>
    <row r="3518" spans="4:4" x14ac:dyDescent="0.25">
      <c r="D3518" s="6"/>
    </row>
    <row r="3519" spans="4:4" x14ac:dyDescent="0.25">
      <c r="D3519" s="6"/>
    </row>
    <row r="3520" spans="4:4" x14ac:dyDescent="0.25">
      <c r="D3520" s="6"/>
    </row>
    <row r="3521" spans="4:4" x14ac:dyDescent="0.25">
      <c r="D3521" s="6"/>
    </row>
    <row r="3522" spans="4:4" x14ac:dyDescent="0.25">
      <c r="D3522" s="6"/>
    </row>
    <row r="3523" spans="4:4" x14ac:dyDescent="0.25">
      <c r="D3523" s="6"/>
    </row>
    <row r="3524" spans="4:4" x14ac:dyDescent="0.25">
      <c r="D3524" s="6"/>
    </row>
    <row r="3525" spans="4:4" x14ac:dyDescent="0.25">
      <c r="D3525" s="6"/>
    </row>
    <row r="3526" spans="4:4" x14ac:dyDescent="0.25">
      <c r="D3526" s="6"/>
    </row>
    <row r="3527" spans="4:4" x14ac:dyDescent="0.25">
      <c r="D3527" s="6"/>
    </row>
    <row r="3528" spans="4:4" x14ac:dyDescent="0.25">
      <c r="D3528" s="6"/>
    </row>
    <row r="3529" spans="4:4" x14ac:dyDescent="0.25">
      <c r="D3529" s="6"/>
    </row>
    <row r="3530" spans="4:4" x14ac:dyDescent="0.25">
      <c r="D3530" s="6"/>
    </row>
    <row r="3531" spans="4:4" x14ac:dyDescent="0.25">
      <c r="D3531" s="6"/>
    </row>
    <row r="3532" spans="4:4" x14ac:dyDescent="0.25">
      <c r="D3532" s="6"/>
    </row>
    <row r="3533" spans="4:4" x14ac:dyDescent="0.25">
      <c r="D3533" s="6"/>
    </row>
    <row r="3534" spans="4:4" x14ac:dyDescent="0.25">
      <c r="D3534" s="6"/>
    </row>
    <row r="3535" spans="4:4" x14ac:dyDescent="0.25">
      <c r="D3535" s="6"/>
    </row>
    <row r="3536" spans="4:4" x14ac:dyDescent="0.25">
      <c r="D3536" s="6"/>
    </row>
    <row r="3537" spans="4:4" x14ac:dyDescent="0.25">
      <c r="D3537" s="6"/>
    </row>
    <row r="3538" spans="4:4" x14ac:dyDescent="0.25">
      <c r="D3538" s="6"/>
    </row>
    <row r="3539" spans="4:4" x14ac:dyDescent="0.25">
      <c r="D3539" s="6"/>
    </row>
    <row r="3540" spans="4:4" x14ac:dyDescent="0.25">
      <c r="D3540" s="6"/>
    </row>
    <row r="3541" spans="4:4" x14ac:dyDescent="0.25">
      <c r="D3541" s="6"/>
    </row>
    <row r="3542" spans="4:4" x14ac:dyDescent="0.25">
      <c r="D3542" s="6"/>
    </row>
    <row r="3543" spans="4:4" x14ac:dyDescent="0.25">
      <c r="D3543" s="6"/>
    </row>
    <row r="3544" spans="4:4" x14ac:dyDescent="0.25">
      <c r="D3544" s="6"/>
    </row>
    <row r="3545" spans="4:4" x14ac:dyDescent="0.25">
      <c r="D3545" s="6"/>
    </row>
    <row r="3546" spans="4:4" x14ac:dyDescent="0.25">
      <c r="D3546" s="6"/>
    </row>
    <row r="3547" spans="4:4" x14ac:dyDescent="0.25">
      <c r="D3547" s="6"/>
    </row>
    <row r="3548" spans="4:4" x14ac:dyDescent="0.25">
      <c r="D3548" s="6"/>
    </row>
    <row r="3549" spans="4:4" x14ac:dyDescent="0.25">
      <c r="D3549" s="6"/>
    </row>
    <row r="3550" spans="4:4" x14ac:dyDescent="0.25">
      <c r="D3550" s="6"/>
    </row>
    <row r="3551" spans="4:4" x14ac:dyDescent="0.25">
      <c r="D3551" s="6"/>
    </row>
    <row r="3552" spans="4:4" x14ac:dyDescent="0.25">
      <c r="D3552" s="6"/>
    </row>
    <row r="3553" spans="4:4" x14ac:dyDescent="0.25">
      <c r="D3553" s="6"/>
    </row>
    <row r="3554" spans="4:4" x14ac:dyDescent="0.25">
      <c r="D3554" s="6"/>
    </row>
    <row r="3555" spans="4:4" x14ac:dyDescent="0.25">
      <c r="D3555" s="6"/>
    </row>
    <row r="3556" spans="4:4" x14ac:dyDescent="0.25">
      <c r="D3556" s="6"/>
    </row>
    <row r="3557" spans="4:4" x14ac:dyDescent="0.25">
      <c r="D3557" s="6"/>
    </row>
    <row r="3558" spans="4:4" x14ac:dyDescent="0.25">
      <c r="D3558" s="6"/>
    </row>
    <row r="3559" spans="4:4" x14ac:dyDescent="0.25">
      <c r="D3559" s="6"/>
    </row>
    <row r="3560" spans="4:4" x14ac:dyDescent="0.25">
      <c r="D3560" s="6"/>
    </row>
    <row r="3561" spans="4:4" x14ac:dyDescent="0.25">
      <c r="D3561" s="6"/>
    </row>
    <row r="3562" spans="4:4" x14ac:dyDescent="0.25">
      <c r="D3562" s="6"/>
    </row>
    <row r="3563" spans="4:4" x14ac:dyDescent="0.25">
      <c r="D3563" s="6"/>
    </row>
    <row r="3564" spans="4:4" x14ac:dyDescent="0.25">
      <c r="D3564" s="6"/>
    </row>
    <row r="3565" spans="4:4" x14ac:dyDescent="0.25">
      <c r="D3565" s="6"/>
    </row>
    <row r="3566" spans="4:4" x14ac:dyDescent="0.25">
      <c r="D3566" s="6"/>
    </row>
    <row r="3567" spans="4:4" x14ac:dyDescent="0.25">
      <c r="D3567" s="6"/>
    </row>
    <row r="3568" spans="4:4" x14ac:dyDescent="0.25">
      <c r="D3568" s="6"/>
    </row>
    <row r="3569" spans="4:4" x14ac:dyDescent="0.25">
      <c r="D3569" s="6"/>
    </row>
    <row r="3570" spans="4:4" x14ac:dyDescent="0.25">
      <c r="D3570" s="6"/>
    </row>
    <row r="3571" spans="4:4" x14ac:dyDescent="0.25">
      <c r="D3571" s="6"/>
    </row>
    <row r="3572" spans="4:4" x14ac:dyDescent="0.25">
      <c r="D3572" s="6"/>
    </row>
    <row r="3573" spans="4:4" x14ac:dyDescent="0.25">
      <c r="D3573" s="6"/>
    </row>
    <row r="3574" spans="4:4" x14ac:dyDescent="0.25">
      <c r="D3574" s="6"/>
    </row>
    <row r="3575" spans="4:4" x14ac:dyDescent="0.25">
      <c r="D3575" s="6"/>
    </row>
    <row r="3576" spans="4:4" x14ac:dyDescent="0.25">
      <c r="D3576" s="6"/>
    </row>
    <row r="3577" spans="4:4" x14ac:dyDescent="0.25">
      <c r="D3577" s="6"/>
    </row>
    <row r="3578" spans="4:4" x14ac:dyDescent="0.25">
      <c r="D3578" s="6"/>
    </row>
    <row r="3579" spans="4:4" x14ac:dyDescent="0.25">
      <c r="D3579" s="6"/>
    </row>
    <row r="3580" spans="4:4" x14ac:dyDescent="0.25">
      <c r="D3580" s="6"/>
    </row>
    <row r="3581" spans="4:4" x14ac:dyDescent="0.25">
      <c r="D3581" s="6"/>
    </row>
    <row r="3582" spans="4:4" x14ac:dyDescent="0.25">
      <c r="D3582" s="6"/>
    </row>
    <row r="3583" spans="4:4" x14ac:dyDescent="0.25">
      <c r="D3583" s="6"/>
    </row>
    <row r="3584" spans="4:4" x14ac:dyDescent="0.25">
      <c r="D3584" s="6"/>
    </row>
    <row r="3585" spans="4:4" x14ac:dyDescent="0.25">
      <c r="D3585" s="6"/>
    </row>
    <row r="3586" spans="4:4" x14ac:dyDescent="0.25">
      <c r="D3586" s="6"/>
    </row>
    <row r="3587" spans="4:4" x14ac:dyDescent="0.25">
      <c r="D3587" s="6"/>
    </row>
    <row r="3588" spans="4:4" x14ac:dyDescent="0.25">
      <c r="D3588" s="6"/>
    </row>
    <row r="3589" spans="4:4" x14ac:dyDescent="0.25">
      <c r="D3589" s="6"/>
    </row>
    <row r="3590" spans="4:4" x14ac:dyDescent="0.25">
      <c r="D3590" s="6"/>
    </row>
    <row r="3591" spans="4:4" x14ac:dyDescent="0.25">
      <c r="D3591" s="6"/>
    </row>
    <row r="3592" spans="4:4" x14ac:dyDescent="0.25">
      <c r="D3592" s="6"/>
    </row>
    <row r="3593" spans="4:4" x14ac:dyDescent="0.25">
      <c r="D3593" s="6"/>
    </row>
    <row r="3594" spans="4:4" x14ac:dyDescent="0.25">
      <c r="D3594" s="6"/>
    </row>
    <row r="3595" spans="4:4" x14ac:dyDescent="0.25">
      <c r="D3595" s="6"/>
    </row>
    <row r="3596" spans="4:4" x14ac:dyDescent="0.25">
      <c r="D3596" s="6"/>
    </row>
    <row r="3597" spans="4:4" x14ac:dyDescent="0.25">
      <c r="D3597" s="6"/>
    </row>
    <row r="3598" spans="4:4" x14ac:dyDescent="0.25">
      <c r="D3598" s="6"/>
    </row>
    <row r="3599" spans="4:4" x14ac:dyDescent="0.25">
      <c r="D3599" s="6"/>
    </row>
    <row r="3600" spans="4:4" x14ac:dyDescent="0.25">
      <c r="D3600" s="6"/>
    </row>
    <row r="3601" spans="4:4" x14ac:dyDescent="0.25">
      <c r="D3601" s="6"/>
    </row>
    <row r="3602" spans="4:4" x14ac:dyDescent="0.25">
      <c r="D3602" s="6"/>
    </row>
    <row r="3603" spans="4:4" x14ac:dyDescent="0.25">
      <c r="D3603" s="6"/>
    </row>
    <row r="3604" spans="4:4" x14ac:dyDescent="0.25">
      <c r="D3604" s="6"/>
    </row>
    <row r="3605" spans="4:4" x14ac:dyDescent="0.25">
      <c r="D3605" s="6"/>
    </row>
    <row r="3606" spans="4:4" x14ac:dyDescent="0.25">
      <c r="D3606" s="6"/>
    </row>
    <row r="3607" spans="4:4" x14ac:dyDescent="0.25">
      <c r="D3607" s="6"/>
    </row>
    <row r="3608" spans="4:4" x14ac:dyDescent="0.25">
      <c r="D3608" s="6"/>
    </row>
    <row r="3609" spans="4:4" x14ac:dyDescent="0.25">
      <c r="D3609" s="6"/>
    </row>
    <row r="3610" spans="4:4" x14ac:dyDescent="0.25">
      <c r="D3610" s="6"/>
    </row>
    <row r="3611" spans="4:4" x14ac:dyDescent="0.25">
      <c r="D3611" s="6"/>
    </row>
    <row r="3612" spans="4:4" x14ac:dyDescent="0.25">
      <c r="D3612" s="6"/>
    </row>
    <row r="3613" spans="4:4" x14ac:dyDescent="0.25">
      <c r="D3613" s="6"/>
    </row>
    <row r="3614" spans="4:4" x14ac:dyDescent="0.25">
      <c r="D3614" s="6"/>
    </row>
    <row r="3615" spans="4:4" x14ac:dyDescent="0.25">
      <c r="D3615" s="6"/>
    </row>
    <row r="3616" spans="4:4" x14ac:dyDescent="0.25">
      <c r="D3616" s="6"/>
    </row>
    <row r="3617" spans="4:4" x14ac:dyDescent="0.25">
      <c r="D3617" s="6"/>
    </row>
    <row r="3618" spans="4:4" x14ac:dyDescent="0.25">
      <c r="D3618" s="6"/>
    </row>
    <row r="3619" spans="4:4" x14ac:dyDescent="0.25">
      <c r="D3619" s="6"/>
    </row>
    <row r="3620" spans="4:4" x14ac:dyDescent="0.25">
      <c r="D3620" s="6"/>
    </row>
    <row r="3621" spans="4:4" x14ac:dyDescent="0.25">
      <c r="D3621" s="6"/>
    </row>
    <row r="3622" spans="4:4" x14ac:dyDescent="0.25">
      <c r="D3622" s="6"/>
    </row>
    <row r="3623" spans="4:4" x14ac:dyDescent="0.25">
      <c r="D3623" s="6"/>
    </row>
    <row r="3624" spans="4:4" x14ac:dyDescent="0.25">
      <c r="D3624" s="6"/>
    </row>
    <row r="3625" spans="4:4" x14ac:dyDescent="0.25">
      <c r="D3625" s="6"/>
    </row>
    <row r="3626" spans="4:4" x14ac:dyDescent="0.25">
      <c r="D3626" s="6"/>
    </row>
    <row r="3627" spans="4:4" x14ac:dyDescent="0.25">
      <c r="D3627" s="6"/>
    </row>
    <row r="3628" spans="4:4" x14ac:dyDescent="0.25">
      <c r="D3628" s="6"/>
    </row>
    <row r="3629" spans="4:4" x14ac:dyDescent="0.25">
      <c r="D3629" s="6"/>
    </row>
    <row r="3630" spans="4:4" x14ac:dyDescent="0.25">
      <c r="D3630" s="6"/>
    </row>
    <row r="3631" spans="4:4" x14ac:dyDescent="0.25">
      <c r="D3631" s="6"/>
    </row>
    <row r="3632" spans="4:4" x14ac:dyDescent="0.25">
      <c r="D3632" s="6"/>
    </row>
    <row r="3633" spans="4:4" x14ac:dyDescent="0.25">
      <c r="D3633" s="6"/>
    </row>
    <row r="3634" spans="4:4" x14ac:dyDescent="0.25">
      <c r="D3634" s="6"/>
    </row>
    <row r="3635" spans="4:4" x14ac:dyDescent="0.25">
      <c r="D3635" s="6"/>
    </row>
    <row r="3636" spans="4:4" x14ac:dyDescent="0.25">
      <c r="D3636" s="6"/>
    </row>
    <row r="3637" spans="4:4" x14ac:dyDescent="0.25">
      <c r="D3637" s="6"/>
    </row>
    <row r="3638" spans="4:4" x14ac:dyDescent="0.25">
      <c r="D3638" s="6"/>
    </row>
    <row r="3639" spans="4:4" x14ac:dyDescent="0.25">
      <c r="D3639" s="6"/>
    </row>
    <row r="3640" spans="4:4" x14ac:dyDescent="0.25">
      <c r="D3640" s="6"/>
    </row>
    <row r="3641" spans="4:4" x14ac:dyDescent="0.25">
      <c r="D3641" s="6"/>
    </row>
    <row r="3642" spans="4:4" x14ac:dyDescent="0.25">
      <c r="D3642" s="6"/>
    </row>
    <row r="3643" spans="4:4" x14ac:dyDescent="0.25">
      <c r="D3643" s="6"/>
    </row>
    <row r="3644" spans="4:4" x14ac:dyDescent="0.25">
      <c r="D3644" s="6"/>
    </row>
    <row r="3645" spans="4:4" x14ac:dyDescent="0.25">
      <c r="D3645" s="6"/>
    </row>
    <row r="3646" spans="4:4" x14ac:dyDescent="0.25">
      <c r="D3646" s="6"/>
    </row>
    <row r="3647" spans="4:4" x14ac:dyDescent="0.25">
      <c r="D3647" s="6"/>
    </row>
    <row r="3648" spans="4:4" x14ac:dyDescent="0.25">
      <c r="D3648" s="6"/>
    </row>
    <row r="3649" spans="4:4" x14ac:dyDescent="0.25">
      <c r="D3649" s="6"/>
    </row>
    <row r="3650" spans="4:4" x14ac:dyDescent="0.25">
      <c r="D3650" s="6"/>
    </row>
    <row r="3651" spans="4:4" x14ac:dyDescent="0.25">
      <c r="D3651" s="6"/>
    </row>
    <row r="3652" spans="4:4" x14ac:dyDescent="0.25">
      <c r="D3652" s="6"/>
    </row>
    <row r="3653" spans="4:4" x14ac:dyDescent="0.25">
      <c r="D3653" s="6"/>
    </row>
    <row r="3654" spans="4:4" x14ac:dyDescent="0.25">
      <c r="D3654" s="6"/>
    </row>
    <row r="3655" spans="4:4" x14ac:dyDescent="0.25">
      <c r="D3655" s="6"/>
    </row>
    <row r="3656" spans="4:4" x14ac:dyDescent="0.25">
      <c r="D3656" s="6"/>
    </row>
    <row r="3657" spans="4:4" x14ac:dyDescent="0.25">
      <c r="D3657" s="6"/>
    </row>
    <row r="3658" spans="4:4" x14ac:dyDescent="0.25">
      <c r="D3658" s="6"/>
    </row>
    <row r="3659" spans="4:4" x14ac:dyDescent="0.25">
      <c r="D3659" s="6"/>
    </row>
    <row r="3660" spans="4:4" x14ac:dyDescent="0.25">
      <c r="D3660" s="6"/>
    </row>
    <row r="3661" spans="4:4" x14ac:dyDescent="0.25">
      <c r="D3661" s="6"/>
    </row>
    <row r="3662" spans="4:4" x14ac:dyDescent="0.25">
      <c r="D3662" s="6"/>
    </row>
    <row r="3663" spans="4:4" x14ac:dyDescent="0.25">
      <c r="D3663" s="6"/>
    </row>
    <row r="3664" spans="4:4" x14ac:dyDescent="0.25">
      <c r="D3664" s="6"/>
    </row>
    <row r="3665" spans="4:4" x14ac:dyDescent="0.25">
      <c r="D3665" s="6"/>
    </row>
    <row r="3666" spans="4:4" x14ac:dyDescent="0.25">
      <c r="D3666" s="6"/>
    </row>
    <row r="3667" spans="4:4" x14ac:dyDescent="0.25">
      <c r="D3667" s="6"/>
    </row>
    <row r="3668" spans="4:4" x14ac:dyDescent="0.25">
      <c r="D3668" s="6"/>
    </row>
    <row r="3669" spans="4:4" x14ac:dyDescent="0.25">
      <c r="D3669" s="6"/>
    </row>
    <row r="3670" spans="4:4" x14ac:dyDescent="0.25">
      <c r="D3670" s="6"/>
    </row>
    <row r="3671" spans="4:4" x14ac:dyDescent="0.25">
      <c r="D3671" s="6"/>
    </row>
    <row r="3672" spans="4:4" x14ac:dyDescent="0.25">
      <c r="D3672" s="6"/>
    </row>
    <row r="3673" spans="4:4" x14ac:dyDescent="0.25">
      <c r="D3673" s="6"/>
    </row>
    <row r="3674" spans="4:4" x14ac:dyDescent="0.25">
      <c r="D3674" s="6"/>
    </row>
    <row r="3675" spans="4:4" x14ac:dyDescent="0.25">
      <c r="D3675" s="6"/>
    </row>
    <row r="3676" spans="4:4" x14ac:dyDescent="0.25">
      <c r="D3676" s="6"/>
    </row>
    <row r="3677" spans="4:4" x14ac:dyDescent="0.25">
      <c r="D3677" s="6"/>
    </row>
    <row r="3678" spans="4:4" x14ac:dyDescent="0.25">
      <c r="D3678" s="6"/>
    </row>
    <row r="3679" spans="4:4" x14ac:dyDescent="0.25">
      <c r="D3679" s="6"/>
    </row>
    <row r="3680" spans="4:4" x14ac:dyDescent="0.25">
      <c r="D3680" s="6"/>
    </row>
    <row r="3681" spans="4:4" x14ac:dyDescent="0.25">
      <c r="D3681" s="6"/>
    </row>
    <row r="3682" spans="4:4" x14ac:dyDescent="0.25">
      <c r="D3682" s="6"/>
    </row>
    <row r="3683" spans="4:4" x14ac:dyDescent="0.25">
      <c r="D3683" s="6"/>
    </row>
    <row r="3684" spans="4:4" x14ac:dyDescent="0.25">
      <c r="D3684" s="6"/>
    </row>
    <row r="3685" spans="4:4" x14ac:dyDescent="0.25">
      <c r="D3685" s="6"/>
    </row>
    <row r="3686" spans="4:4" x14ac:dyDescent="0.25">
      <c r="D3686" s="6"/>
    </row>
    <row r="3687" spans="4:4" x14ac:dyDescent="0.25">
      <c r="D3687" s="6"/>
    </row>
    <row r="3688" spans="4:4" x14ac:dyDescent="0.25">
      <c r="D3688" s="6"/>
    </row>
    <row r="3689" spans="4:4" x14ac:dyDescent="0.25">
      <c r="D3689" s="6"/>
    </row>
    <row r="3690" spans="4:4" x14ac:dyDescent="0.25">
      <c r="D3690" s="6"/>
    </row>
    <row r="3691" spans="4:4" x14ac:dyDescent="0.25">
      <c r="D3691" s="6"/>
    </row>
    <row r="3692" spans="4:4" x14ac:dyDescent="0.25">
      <c r="D3692" s="6"/>
    </row>
    <row r="3693" spans="4:4" x14ac:dyDescent="0.25">
      <c r="D3693" s="6"/>
    </row>
    <row r="3694" spans="4:4" x14ac:dyDescent="0.25">
      <c r="D3694" s="6"/>
    </row>
    <row r="3695" spans="4:4" x14ac:dyDescent="0.25">
      <c r="D3695" s="6"/>
    </row>
    <row r="3696" spans="4:4" x14ac:dyDescent="0.25">
      <c r="D3696" s="6"/>
    </row>
    <row r="3697" spans="4:4" x14ac:dyDescent="0.25">
      <c r="D3697" s="6"/>
    </row>
    <row r="3698" spans="4:4" x14ac:dyDescent="0.25">
      <c r="D3698" s="6"/>
    </row>
    <row r="3699" spans="4:4" x14ac:dyDescent="0.25">
      <c r="D3699" s="6"/>
    </row>
    <row r="3700" spans="4:4" x14ac:dyDescent="0.25">
      <c r="D3700" s="6"/>
    </row>
    <row r="3701" spans="4:4" x14ac:dyDescent="0.25">
      <c r="D3701" s="6"/>
    </row>
    <row r="3702" spans="4:4" x14ac:dyDescent="0.25">
      <c r="D3702" s="6"/>
    </row>
    <row r="3703" spans="4:4" x14ac:dyDescent="0.25">
      <c r="D3703" s="6"/>
    </row>
    <row r="3704" spans="4:4" x14ac:dyDescent="0.25">
      <c r="D3704" s="6"/>
    </row>
    <row r="3705" spans="4:4" x14ac:dyDescent="0.25">
      <c r="D3705" s="6"/>
    </row>
    <row r="3706" spans="4:4" x14ac:dyDescent="0.25">
      <c r="D3706" s="6"/>
    </row>
    <row r="3707" spans="4:4" x14ac:dyDescent="0.25">
      <c r="D3707" s="6"/>
    </row>
    <row r="3708" spans="4:4" x14ac:dyDescent="0.25">
      <c r="D3708" s="6"/>
    </row>
    <row r="3709" spans="4:4" x14ac:dyDescent="0.25">
      <c r="D3709" s="6"/>
    </row>
    <row r="3710" spans="4:4" x14ac:dyDescent="0.25">
      <c r="D3710" s="6"/>
    </row>
    <row r="3711" spans="4:4" x14ac:dyDescent="0.25">
      <c r="D3711" s="6"/>
    </row>
    <row r="3712" spans="4:4" x14ac:dyDescent="0.25">
      <c r="D3712" s="6"/>
    </row>
    <row r="3713" spans="4:4" x14ac:dyDescent="0.25">
      <c r="D3713" s="6"/>
    </row>
    <row r="3714" spans="4:4" x14ac:dyDescent="0.25">
      <c r="D3714" s="6"/>
    </row>
    <row r="3715" spans="4:4" x14ac:dyDescent="0.25">
      <c r="D3715" s="6"/>
    </row>
    <row r="3716" spans="4:4" x14ac:dyDescent="0.25">
      <c r="D3716" s="6"/>
    </row>
    <row r="3717" spans="4:4" x14ac:dyDescent="0.25">
      <c r="D3717" s="6"/>
    </row>
    <row r="3718" spans="4:4" x14ac:dyDescent="0.25">
      <c r="D3718" s="6"/>
    </row>
    <row r="3719" spans="4:4" x14ac:dyDescent="0.25">
      <c r="D3719" s="6"/>
    </row>
    <row r="3720" spans="4:4" x14ac:dyDescent="0.25">
      <c r="D3720" s="6"/>
    </row>
    <row r="3721" spans="4:4" x14ac:dyDescent="0.25">
      <c r="D3721" s="6"/>
    </row>
    <row r="3722" spans="4:4" x14ac:dyDescent="0.25">
      <c r="D3722" s="6"/>
    </row>
    <row r="3723" spans="4:4" x14ac:dyDescent="0.25">
      <c r="D3723" s="6"/>
    </row>
    <row r="3724" spans="4:4" x14ac:dyDescent="0.25">
      <c r="D3724" s="6"/>
    </row>
    <row r="3725" spans="4:4" x14ac:dyDescent="0.25">
      <c r="D3725" s="6"/>
    </row>
    <row r="3726" spans="4:4" x14ac:dyDescent="0.25">
      <c r="D3726" s="6"/>
    </row>
    <row r="3727" spans="4:4" x14ac:dyDescent="0.25">
      <c r="D3727" s="6"/>
    </row>
    <row r="3728" spans="4:4" x14ac:dyDescent="0.25">
      <c r="D3728" s="6"/>
    </row>
    <row r="3729" spans="4:4" x14ac:dyDescent="0.25">
      <c r="D3729" s="6"/>
    </row>
    <row r="3730" spans="4:4" x14ac:dyDescent="0.25">
      <c r="D3730" s="6"/>
    </row>
    <row r="3731" spans="4:4" x14ac:dyDescent="0.25">
      <c r="D3731" s="6"/>
    </row>
    <row r="3732" spans="4:4" x14ac:dyDescent="0.25">
      <c r="D3732" s="6"/>
    </row>
    <row r="3733" spans="4:4" x14ac:dyDescent="0.25">
      <c r="D3733" s="6"/>
    </row>
    <row r="3734" spans="4:4" x14ac:dyDescent="0.25">
      <c r="D3734" s="6"/>
    </row>
    <row r="3735" spans="4:4" x14ac:dyDescent="0.25">
      <c r="D3735" s="6"/>
    </row>
    <row r="3736" spans="4:4" x14ac:dyDescent="0.25">
      <c r="D3736" s="6"/>
    </row>
    <row r="3737" spans="4:4" x14ac:dyDescent="0.25">
      <c r="D3737" s="6"/>
    </row>
    <row r="3738" spans="4:4" x14ac:dyDescent="0.25">
      <c r="D3738" s="6"/>
    </row>
    <row r="3739" spans="4:4" x14ac:dyDescent="0.25">
      <c r="D3739" s="6"/>
    </row>
    <row r="3740" spans="4:4" x14ac:dyDescent="0.25">
      <c r="D3740" s="6"/>
    </row>
    <row r="3741" spans="4:4" x14ac:dyDescent="0.25">
      <c r="D3741" s="6"/>
    </row>
    <row r="3742" spans="4:4" x14ac:dyDescent="0.25">
      <c r="D3742" s="6"/>
    </row>
    <row r="3743" spans="4:4" x14ac:dyDescent="0.25">
      <c r="D3743" s="6"/>
    </row>
    <row r="3744" spans="4:4" x14ac:dyDescent="0.25">
      <c r="D3744" s="6"/>
    </row>
    <row r="3745" spans="4:4" x14ac:dyDescent="0.25">
      <c r="D3745" s="6"/>
    </row>
    <row r="3746" spans="4:4" x14ac:dyDescent="0.25">
      <c r="D3746" s="6"/>
    </row>
    <row r="3747" spans="4:4" x14ac:dyDescent="0.25">
      <c r="D3747" s="6"/>
    </row>
    <row r="3748" spans="4:4" x14ac:dyDescent="0.25">
      <c r="D3748" s="6"/>
    </row>
    <row r="3749" spans="4:4" x14ac:dyDescent="0.25">
      <c r="D3749" s="6"/>
    </row>
    <row r="3750" spans="4:4" x14ac:dyDescent="0.25">
      <c r="D3750" s="6"/>
    </row>
    <row r="3751" spans="4:4" x14ac:dyDescent="0.25">
      <c r="D3751" s="6"/>
    </row>
    <row r="3752" spans="4:4" x14ac:dyDescent="0.25">
      <c r="D3752" s="6"/>
    </row>
    <row r="3753" spans="4:4" x14ac:dyDescent="0.25">
      <c r="D3753" s="6"/>
    </row>
    <row r="3754" spans="4:4" x14ac:dyDescent="0.25">
      <c r="D3754" s="6"/>
    </row>
    <row r="3755" spans="4:4" x14ac:dyDescent="0.25">
      <c r="D3755" s="6"/>
    </row>
    <row r="3756" spans="4:4" x14ac:dyDescent="0.25">
      <c r="D3756" s="6"/>
    </row>
    <row r="3757" spans="4:4" x14ac:dyDescent="0.25">
      <c r="D3757" s="6"/>
    </row>
    <row r="3758" spans="4:4" x14ac:dyDescent="0.25">
      <c r="D3758" s="6"/>
    </row>
    <row r="3759" spans="4:4" x14ac:dyDescent="0.25">
      <c r="D3759" s="6"/>
    </row>
    <row r="3760" spans="4:4" x14ac:dyDescent="0.25">
      <c r="D3760" s="6"/>
    </row>
    <row r="3761" spans="4:4" x14ac:dyDescent="0.25">
      <c r="D3761" s="6"/>
    </row>
    <row r="3762" spans="4:4" x14ac:dyDescent="0.25">
      <c r="D3762" s="6"/>
    </row>
    <row r="3763" spans="4:4" x14ac:dyDescent="0.25">
      <c r="D3763" s="6"/>
    </row>
    <row r="3764" spans="4:4" x14ac:dyDescent="0.25">
      <c r="D3764" s="6"/>
    </row>
    <row r="3765" spans="4:4" x14ac:dyDescent="0.25">
      <c r="D3765" s="6"/>
    </row>
    <row r="3766" spans="4:4" x14ac:dyDescent="0.25">
      <c r="D3766" s="6"/>
    </row>
    <row r="3767" spans="4:4" x14ac:dyDescent="0.25">
      <c r="D3767" s="6"/>
    </row>
    <row r="3768" spans="4:4" x14ac:dyDescent="0.25">
      <c r="D3768" s="6"/>
    </row>
    <row r="3769" spans="4:4" x14ac:dyDescent="0.25">
      <c r="D3769" s="6"/>
    </row>
    <row r="3770" spans="4:4" x14ac:dyDescent="0.25">
      <c r="D3770" s="6"/>
    </row>
    <row r="3771" spans="4:4" x14ac:dyDescent="0.25">
      <c r="D3771" s="6"/>
    </row>
    <row r="3772" spans="4:4" x14ac:dyDescent="0.25">
      <c r="D3772" s="6"/>
    </row>
    <row r="3773" spans="4:4" x14ac:dyDescent="0.25">
      <c r="D3773" s="6"/>
    </row>
    <row r="3774" spans="4:4" x14ac:dyDescent="0.25">
      <c r="D3774" s="6"/>
    </row>
    <row r="3775" spans="4:4" x14ac:dyDescent="0.25">
      <c r="D3775" s="6"/>
    </row>
    <row r="3776" spans="4:4" x14ac:dyDescent="0.25">
      <c r="D3776" s="6"/>
    </row>
    <row r="3777" spans="4:4" x14ac:dyDescent="0.25">
      <c r="D3777" s="6"/>
    </row>
    <row r="3778" spans="4:4" x14ac:dyDescent="0.25">
      <c r="D3778" s="6"/>
    </row>
    <row r="3779" spans="4:4" x14ac:dyDescent="0.25">
      <c r="D3779" s="6"/>
    </row>
    <row r="3780" spans="4:4" x14ac:dyDescent="0.25">
      <c r="D3780" s="6"/>
    </row>
    <row r="3781" spans="4:4" x14ac:dyDescent="0.25">
      <c r="D3781" s="6"/>
    </row>
    <row r="3782" spans="4:4" x14ac:dyDescent="0.25">
      <c r="D3782" s="6"/>
    </row>
    <row r="3783" spans="4:4" x14ac:dyDescent="0.25">
      <c r="D3783" s="6"/>
    </row>
    <row r="3784" spans="4:4" x14ac:dyDescent="0.25">
      <c r="D3784" s="6"/>
    </row>
    <row r="3785" spans="4:4" x14ac:dyDescent="0.25">
      <c r="D3785" s="6"/>
    </row>
    <row r="3786" spans="4:4" x14ac:dyDescent="0.25">
      <c r="D3786" s="6"/>
    </row>
    <row r="3787" spans="4:4" x14ac:dyDescent="0.25">
      <c r="D3787" s="6"/>
    </row>
    <row r="3788" spans="4:4" x14ac:dyDescent="0.25">
      <c r="D3788" s="6"/>
    </row>
    <row r="3789" spans="4:4" x14ac:dyDescent="0.25">
      <c r="D3789" s="6"/>
    </row>
    <row r="3790" spans="4:4" x14ac:dyDescent="0.25">
      <c r="D3790" s="6"/>
    </row>
    <row r="3791" spans="4:4" x14ac:dyDescent="0.25">
      <c r="D3791" s="6"/>
    </row>
    <row r="3792" spans="4:4" x14ac:dyDescent="0.25">
      <c r="D3792" s="6"/>
    </row>
    <row r="3793" spans="4:4" x14ac:dyDescent="0.25">
      <c r="D3793" s="6"/>
    </row>
    <row r="3794" spans="4:4" x14ac:dyDescent="0.25">
      <c r="D3794" s="6"/>
    </row>
    <row r="3795" spans="4:4" x14ac:dyDescent="0.25">
      <c r="D3795" s="6"/>
    </row>
    <row r="3796" spans="4:4" x14ac:dyDescent="0.25">
      <c r="D3796" s="6"/>
    </row>
    <row r="3797" spans="4:4" x14ac:dyDescent="0.25">
      <c r="D3797" s="6"/>
    </row>
    <row r="3798" spans="4:4" x14ac:dyDescent="0.25">
      <c r="D3798" s="6"/>
    </row>
    <row r="3799" spans="4:4" x14ac:dyDescent="0.25">
      <c r="D3799" s="6"/>
    </row>
    <row r="3800" spans="4:4" x14ac:dyDescent="0.25">
      <c r="D3800" s="6"/>
    </row>
    <row r="3801" spans="4:4" x14ac:dyDescent="0.25">
      <c r="D3801" s="6"/>
    </row>
    <row r="3802" spans="4:4" x14ac:dyDescent="0.25">
      <c r="D3802" s="6"/>
    </row>
    <row r="3803" spans="4:4" x14ac:dyDescent="0.25">
      <c r="D3803" s="6"/>
    </row>
    <row r="3804" spans="4:4" x14ac:dyDescent="0.25">
      <c r="D3804" s="6"/>
    </row>
    <row r="3805" spans="4:4" x14ac:dyDescent="0.25">
      <c r="D3805" s="6"/>
    </row>
    <row r="3806" spans="4:4" x14ac:dyDescent="0.25">
      <c r="D3806" s="6"/>
    </row>
    <row r="3807" spans="4:4" x14ac:dyDescent="0.25">
      <c r="D3807" s="6"/>
    </row>
    <row r="3808" spans="4:4" x14ac:dyDescent="0.25">
      <c r="D3808" s="6"/>
    </row>
    <row r="3809" spans="4:4" x14ac:dyDescent="0.25">
      <c r="D3809" s="6"/>
    </row>
    <row r="3810" spans="4:4" x14ac:dyDescent="0.25">
      <c r="D3810" s="6"/>
    </row>
    <row r="3811" spans="4:4" x14ac:dyDescent="0.25">
      <c r="D3811" s="6"/>
    </row>
    <row r="3812" spans="4:4" x14ac:dyDescent="0.25">
      <c r="D3812" s="6"/>
    </row>
    <row r="3813" spans="4:4" x14ac:dyDescent="0.25">
      <c r="D3813" s="6"/>
    </row>
    <row r="3814" spans="4:4" x14ac:dyDescent="0.25">
      <c r="D3814" s="6"/>
    </row>
    <row r="3815" spans="4:4" x14ac:dyDescent="0.25">
      <c r="D3815" s="6"/>
    </row>
    <row r="3816" spans="4:4" x14ac:dyDescent="0.25">
      <c r="D3816" s="6"/>
    </row>
    <row r="3817" spans="4:4" x14ac:dyDescent="0.25">
      <c r="D3817" s="6"/>
    </row>
    <row r="3818" spans="4:4" x14ac:dyDescent="0.25">
      <c r="D3818" s="6"/>
    </row>
    <row r="3819" spans="4:4" x14ac:dyDescent="0.25">
      <c r="D3819" s="6"/>
    </row>
    <row r="3820" spans="4:4" x14ac:dyDescent="0.25">
      <c r="D3820" s="6"/>
    </row>
    <row r="3821" spans="4:4" x14ac:dyDescent="0.25">
      <c r="D3821" s="6"/>
    </row>
    <row r="3822" spans="4:4" x14ac:dyDescent="0.25">
      <c r="D3822" s="6"/>
    </row>
    <row r="3823" spans="4:4" x14ac:dyDescent="0.25">
      <c r="D3823" s="6"/>
    </row>
    <row r="3824" spans="4:4" x14ac:dyDescent="0.25">
      <c r="D3824" s="6"/>
    </row>
    <row r="3825" spans="4:4" x14ac:dyDescent="0.25">
      <c r="D3825" s="6"/>
    </row>
    <row r="3826" spans="4:4" x14ac:dyDescent="0.25">
      <c r="D3826" s="6"/>
    </row>
    <row r="3827" spans="4:4" x14ac:dyDescent="0.25">
      <c r="D3827" s="6"/>
    </row>
    <row r="3828" spans="4:4" x14ac:dyDescent="0.25">
      <c r="D3828" s="6"/>
    </row>
    <row r="3829" spans="4:4" x14ac:dyDescent="0.25">
      <c r="D3829" s="6"/>
    </row>
    <row r="3830" spans="4:4" x14ac:dyDescent="0.25">
      <c r="D3830" s="6"/>
    </row>
    <row r="3831" spans="4:4" x14ac:dyDescent="0.25">
      <c r="D3831" s="6"/>
    </row>
    <row r="3832" spans="4:4" x14ac:dyDescent="0.25">
      <c r="D3832" s="6"/>
    </row>
    <row r="3833" spans="4:4" x14ac:dyDescent="0.25">
      <c r="D3833" s="6"/>
    </row>
    <row r="3834" spans="4:4" x14ac:dyDescent="0.25">
      <c r="D3834" s="6"/>
    </row>
    <row r="3835" spans="4:4" x14ac:dyDescent="0.25">
      <c r="D3835" s="6"/>
    </row>
    <row r="3836" spans="4:4" x14ac:dyDescent="0.25">
      <c r="D3836" s="6"/>
    </row>
    <row r="3837" spans="4:4" x14ac:dyDescent="0.25">
      <c r="D3837" s="6"/>
    </row>
    <row r="3838" spans="4:4" x14ac:dyDescent="0.25">
      <c r="D3838" s="6"/>
    </row>
    <row r="3839" spans="4:4" x14ac:dyDescent="0.25">
      <c r="D3839" s="6"/>
    </row>
    <row r="3840" spans="4:4" x14ac:dyDescent="0.25">
      <c r="D3840" s="6"/>
    </row>
    <row r="3841" spans="4:4" x14ac:dyDescent="0.25">
      <c r="D3841" s="6"/>
    </row>
    <row r="3842" spans="4:4" x14ac:dyDescent="0.25">
      <c r="D3842" s="6"/>
    </row>
    <row r="3843" spans="4:4" x14ac:dyDescent="0.25">
      <c r="D3843" s="6"/>
    </row>
    <row r="3844" spans="4:4" x14ac:dyDescent="0.25">
      <c r="D3844" s="6"/>
    </row>
    <row r="3845" spans="4:4" x14ac:dyDescent="0.25">
      <c r="D3845" s="6"/>
    </row>
    <row r="3846" spans="4:4" x14ac:dyDescent="0.25">
      <c r="D3846" s="6"/>
    </row>
    <row r="3847" spans="4:4" x14ac:dyDescent="0.25">
      <c r="D3847" s="6"/>
    </row>
    <row r="3848" spans="4:4" x14ac:dyDescent="0.25">
      <c r="D3848" s="6"/>
    </row>
    <row r="3849" spans="4:4" x14ac:dyDescent="0.25">
      <c r="D3849" s="6"/>
    </row>
    <row r="3850" spans="4:4" x14ac:dyDescent="0.25">
      <c r="D3850" s="6"/>
    </row>
    <row r="3851" spans="4:4" x14ac:dyDescent="0.25">
      <c r="D3851" s="6"/>
    </row>
    <row r="3852" spans="4:4" x14ac:dyDescent="0.25">
      <c r="D3852" s="6"/>
    </row>
    <row r="3853" spans="4:4" x14ac:dyDescent="0.25">
      <c r="D3853" s="6"/>
    </row>
    <row r="3854" spans="4:4" x14ac:dyDescent="0.25">
      <c r="D3854" s="6"/>
    </row>
    <row r="3855" spans="4:4" x14ac:dyDescent="0.25">
      <c r="D3855" s="6"/>
    </row>
    <row r="3856" spans="4:4" x14ac:dyDescent="0.25">
      <c r="D3856" s="6"/>
    </row>
    <row r="3857" spans="4:4" x14ac:dyDescent="0.25">
      <c r="D3857" s="6"/>
    </row>
    <row r="3858" spans="4:4" x14ac:dyDescent="0.25">
      <c r="D3858" s="6"/>
    </row>
    <row r="3859" spans="4:4" x14ac:dyDescent="0.25">
      <c r="D3859" s="6"/>
    </row>
    <row r="3860" spans="4:4" x14ac:dyDescent="0.25">
      <c r="D3860" s="6"/>
    </row>
    <row r="3861" spans="4:4" x14ac:dyDescent="0.25">
      <c r="D3861" s="6"/>
    </row>
    <row r="3862" spans="4:4" x14ac:dyDescent="0.25">
      <c r="D3862" s="6"/>
    </row>
    <row r="3863" spans="4:4" x14ac:dyDescent="0.25">
      <c r="D3863" s="6"/>
    </row>
    <row r="3864" spans="4:4" x14ac:dyDescent="0.25">
      <c r="D3864" s="6"/>
    </row>
    <row r="3865" spans="4:4" x14ac:dyDescent="0.25">
      <c r="D3865" s="6"/>
    </row>
    <row r="3866" spans="4:4" x14ac:dyDescent="0.25">
      <c r="D3866" s="6"/>
    </row>
    <row r="3867" spans="4:4" x14ac:dyDescent="0.25">
      <c r="D3867" s="6"/>
    </row>
    <row r="3868" spans="4:4" x14ac:dyDescent="0.25">
      <c r="D3868" s="6"/>
    </row>
    <row r="3869" spans="4:4" x14ac:dyDescent="0.25">
      <c r="D3869" s="6"/>
    </row>
    <row r="3870" spans="4:4" x14ac:dyDescent="0.25">
      <c r="D3870" s="6"/>
    </row>
    <row r="3871" spans="4:4" x14ac:dyDescent="0.25">
      <c r="D3871" s="6"/>
    </row>
    <row r="3872" spans="4:4" x14ac:dyDescent="0.25">
      <c r="D3872" s="6"/>
    </row>
    <row r="3873" spans="4:4" x14ac:dyDescent="0.25">
      <c r="D3873" s="6"/>
    </row>
    <row r="3874" spans="4:4" x14ac:dyDescent="0.25">
      <c r="D3874" s="6"/>
    </row>
    <row r="3875" spans="4:4" x14ac:dyDescent="0.25">
      <c r="D3875" s="6"/>
    </row>
    <row r="3876" spans="4:4" x14ac:dyDescent="0.25">
      <c r="D3876" s="6"/>
    </row>
    <row r="3877" spans="4:4" x14ac:dyDescent="0.25">
      <c r="D3877" s="6"/>
    </row>
    <row r="3878" spans="4:4" x14ac:dyDescent="0.25">
      <c r="D3878" s="6"/>
    </row>
    <row r="3879" spans="4:4" x14ac:dyDescent="0.25">
      <c r="D3879" s="6"/>
    </row>
    <row r="3880" spans="4:4" x14ac:dyDescent="0.25">
      <c r="D3880" s="6"/>
    </row>
    <row r="3881" spans="4:4" x14ac:dyDescent="0.25">
      <c r="D3881" s="6"/>
    </row>
    <row r="3882" spans="4:4" x14ac:dyDescent="0.25">
      <c r="D3882" s="6"/>
    </row>
    <row r="3883" spans="4:4" x14ac:dyDescent="0.25">
      <c r="D3883" s="6"/>
    </row>
    <row r="3884" spans="4:4" x14ac:dyDescent="0.25">
      <c r="D3884" s="6"/>
    </row>
    <row r="3885" spans="4:4" x14ac:dyDescent="0.25">
      <c r="D3885" s="6"/>
    </row>
    <row r="3886" spans="4:4" x14ac:dyDescent="0.25">
      <c r="D3886" s="6"/>
    </row>
    <row r="3887" spans="4:4" x14ac:dyDescent="0.25">
      <c r="D3887" s="6"/>
    </row>
    <row r="3888" spans="4:4" x14ac:dyDescent="0.25">
      <c r="D3888" s="6"/>
    </row>
    <row r="3889" spans="4:4" x14ac:dyDescent="0.25">
      <c r="D3889" s="6"/>
    </row>
    <row r="3890" spans="4:4" x14ac:dyDescent="0.25">
      <c r="D3890" s="6"/>
    </row>
    <row r="3891" spans="4:4" x14ac:dyDescent="0.25">
      <c r="D3891" s="6"/>
    </row>
    <row r="3892" spans="4:4" x14ac:dyDescent="0.25">
      <c r="D3892" s="6"/>
    </row>
    <row r="3893" spans="4:4" x14ac:dyDescent="0.25">
      <c r="D3893" s="6"/>
    </row>
    <row r="3894" spans="4:4" x14ac:dyDescent="0.25">
      <c r="D3894" s="6"/>
    </row>
    <row r="3895" spans="4:4" x14ac:dyDescent="0.25">
      <c r="D3895" s="6"/>
    </row>
    <row r="3896" spans="4:4" x14ac:dyDescent="0.25">
      <c r="D3896" s="6"/>
    </row>
    <row r="3897" spans="4:4" x14ac:dyDescent="0.25">
      <c r="D3897" s="6"/>
    </row>
    <row r="3898" spans="4:4" x14ac:dyDescent="0.25">
      <c r="D3898" s="6"/>
    </row>
    <row r="3899" spans="4:4" x14ac:dyDescent="0.25">
      <c r="D3899" s="6"/>
    </row>
    <row r="3900" spans="4:4" x14ac:dyDescent="0.25">
      <c r="D3900" s="6"/>
    </row>
    <row r="3901" spans="4:4" x14ac:dyDescent="0.25">
      <c r="D3901" s="6"/>
    </row>
    <row r="3902" spans="4:4" x14ac:dyDescent="0.25">
      <c r="D3902" s="6"/>
    </row>
    <row r="3903" spans="4:4" x14ac:dyDescent="0.25">
      <c r="D3903" s="6"/>
    </row>
    <row r="3904" spans="4:4" x14ac:dyDescent="0.25">
      <c r="D3904" s="6"/>
    </row>
    <row r="3905" spans="4:4" x14ac:dyDescent="0.25">
      <c r="D3905" s="6"/>
    </row>
    <row r="3906" spans="4:4" x14ac:dyDescent="0.25">
      <c r="D3906" s="6"/>
    </row>
    <row r="3907" spans="4:4" x14ac:dyDescent="0.25">
      <c r="D3907" s="6"/>
    </row>
    <row r="3908" spans="4:4" x14ac:dyDescent="0.25">
      <c r="D3908" s="6"/>
    </row>
    <row r="3909" spans="4:4" x14ac:dyDescent="0.25">
      <c r="D3909" s="6"/>
    </row>
    <row r="3910" spans="4:4" x14ac:dyDescent="0.25">
      <c r="D3910" s="6"/>
    </row>
    <row r="3911" spans="4:4" x14ac:dyDescent="0.25">
      <c r="D3911" s="6"/>
    </row>
    <row r="3912" spans="4:4" x14ac:dyDescent="0.25">
      <c r="D3912" s="6"/>
    </row>
    <row r="3913" spans="4:4" x14ac:dyDescent="0.25">
      <c r="D3913" s="6"/>
    </row>
    <row r="3914" spans="4:4" x14ac:dyDescent="0.25">
      <c r="D3914" s="6"/>
    </row>
    <row r="3915" spans="4:4" x14ac:dyDescent="0.25">
      <c r="D3915" s="6"/>
    </row>
    <row r="3916" spans="4:4" x14ac:dyDescent="0.25">
      <c r="D3916" s="6"/>
    </row>
    <row r="3917" spans="4:4" x14ac:dyDescent="0.25">
      <c r="D3917" s="6"/>
    </row>
    <row r="3918" spans="4:4" x14ac:dyDescent="0.25">
      <c r="D3918" s="6"/>
    </row>
    <row r="3919" spans="4:4" x14ac:dyDescent="0.25">
      <c r="D3919" s="6"/>
    </row>
    <row r="3920" spans="4:4" x14ac:dyDescent="0.25">
      <c r="D3920" s="6"/>
    </row>
    <row r="3921" spans="4:4" x14ac:dyDescent="0.25">
      <c r="D3921" s="6"/>
    </row>
    <row r="3922" spans="4:4" x14ac:dyDescent="0.25">
      <c r="D3922" s="6"/>
    </row>
    <row r="3923" spans="4:4" x14ac:dyDescent="0.25">
      <c r="D3923" s="6"/>
    </row>
    <row r="3924" spans="4:4" x14ac:dyDescent="0.25">
      <c r="D3924" s="6"/>
    </row>
    <row r="3925" spans="4:4" x14ac:dyDescent="0.25">
      <c r="D3925" s="6"/>
    </row>
    <row r="3926" spans="4:4" x14ac:dyDescent="0.25">
      <c r="D3926" s="6"/>
    </row>
    <row r="3927" spans="4:4" x14ac:dyDescent="0.25">
      <c r="D3927" s="6"/>
    </row>
    <row r="3928" spans="4:4" x14ac:dyDescent="0.25">
      <c r="D3928" s="6"/>
    </row>
    <row r="3929" spans="4:4" x14ac:dyDescent="0.25">
      <c r="D3929" s="6"/>
    </row>
    <row r="3930" spans="4:4" x14ac:dyDescent="0.25">
      <c r="D3930" s="6"/>
    </row>
    <row r="3931" spans="4:4" x14ac:dyDescent="0.25">
      <c r="D3931" s="6"/>
    </row>
    <row r="3932" spans="4:4" x14ac:dyDescent="0.25">
      <c r="D3932" s="6"/>
    </row>
    <row r="3933" spans="4:4" x14ac:dyDescent="0.25">
      <c r="D3933" s="6"/>
    </row>
    <row r="3934" spans="4:4" x14ac:dyDescent="0.25">
      <c r="D3934" s="6"/>
    </row>
    <row r="3935" spans="4:4" x14ac:dyDescent="0.25">
      <c r="D3935" s="6"/>
    </row>
    <row r="3936" spans="4:4" x14ac:dyDescent="0.25">
      <c r="D3936" s="6"/>
    </row>
    <row r="3937" spans="4:4" x14ac:dyDescent="0.25">
      <c r="D3937" s="6"/>
    </row>
    <row r="3938" spans="4:4" x14ac:dyDescent="0.25">
      <c r="D3938" s="6"/>
    </row>
    <row r="3939" spans="4:4" x14ac:dyDescent="0.25">
      <c r="D3939" s="6"/>
    </row>
    <row r="3940" spans="4:4" x14ac:dyDescent="0.25">
      <c r="D3940" s="6"/>
    </row>
    <row r="3941" spans="4:4" x14ac:dyDescent="0.25">
      <c r="D3941" s="6"/>
    </row>
    <row r="3942" spans="4:4" x14ac:dyDescent="0.25">
      <c r="D3942" s="6"/>
    </row>
    <row r="3943" spans="4:4" x14ac:dyDescent="0.25">
      <c r="D3943" s="6"/>
    </row>
    <row r="3944" spans="4:4" x14ac:dyDescent="0.25">
      <c r="D3944" s="6"/>
    </row>
    <row r="3945" spans="4:4" x14ac:dyDescent="0.25">
      <c r="D3945" s="6"/>
    </row>
    <row r="3946" spans="4:4" x14ac:dyDescent="0.25">
      <c r="D3946" s="6"/>
    </row>
    <row r="3947" spans="4:4" x14ac:dyDescent="0.25">
      <c r="D3947" s="6"/>
    </row>
    <row r="3948" spans="4:4" x14ac:dyDescent="0.25">
      <c r="D3948" s="6"/>
    </row>
    <row r="3949" spans="4:4" x14ac:dyDescent="0.25">
      <c r="D3949" s="6"/>
    </row>
    <row r="3950" spans="4:4" x14ac:dyDescent="0.25">
      <c r="D3950" s="6"/>
    </row>
    <row r="3951" spans="4:4" x14ac:dyDescent="0.25">
      <c r="D3951" s="6"/>
    </row>
    <row r="3952" spans="4:4" x14ac:dyDescent="0.25">
      <c r="D3952" s="6"/>
    </row>
    <row r="3953" spans="4:4" x14ac:dyDescent="0.25">
      <c r="D3953" s="6"/>
    </row>
    <row r="3954" spans="4:4" x14ac:dyDescent="0.25">
      <c r="D3954" s="6"/>
    </row>
    <row r="3955" spans="4:4" x14ac:dyDescent="0.25">
      <c r="D3955" s="6"/>
    </row>
    <row r="3956" spans="4:4" x14ac:dyDescent="0.25">
      <c r="D3956" s="6"/>
    </row>
    <row r="3957" spans="4:4" x14ac:dyDescent="0.25">
      <c r="D3957" s="6"/>
    </row>
    <row r="3958" spans="4:4" x14ac:dyDescent="0.25">
      <c r="D3958" s="6"/>
    </row>
    <row r="3959" spans="4:4" x14ac:dyDescent="0.25">
      <c r="D3959" s="6"/>
    </row>
    <row r="3960" spans="4:4" x14ac:dyDescent="0.25">
      <c r="D3960" s="6"/>
    </row>
    <row r="3961" spans="4:4" x14ac:dyDescent="0.25">
      <c r="D3961" s="6"/>
    </row>
    <row r="3962" spans="4:4" x14ac:dyDescent="0.25">
      <c r="D3962" s="6"/>
    </row>
    <row r="3963" spans="4:4" x14ac:dyDescent="0.25">
      <c r="D3963" s="6"/>
    </row>
    <row r="3964" spans="4:4" x14ac:dyDescent="0.25">
      <c r="D3964" s="6"/>
    </row>
    <row r="3965" spans="4:4" x14ac:dyDescent="0.25">
      <c r="D3965" s="6"/>
    </row>
    <row r="3966" spans="4:4" x14ac:dyDescent="0.25">
      <c r="D3966" s="6"/>
    </row>
    <row r="3967" spans="4:4" x14ac:dyDescent="0.25">
      <c r="D3967" s="6"/>
    </row>
    <row r="3968" spans="4:4" x14ac:dyDescent="0.25">
      <c r="D3968" s="6"/>
    </row>
    <row r="3969" spans="4:4" x14ac:dyDescent="0.25">
      <c r="D3969" s="6"/>
    </row>
    <row r="3970" spans="4:4" x14ac:dyDescent="0.25">
      <c r="D3970" s="6"/>
    </row>
    <row r="3971" spans="4:4" x14ac:dyDescent="0.25">
      <c r="D3971" s="6"/>
    </row>
    <row r="3972" spans="4:4" x14ac:dyDescent="0.25">
      <c r="D3972" s="6"/>
    </row>
    <row r="3973" spans="4:4" x14ac:dyDescent="0.25">
      <c r="D3973" s="6"/>
    </row>
    <row r="3974" spans="4:4" x14ac:dyDescent="0.25">
      <c r="D3974" s="6"/>
    </row>
    <row r="3975" spans="4:4" x14ac:dyDescent="0.25">
      <c r="D3975" s="6"/>
    </row>
    <row r="3976" spans="4:4" x14ac:dyDescent="0.25">
      <c r="D3976" s="6"/>
    </row>
    <row r="3977" spans="4:4" x14ac:dyDescent="0.25">
      <c r="D3977" s="6"/>
    </row>
    <row r="3978" spans="4:4" x14ac:dyDescent="0.25">
      <c r="D3978" s="6"/>
    </row>
    <row r="3979" spans="4:4" x14ac:dyDescent="0.25">
      <c r="D3979" s="6"/>
    </row>
    <row r="3980" spans="4:4" x14ac:dyDescent="0.25">
      <c r="D3980" s="6"/>
    </row>
    <row r="3981" spans="4:4" x14ac:dyDescent="0.25">
      <c r="D3981" s="6"/>
    </row>
    <row r="3982" spans="4:4" x14ac:dyDescent="0.25">
      <c r="D3982" s="6"/>
    </row>
    <row r="3983" spans="4:4" x14ac:dyDescent="0.25">
      <c r="D3983" s="6"/>
    </row>
    <row r="3984" spans="4:4" x14ac:dyDescent="0.25">
      <c r="D3984" s="6"/>
    </row>
    <row r="3985" spans="4:4" x14ac:dyDescent="0.25">
      <c r="D3985" s="6"/>
    </row>
    <row r="3986" spans="4:4" x14ac:dyDescent="0.25">
      <c r="D3986" s="6"/>
    </row>
    <row r="3987" spans="4:4" x14ac:dyDescent="0.25">
      <c r="D3987" s="6"/>
    </row>
    <row r="3988" spans="4:4" x14ac:dyDescent="0.25">
      <c r="D3988" s="6"/>
    </row>
    <row r="3989" spans="4:4" x14ac:dyDescent="0.25">
      <c r="D3989" s="6"/>
    </row>
    <row r="3990" spans="4:4" x14ac:dyDescent="0.25">
      <c r="D3990" s="6"/>
    </row>
    <row r="3991" spans="4:4" x14ac:dyDescent="0.25">
      <c r="D3991" s="6"/>
    </row>
    <row r="3992" spans="4:4" x14ac:dyDescent="0.25">
      <c r="D3992" s="6"/>
    </row>
    <row r="3993" spans="4:4" x14ac:dyDescent="0.25">
      <c r="D3993" s="6"/>
    </row>
    <row r="3994" spans="4:4" x14ac:dyDescent="0.25">
      <c r="D3994" s="6"/>
    </row>
    <row r="3995" spans="4:4" x14ac:dyDescent="0.25">
      <c r="D3995" s="6"/>
    </row>
    <row r="3996" spans="4:4" x14ac:dyDescent="0.25">
      <c r="D3996" s="6"/>
    </row>
    <row r="3997" spans="4:4" x14ac:dyDescent="0.25">
      <c r="D3997" s="6"/>
    </row>
    <row r="3998" spans="4:4" x14ac:dyDescent="0.25">
      <c r="D3998" s="6"/>
    </row>
    <row r="3999" spans="4:4" x14ac:dyDescent="0.25">
      <c r="D3999" s="6"/>
    </row>
    <row r="4000" spans="4:4" x14ac:dyDescent="0.25">
      <c r="D4000" s="6"/>
    </row>
    <row r="4001" spans="4:4" x14ac:dyDescent="0.25">
      <c r="D4001" s="6"/>
    </row>
    <row r="4002" spans="4:4" x14ac:dyDescent="0.25">
      <c r="D4002" s="6"/>
    </row>
    <row r="4003" spans="4:4" x14ac:dyDescent="0.25">
      <c r="D4003" s="6"/>
    </row>
    <row r="4004" spans="4:4" x14ac:dyDescent="0.25">
      <c r="D4004" s="6"/>
    </row>
    <row r="4005" spans="4:4" x14ac:dyDescent="0.25">
      <c r="D4005" s="6"/>
    </row>
    <row r="4006" spans="4:4" x14ac:dyDescent="0.25">
      <c r="D4006" s="6"/>
    </row>
    <row r="4007" spans="4:4" x14ac:dyDescent="0.25">
      <c r="D4007" s="6"/>
    </row>
    <row r="4008" spans="4:4" x14ac:dyDescent="0.25">
      <c r="D4008" s="6"/>
    </row>
    <row r="4009" spans="4:4" x14ac:dyDescent="0.25">
      <c r="D4009" s="6"/>
    </row>
    <row r="4010" spans="4:4" x14ac:dyDescent="0.25">
      <c r="D4010" s="6"/>
    </row>
    <row r="4011" spans="4:4" x14ac:dyDescent="0.25">
      <c r="D4011" s="6"/>
    </row>
    <row r="4012" spans="4:4" x14ac:dyDescent="0.25">
      <c r="D4012" s="6"/>
    </row>
    <row r="4013" spans="4:4" x14ac:dyDescent="0.25">
      <c r="D4013" s="6"/>
    </row>
    <row r="4014" spans="4:4" x14ac:dyDescent="0.25">
      <c r="D4014" s="6"/>
    </row>
    <row r="4015" spans="4:4" x14ac:dyDescent="0.25">
      <c r="D4015" s="6"/>
    </row>
    <row r="4016" spans="4:4" x14ac:dyDescent="0.25">
      <c r="D4016" s="6"/>
    </row>
    <row r="4017" spans="4:4" x14ac:dyDescent="0.25">
      <c r="D4017" s="6"/>
    </row>
    <row r="4018" spans="4:4" x14ac:dyDescent="0.25">
      <c r="D4018" s="6"/>
    </row>
    <row r="4019" spans="4:4" x14ac:dyDescent="0.25">
      <c r="D4019" s="6"/>
    </row>
    <row r="4020" spans="4:4" x14ac:dyDescent="0.25">
      <c r="D4020" s="6"/>
    </row>
    <row r="4021" spans="4:4" x14ac:dyDescent="0.25">
      <c r="D4021" s="6"/>
    </row>
    <row r="4022" spans="4:4" x14ac:dyDescent="0.25">
      <c r="D4022" s="6"/>
    </row>
    <row r="4023" spans="4:4" x14ac:dyDescent="0.25">
      <c r="D4023" s="6"/>
    </row>
    <row r="4024" spans="4:4" x14ac:dyDescent="0.25">
      <c r="D4024" s="6"/>
    </row>
    <row r="4025" spans="4:4" x14ac:dyDescent="0.25">
      <c r="D4025" s="6"/>
    </row>
    <row r="4026" spans="4:4" x14ac:dyDescent="0.25">
      <c r="D4026" s="6"/>
    </row>
    <row r="4027" spans="4:4" x14ac:dyDescent="0.25">
      <c r="D4027" s="6"/>
    </row>
    <row r="4028" spans="4:4" x14ac:dyDescent="0.25">
      <c r="D4028" s="6"/>
    </row>
    <row r="4029" spans="4:4" x14ac:dyDescent="0.25">
      <c r="D4029" s="6"/>
    </row>
    <row r="4030" spans="4:4" x14ac:dyDescent="0.25">
      <c r="D4030" s="6"/>
    </row>
    <row r="4031" spans="4:4" x14ac:dyDescent="0.25">
      <c r="D4031" s="6"/>
    </row>
    <row r="4032" spans="4:4" x14ac:dyDescent="0.25">
      <c r="D4032" s="6"/>
    </row>
    <row r="4033" spans="4:4" x14ac:dyDescent="0.25">
      <c r="D4033" s="6"/>
    </row>
    <row r="4034" spans="4:4" x14ac:dyDescent="0.25">
      <c r="D4034" s="6"/>
    </row>
    <row r="4035" spans="4:4" x14ac:dyDescent="0.25">
      <c r="D4035" s="6"/>
    </row>
    <row r="4036" spans="4:4" x14ac:dyDescent="0.25">
      <c r="D4036" s="6"/>
    </row>
    <row r="4037" spans="4:4" x14ac:dyDescent="0.25">
      <c r="D4037" s="6"/>
    </row>
    <row r="4038" spans="4:4" x14ac:dyDescent="0.25">
      <c r="D4038" s="6"/>
    </row>
    <row r="4039" spans="4:4" x14ac:dyDescent="0.25">
      <c r="D4039" s="6"/>
    </row>
    <row r="4040" spans="4:4" x14ac:dyDescent="0.25">
      <c r="D4040" s="6"/>
    </row>
    <row r="4041" spans="4:4" x14ac:dyDescent="0.25">
      <c r="D4041" s="6"/>
    </row>
    <row r="4042" spans="4:4" x14ac:dyDescent="0.25">
      <c r="D4042" s="6"/>
    </row>
    <row r="4043" spans="4:4" x14ac:dyDescent="0.25">
      <c r="D4043" s="6"/>
    </row>
    <row r="4044" spans="4:4" x14ac:dyDescent="0.25">
      <c r="D4044" s="6"/>
    </row>
    <row r="4045" spans="4:4" x14ac:dyDescent="0.25">
      <c r="D4045" s="6"/>
    </row>
    <row r="4046" spans="4:4" x14ac:dyDescent="0.25">
      <c r="D4046" s="6"/>
    </row>
    <row r="4047" spans="4:4" x14ac:dyDescent="0.25">
      <c r="D4047" s="6"/>
    </row>
    <row r="4048" spans="4:4" x14ac:dyDescent="0.25">
      <c r="D4048" s="6"/>
    </row>
    <row r="4049" spans="4:4" x14ac:dyDescent="0.25">
      <c r="D4049" s="6"/>
    </row>
    <row r="4050" spans="4:4" x14ac:dyDescent="0.25">
      <c r="D4050" s="6"/>
    </row>
    <row r="4051" spans="4:4" x14ac:dyDescent="0.25">
      <c r="D4051" s="6"/>
    </row>
    <row r="4052" spans="4:4" x14ac:dyDescent="0.25">
      <c r="D4052" s="6"/>
    </row>
    <row r="4053" spans="4:4" x14ac:dyDescent="0.25">
      <c r="D4053" s="6"/>
    </row>
    <row r="4054" spans="4:4" x14ac:dyDescent="0.25">
      <c r="D4054" s="6"/>
    </row>
    <row r="4055" spans="4:4" x14ac:dyDescent="0.25">
      <c r="D4055" s="6"/>
    </row>
    <row r="4056" spans="4:4" x14ac:dyDescent="0.25">
      <c r="D4056" s="6"/>
    </row>
    <row r="4057" spans="4:4" x14ac:dyDescent="0.25">
      <c r="D4057" s="6"/>
    </row>
    <row r="4058" spans="4:4" x14ac:dyDescent="0.25">
      <c r="D4058" s="6"/>
    </row>
    <row r="4059" spans="4:4" x14ac:dyDescent="0.25">
      <c r="D4059" s="6"/>
    </row>
    <row r="4060" spans="4:4" x14ac:dyDescent="0.25">
      <c r="D4060" s="6"/>
    </row>
    <row r="4061" spans="4:4" x14ac:dyDescent="0.25">
      <c r="D4061" s="6"/>
    </row>
    <row r="4062" spans="4:4" x14ac:dyDescent="0.25">
      <c r="D4062" s="6"/>
    </row>
    <row r="4063" spans="4:4" x14ac:dyDescent="0.25">
      <c r="D4063" s="6"/>
    </row>
    <row r="4064" spans="4:4" x14ac:dyDescent="0.25">
      <c r="D4064" s="6"/>
    </row>
    <row r="4065" spans="4:4" x14ac:dyDescent="0.25">
      <c r="D4065" s="6"/>
    </row>
    <row r="4066" spans="4:4" x14ac:dyDescent="0.25">
      <c r="D4066" s="6"/>
    </row>
    <row r="4067" spans="4:4" x14ac:dyDescent="0.25">
      <c r="D4067" s="6"/>
    </row>
    <row r="4068" spans="4:4" x14ac:dyDescent="0.25">
      <c r="D4068" s="6"/>
    </row>
    <row r="4069" spans="4:4" x14ac:dyDescent="0.25">
      <c r="D4069" s="6"/>
    </row>
    <row r="4070" spans="4:4" x14ac:dyDescent="0.25">
      <c r="D4070" s="6"/>
    </row>
    <row r="4071" spans="4:4" x14ac:dyDescent="0.25">
      <c r="D4071" s="6"/>
    </row>
    <row r="4072" spans="4:4" x14ac:dyDescent="0.25">
      <c r="D4072" s="6"/>
    </row>
    <row r="4073" spans="4:4" x14ac:dyDescent="0.25">
      <c r="D4073" s="6"/>
    </row>
    <row r="4074" spans="4:4" x14ac:dyDescent="0.25">
      <c r="D4074" s="6"/>
    </row>
    <row r="4075" spans="4:4" x14ac:dyDescent="0.25">
      <c r="D4075" s="6"/>
    </row>
    <row r="4076" spans="4:4" x14ac:dyDescent="0.25">
      <c r="D4076" s="6"/>
    </row>
    <row r="4077" spans="4:4" x14ac:dyDescent="0.25">
      <c r="D4077" s="6"/>
    </row>
    <row r="4078" spans="4:4" x14ac:dyDescent="0.25">
      <c r="D4078" s="6"/>
    </row>
    <row r="4079" spans="4:4" x14ac:dyDescent="0.25">
      <c r="D4079" s="6"/>
    </row>
    <row r="4080" spans="4:4" x14ac:dyDescent="0.25">
      <c r="D4080" s="6"/>
    </row>
    <row r="4081" spans="4:4" x14ac:dyDescent="0.25">
      <c r="D4081" s="6"/>
    </row>
    <row r="4082" spans="4:4" x14ac:dyDescent="0.25">
      <c r="D4082" s="6"/>
    </row>
    <row r="4083" spans="4:4" x14ac:dyDescent="0.25">
      <c r="D4083" s="6"/>
    </row>
    <row r="4084" spans="4:4" x14ac:dyDescent="0.25">
      <c r="D4084" s="6"/>
    </row>
    <row r="4085" spans="4:4" x14ac:dyDescent="0.25">
      <c r="D4085" s="6"/>
    </row>
    <row r="4086" spans="4:4" x14ac:dyDescent="0.25">
      <c r="D4086" s="6"/>
    </row>
    <row r="4087" spans="4:4" x14ac:dyDescent="0.25">
      <c r="D4087" s="6"/>
    </row>
    <row r="4088" spans="4:4" x14ac:dyDescent="0.25">
      <c r="D4088" s="6"/>
    </row>
    <row r="4089" spans="4:4" x14ac:dyDescent="0.25">
      <c r="D4089" s="6"/>
    </row>
    <row r="4090" spans="4:4" x14ac:dyDescent="0.25">
      <c r="D4090" s="6"/>
    </row>
    <row r="4091" spans="4:4" x14ac:dyDescent="0.25">
      <c r="D4091" s="6"/>
    </row>
    <row r="4092" spans="4:4" x14ac:dyDescent="0.25">
      <c r="D4092" s="6"/>
    </row>
    <row r="4093" spans="4:4" x14ac:dyDescent="0.25">
      <c r="D4093" s="6"/>
    </row>
    <row r="4094" spans="4:4" x14ac:dyDescent="0.25">
      <c r="D4094" s="6"/>
    </row>
    <row r="4095" spans="4:4" x14ac:dyDescent="0.25">
      <c r="D4095" s="6"/>
    </row>
    <row r="4096" spans="4:4" x14ac:dyDescent="0.25">
      <c r="D4096" s="6"/>
    </row>
    <row r="4097" spans="4:4" x14ac:dyDescent="0.25">
      <c r="D4097" s="6"/>
    </row>
    <row r="4098" spans="4:4" x14ac:dyDescent="0.25">
      <c r="D4098" s="6"/>
    </row>
    <row r="4099" spans="4:4" x14ac:dyDescent="0.25">
      <c r="D4099" s="6"/>
    </row>
    <row r="4100" spans="4:4" x14ac:dyDescent="0.25">
      <c r="D4100" s="6"/>
    </row>
    <row r="4101" spans="4:4" x14ac:dyDescent="0.25">
      <c r="D4101" s="6"/>
    </row>
    <row r="4102" spans="4:4" x14ac:dyDescent="0.25">
      <c r="D4102" s="6"/>
    </row>
    <row r="4103" spans="4:4" x14ac:dyDescent="0.25">
      <c r="D4103" s="6"/>
    </row>
    <row r="4104" spans="4:4" x14ac:dyDescent="0.25">
      <c r="D4104" s="6"/>
    </row>
    <row r="4105" spans="4:4" x14ac:dyDescent="0.25">
      <c r="D4105" s="6"/>
    </row>
    <row r="4106" spans="4:4" x14ac:dyDescent="0.25">
      <c r="D4106" s="6"/>
    </row>
    <row r="4107" spans="4:4" x14ac:dyDescent="0.25">
      <c r="D4107" s="6"/>
    </row>
    <row r="4108" spans="4:4" x14ac:dyDescent="0.25">
      <c r="D4108" s="6"/>
    </row>
    <row r="4109" spans="4:4" x14ac:dyDescent="0.25">
      <c r="D4109" s="6"/>
    </row>
    <row r="4110" spans="4:4" x14ac:dyDescent="0.25">
      <c r="D4110" s="6"/>
    </row>
    <row r="4111" spans="4:4" x14ac:dyDescent="0.25">
      <c r="D4111" s="6"/>
    </row>
    <row r="4112" spans="4:4" x14ac:dyDescent="0.25">
      <c r="D4112" s="6"/>
    </row>
    <row r="4113" spans="4:4" x14ac:dyDescent="0.25">
      <c r="D4113" s="6"/>
    </row>
    <row r="4114" spans="4:4" x14ac:dyDescent="0.25">
      <c r="D4114" s="6"/>
    </row>
    <row r="4115" spans="4:4" x14ac:dyDescent="0.25">
      <c r="D4115" s="6"/>
    </row>
    <row r="4116" spans="4:4" x14ac:dyDescent="0.25">
      <c r="D4116" s="6"/>
    </row>
    <row r="4117" spans="4:4" x14ac:dyDescent="0.25">
      <c r="D4117" s="6"/>
    </row>
    <row r="4118" spans="4:4" x14ac:dyDescent="0.25">
      <c r="D4118" s="6"/>
    </row>
    <row r="4119" spans="4:4" x14ac:dyDescent="0.25">
      <c r="D4119" s="6"/>
    </row>
    <row r="4120" spans="4:4" x14ac:dyDescent="0.25">
      <c r="D4120" s="6"/>
    </row>
    <row r="4121" spans="4:4" x14ac:dyDescent="0.25">
      <c r="D4121" s="6"/>
    </row>
    <row r="4122" spans="4:4" x14ac:dyDescent="0.25">
      <c r="D4122" s="6"/>
    </row>
    <row r="4123" spans="4:4" x14ac:dyDescent="0.25">
      <c r="D4123" s="6"/>
    </row>
    <row r="4124" spans="4:4" x14ac:dyDescent="0.25">
      <c r="D4124" s="6"/>
    </row>
    <row r="4125" spans="4:4" x14ac:dyDescent="0.25">
      <c r="D4125" s="6"/>
    </row>
    <row r="4126" spans="4:4" x14ac:dyDescent="0.25">
      <c r="D4126" s="6"/>
    </row>
    <row r="4127" spans="4:4" x14ac:dyDescent="0.25">
      <c r="D4127" s="6"/>
    </row>
    <row r="4128" spans="4:4" x14ac:dyDescent="0.25">
      <c r="D4128" s="6"/>
    </row>
    <row r="4129" spans="4:4" x14ac:dyDescent="0.25">
      <c r="D4129" s="6"/>
    </row>
    <row r="4130" spans="4:4" x14ac:dyDescent="0.25">
      <c r="D4130" s="6"/>
    </row>
    <row r="4131" spans="4:4" x14ac:dyDescent="0.25">
      <c r="D4131" s="6"/>
    </row>
    <row r="4132" spans="4:4" x14ac:dyDescent="0.25">
      <c r="D4132" s="6"/>
    </row>
    <row r="4133" spans="4:4" x14ac:dyDescent="0.25">
      <c r="D4133" s="6"/>
    </row>
    <row r="4134" spans="4:4" x14ac:dyDescent="0.25">
      <c r="D4134" s="6"/>
    </row>
    <row r="4135" spans="4:4" x14ac:dyDescent="0.25">
      <c r="D4135" s="6"/>
    </row>
    <row r="4136" spans="4:4" x14ac:dyDescent="0.25">
      <c r="D4136" s="6"/>
    </row>
    <row r="4137" spans="4:4" x14ac:dyDescent="0.25">
      <c r="D4137" s="6"/>
    </row>
    <row r="4138" spans="4:4" x14ac:dyDescent="0.25">
      <c r="D4138" s="6"/>
    </row>
    <row r="4139" spans="4:4" x14ac:dyDescent="0.25">
      <c r="D4139" s="6"/>
    </row>
    <row r="4140" spans="4:4" x14ac:dyDescent="0.25">
      <c r="D4140" s="6"/>
    </row>
    <row r="4141" spans="4:4" x14ac:dyDescent="0.25">
      <c r="D4141" s="6"/>
    </row>
    <row r="4142" spans="4:4" x14ac:dyDescent="0.25">
      <c r="D4142" s="6"/>
    </row>
    <row r="4143" spans="4:4" x14ac:dyDescent="0.25">
      <c r="D4143" s="6"/>
    </row>
    <row r="4144" spans="4:4" x14ac:dyDescent="0.25">
      <c r="D4144" s="6"/>
    </row>
    <row r="4145" spans="4:4" x14ac:dyDescent="0.25">
      <c r="D4145" s="6"/>
    </row>
    <row r="4146" spans="4:4" x14ac:dyDescent="0.25">
      <c r="D4146" s="6"/>
    </row>
    <row r="4147" spans="4:4" x14ac:dyDescent="0.25">
      <c r="D4147" s="6"/>
    </row>
    <row r="4148" spans="4:4" x14ac:dyDescent="0.25">
      <c r="D4148" s="6"/>
    </row>
    <row r="4149" spans="4:4" x14ac:dyDescent="0.25">
      <c r="D4149" s="6"/>
    </row>
    <row r="4150" spans="4:4" x14ac:dyDescent="0.25">
      <c r="D4150" s="6"/>
    </row>
    <row r="4151" spans="4:4" x14ac:dyDescent="0.25">
      <c r="D4151" s="6"/>
    </row>
    <row r="4152" spans="4:4" x14ac:dyDescent="0.25">
      <c r="D4152" s="6"/>
    </row>
    <row r="4153" spans="4:4" x14ac:dyDescent="0.25">
      <c r="D4153" s="6"/>
    </row>
    <row r="4154" spans="4:4" x14ac:dyDescent="0.25">
      <c r="D4154" s="6"/>
    </row>
    <row r="4155" spans="4:4" x14ac:dyDescent="0.25">
      <c r="D4155" s="6"/>
    </row>
    <row r="4156" spans="4:4" x14ac:dyDescent="0.25">
      <c r="D4156" s="6"/>
    </row>
    <row r="4157" spans="4:4" x14ac:dyDescent="0.25">
      <c r="D4157" s="6"/>
    </row>
    <row r="4158" spans="4:4" x14ac:dyDescent="0.25">
      <c r="D4158" s="6"/>
    </row>
    <row r="4159" spans="4:4" x14ac:dyDescent="0.25">
      <c r="D4159" s="6"/>
    </row>
    <row r="4160" spans="4:4" x14ac:dyDescent="0.25">
      <c r="D4160" s="6"/>
    </row>
    <row r="4161" spans="4:4" x14ac:dyDescent="0.25">
      <c r="D4161" s="6"/>
    </row>
    <row r="4162" spans="4:4" x14ac:dyDescent="0.25">
      <c r="D4162" s="6"/>
    </row>
    <row r="4163" spans="4:4" x14ac:dyDescent="0.25">
      <c r="D4163" s="6"/>
    </row>
    <row r="4164" spans="4:4" x14ac:dyDescent="0.25">
      <c r="D4164" s="6"/>
    </row>
    <row r="4165" spans="4:4" x14ac:dyDescent="0.25">
      <c r="D4165" s="6"/>
    </row>
    <row r="4166" spans="4:4" x14ac:dyDescent="0.25">
      <c r="D4166" s="6"/>
    </row>
    <row r="4167" spans="4:4" x14ac:dyDescent="0.25">
      <c r="D4167" s="6"/>
    </row>
    <row r="4168" spans="4:4" x14ac:dyDescent="0.25">
      <c r="D4168" s="6"/>
    </row>
    <row r="4169" spans="4:4" x14ac:dyDescent="0.25">
      <c r="D4169" s="6"/>
    </row>
    <row r="4170" spans="4:4" x14ac:dyDescent="0.25">
      <c r="D4170" s="6"/>
    </row>
    <row r="4171" spans="4:4" x14ac:dyDescent="0.25">
      <c r="D4171" s="6"/>
    </row>
    <row r="4172" spans="4:4" x14ac:dyDescent="0.25">
      <c r="D4172" s="6"/>
    </row>
    <row r="4173" spans="4:4" x14ac:dyDescent="0.25">
      <c r="D4173" s="6"/>
    </row>
    <row r="4174" spans="4:4" x14ac:dyDescent="0.25">
      <c r="D4174" s="6"/>
    </row>
    <row r="4175" spans="4:4" x14ac:dyDescent="0.25">
      <c r="D4175" s="6"/>
    </row>
    <row r="4176" spans="4:4" x14ac:dyDescent="0.25">
      <c r="D4176" s="6"/>
    </row>
    <row r="4177" spans="4:4" x14ac:dyDescent="0.25">
      <c r="D4177" s="6"/>
    </row>
    <row r="4178" spans="4:4" x14ac:dyDescent="0.25">
      <c r="D4178" s="6"/>
    </row>
    <row r="4179" spans="4:4" x14ac:dyDescent="0.25">
      <c r="D4179" s="6"/>
    </row>
    <row r="4180" spans="4:4" x14ac:dyDescent="0.25">
      <c r="D4180" s="6"/>
    </row>
    <row r="4181" spans="4:4" x14ac:dyDescent="0.25">
      <c r="D4181" s="6"/>
    </row>
    <row r="4182" spans="4:4" x14ac:dyDescent="0.25">
      <c r="D4182" s="6"/>
    </row>
    <row r="4183" spans="4:4" x14ac:dyDescent="0.25">
      <c r="D4183" s="6"/>
    </row>
    <row r="4184" spans="4:4" x14ac:dyDescent="0.25">
      <c r="D4184" s="6"/>
    </row>
    <row r="4185" spans="4:4" x14ac:dyDescent="0.25">
      <c r="D4185" s="6"/>
    </row>
    <row r="4186" spans="4:4" x14ac:dyDescent="0.25">
      <c r="D4186" s="6"/>
    </row>
    <row r="4187" spans="4:4" x14ac:dyDescent="0.25">
      <c r="D4187" s="6"/>
    </row>
    <row r="4188" spans="4:4" x14ac:dyDescent="0.25">
      <c r="D4188" s="6"/>
    </row>
    <row r="4189" spans="4:4" x14ac:dyDescent="0.25">
      <c r="D4189" s="6"/>
    </row>
    <row r="4190" spans="4:4" x14ac:dyDescent="0.25">
      <c r="D4190" s="6"/>
    </row>
    <row r="4191" spans="4:4" x14ac:dyDescent="0.25">
      <c r="D4191" s="6"/>
    </row>
    <row r="4192" spans="4:4" x14ac:dyDescent="0.25">
      <c r="D4192" s="6"/>
    </row>
    <row r="4193" spans="4:4" x14ac:dyDescent="0.25">
      <c r="D4193" s="6"/>
    </row>
    <row r="4194" spans="4:4" x14ac:dyDescent="0.25">
      <c r="D4194" s="6"/>
    </row>
    <row r="4195" spans="4:4" x14ac:dyDescent="0.25">
      <c r="D4195" s="6"/>
    </row>
    <row r="4196" spans="4:4" x14ac:dyDescent="0.25">
      <c r="D4196" s="6"/>
    </row>
    <row r="4197" spans="4:4" x14ac:dyDescent="0.25">
      <c r="D4197" s="6"/>
    </row>
    <row r="4198" spans="4:4" x14ac:dyDescent="0.25">
      <c r="D4198" s="6"/>
    </row>
    <row r="4199" spans="4:4" x14ac:dyDescent="0.25">
      <c r="D4199" s="6"/>
    </row>
    <row r="4200" spans="4:4" x14ac:dyDescent="0.25">
      <c r="D4200" s="6"/>
    </row>
    <row r="4201" spans="4:4" x14ac:dyDescent="0.25">
      <c r="D4201" s="6"/>
    </row>
    <row r="4202" spans="4:4" x14ac:dyDescent="0.25">
      <c r="D4202" s="6"/>
    </row>
    <row r="4203" spans="4:4" x14ac:dyDescent="0.25">
      <c r="D4203" s="6"/>
    </row>
    <row r="4204" spans="4:4" x14ac:dyDescent="0.25">
      <c r="D4204" s="6"/>
    </row>
    <row r="4205" spans="4:4" x14ac:dyDescent="0.25">
      <c r="D4205" s="6"/>
    </row>
    <row r="4206" spans="4:4" x14ac:dyDescent="0.25">
      <c r="D4206" s="6"/>
    </row>
    <row r="4207" spans="4:4" x14ac:dyDescent="0.25">
      <c r="D4207" s="6"/>
    </row>
    <row r="4208" spans="4:4" x14ac:dyDescent="0.25">
      <c r="D4208" s="6"/>
    </row>
    <row r="4209" spans="4:4" x14ac:dyDescent="0.25">
      <c r="D4209" s="6"/>
    </row>
    <row r="4210" spans="4:4" x14ac:dyDescent="0.25">
      <c r="D4210" s="6"/>
    </row>
    <row r="4211" spans="4:4" x14ac:dyDescent="0.25">
      <c r="D4211" s="6"/>
    </row>
    <row r="4212" spans="4:4" x14ac:dyDescent="0.25">
      <c r="D4212" s="6"/>
    </row>
    <row r="4213" spans="4:4" x14ac:dyDescent="0.25">
      <c r="D4213" s="6"/>
    </row>
    <row r="4214" spans="4:4" x14ac:dyDescent="0.25">
      <c r="D4214" s="6"/>
    </row>
    <row r="4215" spans="4:4" x14ac:dyDescent="0.25">
      <c r="D4215" s="6"/>
    </row>
    <row r="4216" spans="4:4" x14ac:dyDescent="0.25">
      <c r="D4216" s="6"/>
    </row>
    <row r="4217" spans="4:4" x14ac:dyDescent="0.25">
      <c r="D4217" s="6"/>
    </row>
    <row r="4218" spans="4:4" x14ac:dyDescent="0.25">
      <c r="D4218" s="6"/>
    </row>
    <row r="4219" spans="4:4" x14ac:dyDescent="0.25">
      <c r="D4219" s="6"/>
    </row>
    <row r="4220" spans="4:4" x14ac:dyDescent="0.25">
      <c r="D4220" s="6"/>
    </row>
    <row r="4221" spans="4:4" x14ac:dyDescent="0.25">
      <c r="D4221" s="6"/>
    </row>
    <row r="4222" spans="4:4" x14ac:dyDescent="0.25">
      <c r="D4222" s="6"/>
    </row>
    <row r="4223" spans="4:4" x14ac:dyDescent="0.25">
      <c r="D4223" s="6"/>
    </row>
    <row r="4224" spans="4:4" x14ac:dyDescent="0.25">
      <c r="D4224" s="6"/>
    </row>
    <row r="4225" spans="4:4" x14ac:dyDescent="0.25">
      <c r="D4225" s="6"/>
    </row>
    <row r="4226" spans="4:4" x14ac:dyDescent="0.25">
      <c r="D4226" s="6"/>
    </row>
    <row r="4227" spans="4:4" x14ac:dyDescent="0.25">
      <c r="D4227" s="6"/>
    </row>
    <row r="4228" spans="4:4" x14ac:dyDescent="0.25">
      <c r="D4228" s="6"/>
    </row>
    <row r="4229" spans="4:4" x14ac:dyDescent="0.25">
      <c r="D4229" s="6"/>
    </row>
    <row r="4230" spans="4:4" x14ac:dyDescent="0.25">
      <c r="D4230" s="6"/>
    </row>
    <row r="4231" spans="4:4" x14ac:dyDescent="0.25">
      <c r="D4231" s="6"/>
    </row>
    <row r="4232" spans="4:4" x14ac:dyDescent="0.25">
      <c r="D4232" s="6"/>
    </row>
    <row r="4233" spans="4:4" x14ac:dyDescent="0.25">
      <c r="D4233" s="6"/>
    </row>
    <row r="4234" spans="4:4" x14ac:dyDescent="0.25">
      <c r="D4234" s="6"/>
    </row>
    <row r="4235" spans="4:4" x14ac:dyDescent="0.25">
      <c r="D4235" s="6"/>
    </row>
    <row r="4236" spans="4:4" x14ac:dyDescent="0.25">
      <c r="D4236" s="6"/>
    </row>
    <row r="4237" spans="4:4" x14ac:dyDescent="0.25">
      <c r="D4237" s="6"/>
    </row>
    <row r="4238" spans="4:4" x14ac:dyDescent="0.25">
      <c r="D4238" s="6"/>
    </row>
    <row r="4239" spans="4:4" x14ac:dyDescent="0.25">
      <c r="D4239" s="6"/>
    </row>
    <row r="4240" spans="4:4" x14ac:dyDescent="0.25">
      <c r="D4240" s="6"/>
    </row>
    <row r="4241" spans="4:4" x14ac:dyDescent="0.25">
      <c r="D4241" s="6"/>
    </row>
    <row r="4242" spans="4:4" x14ac:dyDescent="0.25">
      <c r="D4242" s="6"/>
    </row>
    <row r="4243" spans="4:4" x14ac:dyDescent="0.25">
      <c r="D4243" s="6"/>
    </row>
    <row r="4244" spans="4:4" x14ac:dyDescent="0.25">
      <c r="D4244" s="6"/>
    </row>
    <row r="4245" spans="4:4" x14ac:dyDescent="0.25">
      <c r="D4245" s="6"/>
    </row>
    <row r="4246" spans="4:4" x14ac:dyDescent="0.25">
      <c r="D4246" s="6"/>
    </row>
    <row r="4247" spans="4:4" x14ac:dyDescent="0.25">
      <c r="D4247" s="6"/>
    </row>
    <row r="4248" spans="4:4" x14ac:dyDescent="0.25">
      <c r="D4248" s="6"/>
    </row>
    <row r="4249" spans="4:4" x14ac:dyDescent="0.25">
      <c r="D4249" s="6"/>
    </row>
    <row r="4250" spans="4:4" x14ac:dyDescent="0.25">
      <c r="D4250" s="6"/>
    </row>
    <row r="4251" spans="4:4" x14ac:dyDescent="0.25">
      <c r="D4251" s="6"/>
    </row>
    <row r="4252" spans="4:4" x14ac:dyDescent="0.25">
      <c r="D4252" s="6"/>
    </row>
    <row r="4253" spans="4:4" x14ac:dyDescent="0.25">
      <c r="D4253" s="6"/>
    </row>
    <row r="4254" spans="4:4" x14ac:dyDescent="0.25">
      <c r="D4254" s="6"/>
    </row>
    <row r="4255" spans="4:4" x14ac:dyDescent="0.25">
      <c r="D4255" s="6"/>
    </row>
    <row r="4256" spans="4:4" x14ac:dyDescent="0.25">
      <c r="D4256" s="6"/>
    </row>
    <row r="4257" spans="4:4" x14ac:dyDescent="0.25">
      <c r="D4257" s="6"/>
    </row>
    <row r="4258" spans="4:4" x14ac:dyDescent="0.25">
      <c r="D4258" s="6"/>
    </row>
    <row r="4259" spans="4:4" x14ac:dyDescent="0.25">
      <c r="D4259" s="6"/>
    </row>
    <row r="4260" spans="4:4" x14ac:dyDescent="0.25">
      <c r="D4260" s="6"/>
    </row>
    <row r="4261" spans="4:4" x14ac:dyDescent="0.25">
      <c r="D4261" s="6"/>
    </row>
    <row r="4262" spans="4:4" x14ac:dyDescent="0.25">
      <c r="D4262" s="6"/>
    </row>
    <row r="4263" spans="4:4" x14ac:dyDescent="0.25">
      <c r="D4263" s="6"/>
    </row>
    <row r="4264" spans="4:4" x14ac:dyDescent="0.25">
      <c r="D4264" s="6"/>
    </row>
    <row r="4265" spans="4:4" x14ac:dyDescent="0.25">
      <c r="D4265" s="6"/>
    </row>
    <row r="4266" spans="4:4" x14ac:dyDescent="0.25">
      <c r="D4266" s="6"/>
    </row>
    <row r="4267" spans="4:4" x14ac:dyDescent="0.25">
      <c r="D4267" s="6"/>
    </row>
    <row r="4268" spans="4:4" x14ac:dyDescent="0.25">
      <c r="D4268" s="6"/>
    </row>
    <row r="4269" spans="4:4" x14ac:dyDescent="0.25">
      <c r="D4269" s="6"/>
    </row>
    <row r="4270" spans="4:4" x14ac:dyDescent="0.25">
      <c r="D4270" s="6"/>
    </row>
    <row r="4271" spans="4:4" x14ac:dyDescent="0.25">
      <c r="D4271" s="6"/>
    </row>
    <row r="4272" spans="4:4" x14ac:dyDescent="0.25">
      <c r="D4272" s="6"/>
    </row>
    <row r="4273" spans="4:4" x14ac:dyDescent="0.25">
      <c r="D4273" s="6"/>
    </row>
    <row r="4274" spans="4:4" x14ac:dyDescent="0.25">
      <c r="D4274" s="6"/>
    </row>
    <row r="4275" spans="4:4" x14ac:dyDescent="0.25">
      <c r="D4275" s="6"/>
    </row>
    <row r="4276" spans="4:4" x14ac:dyDescent="0.25">
      <c r="D4276" s="6"/>
    </row>
    <row r="4277" spans="4:4" x14ac:dyDescent="0.25">
      <c r="D4277" s="6"/>
    </row>
    <row r="4278" spans="4:4" x14ac:dyDescent="0.25">
      <c r="D4278" s="6"/>
    </row>
    <row r="4279" spans="4:4" x14ac:dyDescent="0.25">
      <c r="D4279" s="6"/>
    </row>
    <row r="4280" spans="4:4" x14ac:dyDescent="0.25">
      <c r="D4280" s="6"/>
    </row>
    <row r="4281" spans="4:4" x14ac:dyDescent="0.25">
      <c r="D4281" s="6"/>
    </row>
    <row r="4282" spans="4:4" x14ac:dyDescent="0.25">
      <c r="D4282" s="6"/>
    </row>
    <row r="4283" spans="4:4" x14ac:dyDescent="0.25">
      <c r="D4283" s="6"/>
    </row>
    <row r="4284" spans="4:4" x14ac:dyDescent="0.25">
      <c r="D4284" s="6"/>
    </row>
    <row r="4285" spans="4:4" x14ac:dyDescent="0.25">
      <c r="D4285" s="6"/>
    </row>
    <row r="4286" spans="4:4" x14ac:dyDescent="0.25">
      <c r="D4286" s="6"/>
    </row>
    <row r="4287" spans="4:4" x14ac:dyDescent="0.25">
      <c r="D4287" s="6"/>
    </row>
    <row r="4288" spans="4:4" x14ac:dyDescent="0.25">
      <c r="D4288" s="6"/>
    </row>
    <row r="4289" spans="4:4" x14ac:dyDescent="0.25">
      <c r="D4289" s="6"/>
    </row>
    <row r="4290" spans="4:4" x14ac:dyDescent="0.25">
      <c r="D4290" s="6"/>
    </row>
    <row r="4291" spans="4:4" x14ac:dyDescent="0.25">
      <c r="D4291" s="6"/>
    </row>
    <row r="4292" spans="4:4" x14ac:dyDescent="0.25">
      <c r="D4292" s="6"/>
    </row>
    <row r="4293" spans="4:4" x14ac:dyDescent="0.25">
      <c r="D4293" s="6"/>
    </row>
    <row r="4294" spans="4:4" x14ac:dyDescent="0.25">
      <c r="D4294" s="6"/>
    </row>
    <row r="4295" spans="4:4" x14ac:dyDescent="0.25">
      <c r="D4295" s="6"/>
    </row>
    <row r="4296" spans="4:4" x14ac:dyDescent="0.25">
      <c r="D4296" s="6"/>
    </row>
    <row r="4297" spans="4:4" x14ac:dyDescent="0.25">
      <c r="D4297" s="6"/>
    </row>
    <row r="4298" spans="4:4" x14ac:dyDescent="0.25">
      <c r="D4298" s="6"/>
    </row>
    <row r="4299" spans="4:4" x14ac:dyDescent="0.25">
      <c r="D4299" s="6"/>
    </row>
    <row r="4300" spans="4:4" x14ac:dyDescent="0.25">
      <c r="D4300" s="6"/>
    </row>
    <row r="4301" spans="4:4" x14ac:dyDescent="0.25">
      <c r="D4301" s="6"/>
    </row>
    <row r="4302" spans="4:4" x14ac:dyDescent="0.25">
      <c r="D4302" s="6"/>
    </row>
    <row r="4303" spans="4:4" x14ac:dyDescent="0.25">
      <c r="D4303" s="6"/>
    </row>
    <row r="4304" spans="4:4" x14ac:dyDescent="0.25">
      <c r="D4304" s="6"/>
    </row>
    <row r="4305" spans="4:4" x14ac:dyDescent="0.25">
      <c r="D4305" s="6"/>
    </row>
    <row r="4306" spans="4:4" x14ac:dyDescent="0.25">
      <c r="D4306" s="6"/>
    </row>
    <row r="4307" spans="4:4" x14ac:dyDescent="0.25">
      <c r="D4307" s="6"/>
    </row>
    <row r="4308" spans="4:4" x14ac:dyDescent="0.25">
      <c r="D4308" s="6"/>
    </row>
    <row r="4309" spans="4:4" x14ac:dyDescent="0.25">
      <c r="D4309" s="6"/>
    </row>
    <row r="4310" spans="4:4" x14ac:dyDescent="0.25">
      <c r="D4310" s="6"/>
    </row>
    <row r="4311" spans="4:4" x14ac:dyDescent="0.25">
      <c r="D4311" s="6"/>
    </row>
    <row r="4312" spans="4:4" x14ac:dyDescent="0.25">
      <c r="D4312" s="6"/>
    </row>
    <row r="4313" spans="4:4" x14ac:dyDescent="0.25">
      <c r="D4313" s="6"/>
    </row>
    <row r="4314" spans="4:4" x14ac:dyDescent="0.25">
      <c r="D4314" s="6"/>
    </row>
    <row r="4315" spans="4:4" x14ac:dyDescent="0.25">
      <c r="D4315" s="6"/>
    </row>
    <row r="4316" spans="4:4" x14ac:dyDescent="0.25">
      <c r="D4316" s="6"/>
    </row>
    <row r="4317" spans="4:4" x14ac:dyDescent="0.25">
      <c r="D4317" s="6"/>
    </row>
    <row r="4318" spans="4:4" x14ac:dyDescent="0.25">
      <c r="D4318" s="6"/>
    </row>
    <row r="4319" spans="4:4" x14ac:dyDescent="0.25">
      <c r="D4319" s="6"/>
    </row>
    <row r="4320" spans="4:4" x14ac:dyDescent="0.25">
      <c r="D4320" s="6"/>
    </row>
    <row r="4321" spans="4:4" x14ac:dyDescent="0.25">
      <c r="D4321" s="6"/>
    </row>
    <row r="4322" spans="4:4" x14ac:dyDescent="0.25">
      <c r="D4322" s="6"/>
    </row>
    <row r="4323" spans="4:4" x14ac:dyDescent="0.25">
      <c r="D4323" s="6"/>
    </row>
    <row r="4324" spans="4:4" x14ac:dyDescent="0.25">
      <c r="D4324" s="6"/>
    </row>
    <row r="4325" spans="4:4" x14ac:dyDescent="0.25">
      <c r="D4325" s="6"/>
    </row>
    <row r="4326" spans="4:4" x14ac:dyDescent="0.25">
      <c r="D4326" s="6"/>
    </row>
    <row r="4327" spans="4:4" x14ac:dyDescent="0.25">
      <c r="D4327" s="6"/>
    </row>
    <row r="4328" spans="4:4" x14ac:dyDescent="0.25">
      <c r="D4328" s="6"/>
    </row>
    <row r="4329" spans="4:4" x14ac:dyDescent="0.25">
      <c r="D4329" s="6"/>
    </row>
    <row r="4330" spans="4:4" x14ac:dyDescent="0.25">
      <c r="D4330" s="6"/>
    </row>
    <row r="4331" spans="4:4" x14ac:dyDescent="0.25">
      <c r="D4331" s="6"/>
    </row>
    <row r="4332" spans="4:4" x14ac:dyDescent="0.25">
      <c r="D4332" s="6"/>
    </row>
    <row r="4333" spans="4:4" x14ac:dyDescent="0.25">
      <c r="D4333" s="6"/>
    </row>
    <row r="4334" spans="4:4" x14ac:dyDescent="0.25">
      <c r="D4334" s="6"/>
    </row>
    <row r="4335" spans="4:4" x14ac:dyDescent="0.25">
      <c r="D4335" s="6"/>
    </row>
    <row r="4336" spans="4:4" x14ac:dyDescent="0.25">
      <c r="D4336" s="6"/>
    </row>
    <row r="4337" spans="4:4" x14ac:dyDescent="0.25">
      <c r="D4337" s="6"/>
    </row>
    <row r="4338" spans="4:4" x14ac:dyDescent="0.25">
      <c r="D4338" s="6"/>
    </row>
    <row r="4339" spans="4:4" x14ac:dyDescent="0.25">
      <c r="D4339" s="6"/>
    </row>
    <row r="4340" spans="4:4" x14ac:dyDescent="0.25">
      <c r="D4340" s="6"/>
    </row>
    <row r="4341" spans="4:4" x14ac:dyDescent="0.25">
      <c r="D4341" s="6"/>
    </row>
    <row r="4342" spans="4:4" x14ac:dyDescent="0.25">
      <c r="D4342" s="6"/>
    </row>
    <row r="4343" spans="4:4" x14ac:dyDescent="0.25">
      <c r="D4343" s="6"/>
    </row>
    <row r="4344" spans="4:4" x14ac:dyDescent="0.25">
      <c r="D4344" s="6"/>
    </row>
    <row r="4345" spans="4:4" x14ac:dyDescent="0.25">
      <c r="D4345" s="6"/>
    </row>
    <row r="4346" spans="4:4" x14ac:dyDescent="0.25">
      <c r="D4346" s="6"/>
    </row>
    <row r="4347" spans="4:4" x14ac:dyDescent="0.25">
      <c r="D4347" s="6"/>
    </row>
    <row r="4348" spans="4:4" x14ac:dyDescent="0.25">
      <c r="D4348" s="6"/>
    </row>
    <row r="4349" spans="4:4" x14ac:dyDescent="0.25">
      <c r="D4349" s="6"/>
    </row>
    <row r="4350" spans="4:4" x14ac:dyDescent="0.25">
      <c r="D4350" s="6"/>
    </row>
    <row r="4351" spans="4:4" x14ac:dyDescent="0.25">
      <c r="D4351" s="6"/>
    </row>
    <row r="4352" spans="4:4" x14ac:dyDescent="0.25">
      <c r="D4352" s="6"/>
    </row>
    <row r="4353" spans="4:4" x14ac:dyDescent="0.25">
      <c r="D4353" s="6"/>
    </row>
    <row r="4354" spans="4:4" x14ac:dyDescent="0.25">
      <c r="D4354" s="6"/>
    </row>
    <row r="4355" spans="4:4" x14ac:dyDescent="0.25">
      <c r="D4355" s="6"/>
    </row>
    <row r="4356" spans="4:4" x14ac:dyDescent="0.25">
      <c r="D4356" s="6"/>
    </row>
    <row r="4357" spans="4:4" x14ac:dyDescent="0.25">
      <c r="D4357" s="6"/>
    </row>
    <row r="4358" spans="4:4" x14ac:dyDescent="0.25">
      <c r="D4358" s="6"/>
    </row>
    <row r="4359" spans="4:4" x14ac:dyDescent="0.25">
      <c r="D4359" s="6"/>
    </row>
    <row r="4360" spans="4:4" x14ac:dyDescent="0.25">
      <c r="D4360" s="6"/>
    </row>
    <row r="4361" spans="4:4" x14ac:dyDescent="0.25">
      <c r="D4361" s="6"/>
    </row>
    <row r="4362" spans="4:4" x14ac:dyDescent="0.25">
      <c r="D4362" s="6"/>
    </row>
    <row r="4363" spans="4:4" x14ac:dyDescent="0.25">
      <c r="D4363" s="6"/>
    </row>
    <row r="4364" spans="4:4" x14ac:dyDescent="0.25">
      <c r="D4364" s="6"/>
    </row>
    <row r="4365" spans="4:4" x14ac:dyDescent="0.25">
      <c r="D4365" s="6"/>
    </row>
    <row r="4366" spans="4:4" x14ac:dyDescent="0.25">
      <c r="D4366" s="6"/>
    </row>
    <row r="4367" spans="4:4" x14ac:dyDescent="0.25">
      <c r="D4367" s="6"/>
    </row>
    <row r="4368" spans="4:4" x14ac:dyDescent="0.25">
      <c r="D4368" s="6"/>
    </row>
    <row r="4369" spans="4:4" x14ac:dyDescent="0.25">
      <c r="D4369" s="6"/>
    </row>
    <row r="4370" spans="4:4" x14ac:dyDescent="0.25">
      <c r="D4370" s="6"/>
    </row>
    <row r="4371" spans="4:4" x14ac:dyDescent="0.25">
      <c r="D4371" s="6"/>
    </row>
    <row r="4372" spans="4:4" x14ac:dyDescent="0.25">
      <c r="D4372" s="6"/>
    </row>
    <row r="4373" spans="4:4" x14ac:dyDescent="0.25">
      <c r="D4373" s="6"/>
    </row>
    <row r="4374" spans="4:4" x14ac:dyDescent="0.25">
      <c r="D4374" s="6"/>
    </row>
    <row r="4375" spans="4:4" x14ac:dyDescent="0.25">
      <c r="D4375" s="6"/>
    </row>
    <row r="4376" spans="4:4" x14ac:dyDescent="0.25">
      <c r="D4376" s="6"/>
    </row>
    <row r="4377" spans="4:4" x14ac:dyDescent="0.25">
      <c r="D4377" s="6"/>
    </row>
    <row r="4378" spans="4:4" x14ac:dyDescent="0.25">
      <c r="D4378" s="6"/>
    </row>
    <row r="4379" spans="4:4" x14ac:dyDescent="0.25">
      <c r="D4379" s="6"/>
    </row>
    <row r="4380" spans="4:4" x14ac:dyDescent="0.25">
      <c r="D4380" s="6"/>
    </row>
    <row r="4381" spans="4:4" x14ac:dyDescent="0.25">
      <c r="D4381" s="6"/>
    </row>
    <row r="4382" spans="4:4" x14ac:dyDescent="0.25">
      <c r="D4382" s="6"/>
    </row>
    <row r="4383" spans="4:4" x14ac:dyDescent="0.25">
      <c r="D4383" s="6"/>
    </row>
    <row r="4384" spans="4:4" x14ac:dyDescent="0.25">
      <c r="D4384" s="6"/>
    </row>
    <row r="4385" spans="4:4" x14ac:dyDescent="0.25">
      <c r="D4385" s="6"/>
    </row>
    <row r="4386" spans="4:4" x14ac:dyDescent="0.25">
      <c r="D4386" s="6"/>
    </row>
    <row r="4387" spans="4:4" x14ac:dyDescent="0.25">
      <c r="D4387" s="6"/>
    </row>
    <row r="4388" spans="4:4" x14ac:dyDescent="0.25">
      <c r="D4388" s="6"/>
    </row>
    <row r="4389" spans="4:4" x14ac:dyDescent="0.25">
      <c r="D4389" s="6"/>
    </row>
    <row r="4390" spans="4:4" x14ac:dyDescent="0.25">
      <c r="D4390" s="6"/>
    </row>
    <row r="4391" spans="4:4" x14ac:dyDescent="0.25">
      <c r="D4391" s="6"/>
    </row>
    <row r="4392" spans="4:4" x14ac:dyDescent="0.25">
      <c r="D4392" s="6"/>
    </row>
    <row r="4393" spans="4:4" x14ac:dyDescent="0.25">
      <c r="D4393" s="6"/>
    </row>
    <row r="4394" spans="4:4" x14ac:dyDescent="0.25">
      <c r="D4394" s="6"/>
    </row>
    <row r="4395" spans="4:4" x14ac:dyDescent="0.25">
      <c r="D4395" s="6"/>
    </row>
    <row r="4396" spans="4:4" x14ac:dyDescent="0.25">
      <c r="D4396" s="6"/>
    </row>
    <row r="4397" spans="4:4" x14ac:dyDescent="0.25">
      <c r="D4397" s="6"/>
    </row>
    <row r="4398" spans="4:4" x14ac:dyDescent="0.25">
      <c r="D4398" s="6"/>
    </row>
    <row r="4399" spans="4:4" x14ac:dyDescent="0.25">
      <c r="D4399" s="6"/>
    </row>
    <row r="4400" spans="4:4" x14ac:dyDescent="0.25">
      <c r="D4400" s="6"/>
    </row>
    <row r="4401" spans="4:4" x14ac:dyDescent="0.25">
      <c r="D4401" s="6"/>
    </row>
    <row r="4402" spans="4:4" x14ac:dyDescent="0.25">
      <c r="D4402" s="6"/>
    </row>
    <row r="4403" spans="4:4" x14ac:dyDescent="0.25">
      <c r="D4403" s="6"/>
    </row>
    <row r="4404" spans="4:4" x14ac:dyDescent="0.25">
      <c r="D4404" s="6"/>
    </row>
    <row r="4405" spans="4:4" x14ac:dyDescent="0.25">
      <c r="D4405" s="6"/>
    </row>
    <row r="4406" spans="4:4" x14ac:dyDescent="0.25">
      <c r="D4406" s="6"/>
    </row>
    <row r="4407" spans="4:4" x14ac:dyDescent="0.25">
      <c r="D4407" s="6"/>
    </row>
    <row r="4408" spans="4:4" x14ac:dyDescent="0.25">
      <c r="D4408" s="6"/>
    </row>
    <row r="4409" spans="4:4" x14ac:dyDescent="0.25">
      <c r="D4409" s="6"/>
    </row>
    <row r="4410" spans="4:4" x14ac:dyDescent="0.25">
      <c r="D4410" s="6"/>
    </row>
    <row r="4411" spans="4:4" x14ac:dyDescent="0.25">
      <c r="D4411" s="6"/>
    </row>
    <row r="4412" spans="4:4" x14ac:dyDescent="0.25">
      <c r="D4412" s="6"/>
    </row>
    <row r="4413" spans="4:4" x14ac:dyDescent="0.25">
      <c r="D4413" s="6"/>
    </row>
    <row r="4414" spans="4:4" x14ac:dyDescent="0.25">
      <c r="D4414" s="6"/>
    </row>
    <row r="4415" spans="4:4" x14ac:dyDescent="0.25">
      <c r="D4415" s="6"/>
    </row>
    <row r="4416" spans="4:4" x14ac:dyDescent="0.25">
      <c r="D4416" s="6"/>
    </row>
    <row r="4417" spans="4:4" x14ac:dyDescent="0.25">
      <c r="D4417" s="6"/>
    </row>
    <row r="4418" spans="4:4" x14ac:dyDescent="0.25">
      <c r="D4418" s="6"/>
    </row>
    <row r="4419" spans="4:4" x14ac:dyDescent="0.25">
      <c r="D4419" s="6"/>
    </row>
    <row r="4420" spans="4:4" x14ac:dyDescent="0.25">
      <c r="D4420" s="6"/>
    </row>
    <row r="4421" spans="4:4" x14ac:dyDescent="0.25">
      <c r="D4421" s="6"/>
    </row>
    <row r="4422" spans="4:4" x14ac:dyDescent="0.25">
      <c r="D4422" s="6"/>
    </row>
    <row r="4423" spans="4:4" x14ac:dyDescent="0.25">
      <c r="D4423" s="6"/>
    </row>
    <row r="4424" spans="4:4" x14ac:dyDescent="0.25">
      <c r="D4424" s="6"/>
    </row>
    <row r="4425" spans="4:4" x14ac:dyDescent="0.25">
      <c r="D4425" s="6"/>
    </row>
    <row r="4426" spans="4:4" x14ac:dyDescent="0.25">
      <c r="D4426" s="6"/>
    </row>
    <row r="4427" spans="4:4" x14ac:dyDescent="0.25">
      <c r="D4427" s="6"/>
    </row>
    <row r="4428" spans="4:4" x14ac:dyDescent="0.25">
      <c r="D4428" s="6"/>
    </row>
    <row r="4429" spans="4:4" x14ac:dyDescent="0.25">
      <c r="D4429" s="6"/>
    </row>
    <row r="4430" spans="4:4" x14ac:dyDescent="0.25">
      <c r="D4430" s="6"/>
    </row>
    <row r="4431" spans="4:4" x14ac:dyDescent="0.25">
      <c r="D4431" s="6"/>
    </row>
    <row r="4432" spans="4:4" x14ac:dyDescent="0.25">
      <c r="D4432" s="6"/>
    </row>
    <row r="4433" spans="4:4" x14ac:dyDescent="0.25">
      <c r="D4433" s="6"/>
    </row>
    <row r="4434" spans="4:4" x14ac:dyDescent="0.25">
      <c r="D4434" s="6"/>
    </row>
    <row r="4435" spans="4:4" x14ac:dyDescent="0.25">
      <c r="D4435" s="6"/>
    </row>
    <row r="4436" spans="4:4" x14ac:dyDescent="0.25">
      <c r="D4436" s="6"/>
    </row>
    <row r="4437" spans="4:4" x14ac:dyDescent="0.25">
      <c r="D4437" s="6"/>
    </row>
    <row r="4438" spans="4:4" x14ac:dyDescent="0.25">
      <c r="D4438" s="6"/>
    </row>
    <row r="4439" spans="4:4" x14ac:dyDescent="0.25">
      <c r="D4439" s="6"/>
    </row>
    <row r="4440" spans="4:4" x14ac:dyDescent="0.25">
      <c r="D4440" s="6"/>
    </row>
    <row r="4441" spans="4:4" x14ac:dyDescent="0.25">
      <c r="D4441" s="6"/>
    </row>
    <row r="4442" spans="4:4" x14ac:dyDescent="0.25">
      <c r="D4442" s="6"/>
    </row>
    <row r="4443" spans="4:4" x14ac:dyDescent="0.25">
      <c r="D4443" s="6"/>
    </row>
    <row r="4444" spans="4:4" x14ac:dyDescent="0.25">
      <c r="D4444" s="6"/>
    </row>
    <row r="4445" spans="4:4" x14ac:dyDescent="0.25">
      <c r="D4445" s="6"/>
    </row>
    <row r="4446" spans="4:4" x14ac:dyDescent="0.25">
      <c r="D4446" s="6"/>
    </row>
    <row r="4447" spans="4:4" x14ac:dyDescent="0.25">
      <c r="D4447" s="6"/>
    </row>
    <row r="4448" spans="4:4" x14ac:dyDescent="0.25">
      <c r="D4448" s="6"/>
    </row>
    <row r="4449" spans="4:4" x14ac:dyDescent="0.25">
      <c r="D4449" s="6"/>
    </row>
    <row r="4450" spans="4:4" x14ac:dyDescent="0.25">
      <c r="D4450" s="6"/>
    </row>
    <row r="4451" spans="4:4" x14ac:dyDescent="0.25">
      <c r="D4451" s="6"/>
    </row>
    <row r="4452" spans="4:4" x14ac:dyDescent="0.25">
      <c r="D4452" s="6"/>
    </row>
    <row r="4453" spans="4:4" x14ac:dyDescent="0.25">
      <c r="D4453" s="6"/>
    </row>
    <row r="4454" spans="4:4" x14ac:dyDescent="0.25">
      <c r="D4454" s="6"/>
    </row>
    <row r="4455" spans="4:4" x14ac:dyDescent="0.25">
      <c r="D4455" s="6"/>
    </row>
    <row r="4456" spans="4:4" x14ac:dyDescent="0.25">
      <c r="D4456" s="6"/>
    </row>
    <row r="4457" spans="4:4" x14ac:dyDescent="0.25">
      <c r="D4457" s="6"/>
    </row>
    <row r="4458" spans="4:4" x14ac:dyDescent="0.25">
      <c r="D4458" s="6"/>
    </row>
    <row r="4459" spans="4:4" x14ac:dyDescent="0.25">
      <c r="D4459" s="6"/>
    </row>
    <row r="4460" spans="4:4" x14ac:dyDescent="0.25">
      <c r="D4460" s="6"/>
    </row>
    <row r="4461" spans="4:4" x14ac:dyDescent="0.25">
      <c r="D4461" s="6"/>
    </row>
    <row r="4462" spans="4:4" x14ac:dyDescent="0.25">
      <c r="D4462" s="6"/>
    </row>
    <row r="4463" spans="4:4" x14ac:dyDescent="0.25">
      <c r="D4463" s="6"/>
    </row>
    <row r="4464" spans="4:4" x14ac:dyDescent="0.25">
      <c r="D4464" s="6"/>
    </row>
    <row r="4465" spans="4:4" x14ac:dyDescent="0.25">
      <c r="D4465" s="6"/>
    </row>
    <row r="4466" spans="4:4" x14ac:dyDescent="0.25">
      <c r="D4466" s="6"/>
    </row>
    <row r="4467" spans="4:4" x14ac:dyDescent="0.25">
      <c r="D4467" s="6"/>
    </row>
    <row r="4468" spans="4:4" x14ac:dyDescent="0.25">
      <c r="D4468" s="6"/>
    </row>
    <row r="4469" spans="4:4" x14ac:dyDescent="0.25">
      <c r="D4469" s="6"/>
    </row>
    <row r="4470" spans="4:4" x14ac:dyDescent="0.25">
      <c r="D4470" s="6"/>
    </row>
    <row r="4471" spans="4:4" x14ac:dyDescent="0.25">
      <c r="D4471" s="6"/>
    </row>
    <row r="4472" spans="4:4" x14ac:dyDescent="0.25">
      <c r="D4472" s="6"/>
    </row>
    <row r="4473" spans="4:4" x14ac:dyDescent="0.25">
      <c r="D4473" s="6"/>
    </row>
    <row r="4474" spans="4:4" x14ac:dyDescent="0.25">
      <c r="D4474" s="6"/>
    </row>
    <row r="4475" spans="4:4" x14ac:dyDescent="0.25">
      <c r="D4475" s="6"/>
    </row>
    <row r="4476" spans="4:4" x14ac:dyDescent="0.25">
      <c r="D4476" s="6"/>
    </row>
    <row r="4477" spans="4:4" x14ac:dyDescent="0.25">
      <c r="D4477" s="6"/>
    </row>
    <row r="4478" spans="4:4" x14ac:dyDescent="0.25">
      <c r="D4478" s="6"/>
    </row>
    <row r="4479" spans="4:4" x14ac:dyDescent="0.25">
      <c r="D4479" s="6"/>
    </row>
    <row r="4480" spans="4:4" x14ac:dyDescent="0.25">
      <c r="D4480" s="6"/>
    </row>
    <row r="4481" spans="4:4" x14ac:dyDescent="0.25">
      <c r="D4481" s="6"/>
    </row>
    <row r="4482" spans="4:4" x14ac:dyDescent="0.25">
      <c r="D4482" s="6"/>
    </row>
    <row r="4483" spans="4:4" x14ac:dyDescent="0.25">
      <c r="D4483" s="6"/>
    </row>
    <row r="4484" spans="4:4" x14ac:dyDescent="0.25">
      <c r="D4484" s="6"/>
    </row>
    <row r="4485" spans="4:4" x14ac:dyDescent="0.25">
      <c r="D4485" s="6"/>
    </row>
    <row r="4486" spans="4:4" x14ac:dyDescent="0.25">
      <c r="D4486" s="6"/>
    </row>
    <row r="4487" spans="4:4" x14ac:dyDescent="0.25">
      <c r="D4487" s="6"/>
    </row>
    <row r="4488" spans="4:4" x14ac:dyDescent="0.25">
      <c r="D4488" s="6"/>
    </row>
    <row r="4489" spans="4:4" x14ac:dyDescent="0.25">
      <c r="D4489" s="6"/>
    </row>
    <row r="4490" spans="4:4" x14ac:dyDescent="0.25">
      <c r="D4490" s="6"/>
    </row>
    <row r="4491" spans="4:4" x14ac:dyDescent="0.25">
      <c r="D4491" s="6"/>
    </row>
    <row r="4492" spans="4:4" x14ac:dyDescent="0.25">
      <c r="D4492" s="6"/>
    </row>
    <row r="4493" spans="4:4" x14ac:dyDescent="0.25">
      <c r="D4493" s="6"/>
    </row>
    <row r="4494" spans="4:4" x14ac:dyDescent="0.25">
      <c r="D4494" s="6"/>
    </row>
    <row r="4495" spans="4:4" x14ac:dyDescent="0.25">
      <c r="D4495" s="6"/>
    </row>
    <row r="4496" spans="4:4" x14ac:dyDescent="0.25">
      <c r="D4496" s="6"/>
    </row>
    <row r="4497" spans="4:4" x14ac:dyDescent="0.25">
      <c r="D4497" s="6"/>
    </row>
    <row r="4498" spans="4:4" x14ac:dyDescent="0.25">
      <c r="D4498" s="6"/>
    </row>
    <row r="4499" spans="4:4" x14ac:dyDescent="0.25">
      <c r="D4499" s="6"/>
    </row>
    <row r="4500" spans="4:4" x14ac:dyDescent="0.25">
      <c r="D4500" s="6"/>
    </row>
    <row r="4501" spans="4:4" x14ac:dyDescent="0.25">
      <c r="D4501" s="6"/>
    </row>
    <row r="4502" spans="4:4" x14ac:dyDescent="0.25">
      <c r="D4502" s="6"/>
    </row>
    <row r="4503" spans="4:4" x14ac:dyDescent="0.25">
      <c r="D4503" s="6"/>
    </row>
    <row r="4504" spans="4:4" x14ac:dyDescent="0.25">
      <c r="D4504" s="6"/>
    </row>
    <row r="4505" spans="4:4" x14ac:dyDescent="0.25">
      <c r="D4505" s="6"/>
    </row>
    <row r="4506" spans="4:4" x14ac:dyDescent="0.25">
      <c r="D4506" s="6"/>
    </row>
    <row r="4507" spans="4:4" x14ac:dyDescent="0.25">
      <c r="D4507" s="6"/>
    </row>
    <row r="4508" spans="4:4" x14ac:dyDescent="0.25">
      <c r="D4508" s="6"/>
    </row>
    <row r="4509" spans="4:4" x14ac:dyDescent="0.25">
      <c r="D4509" s="6"/>
    </row>
    <row r="4510" spans="4:4" x14ac:dyDescent="0.25">
      <c r="D4510" s="6"/>
    </row>
    <row r="4511" spans="4:4" x14ac:dyDescent="0.25">
      <c r="D4511" s="6"/>
    </row>
    <row r="4512" spans="4:4" x14ac:dyDescent="0.25">
      <c r="D4512" s="6"/>
    </row>
    <row r="4513" spans="4:4" x14ac:dyDescent="0.25">
      <c r="D4513" s="6"/>
    </row>
    <row r="4514" spans="4:4" x14ac:dyDescent="0.25">
      <c r="D4514" s="6"/>
    </row>
    <row r="4515" spans="4:4" x14ac:dyDescent="0.25">
      <c r="D4515" s="6"/>
    </row>
    <row r="4516" spans="4:4" x14ac:dyDescent="0.25">
      <c r="D4516" s="6"/>
    </row>
    <row r="4517" spans="4:4" x14ac:dyDescent="0.25">
      <c r="D4517" s="6"/>
    </row>
    <row r="4518" spans="4:4" x14ac:dyDescent="0.25">
      <c r="D4518" s="6"/>
    </row>
    <row r="4519" spans="4:4" x14ac:dyDescent="0.25">
      <c r="D4519" s="6"/>
    </row>
    <row r="4520" spans="4:4" x14ac:dyDescent="0.25">
      <c r="D4520" s="6"/>
    </row>
    <row r="4521" spans="4:4" x14ac:dyDescent="0.25">
      <c r="D4521" s="6"/>
    </row>
    <row r="4522" spans="4:4" x14ac:dyDescent="0.25">
      <c r="D4522" s="6"/>
    </row>
    <row r="4523" spans="4:4" x14ac:dyDescent="0.25">
      <c r="D4523" s="6"/>
    </row>
    <row r="4524" spans="4:4" x14ac:dyDescent="0.25">
      <c r="D4524" s="6"/>
    </row>
    <row r="4525" spans="4:4" x14ac:dyDescent="0.25">
      <c r="D4525" s="6"/>
    </row>
    <row r="4526" spans="4:4" x14ac:dyDescent="0.25">
      <c r="D4526" s="6"/>
    </row>
    <row r="4527" spans="4:4" x14ac:dyDescent="0.25">
      <c r="D4527" s="6"/>
    </row>
    <row r="4528" spans="4:4" x14ac:dyDescent="0.25">
      <c r="D4528" s="6"/>
    </row>
    <row r="4529" spans="4:4" x14ac:dyDescent="0.25">
      <c r="D4529" s="6"/>
    </row>
    <row r="4530" spans="4:4" x14ac:dyDescent="0.25">
      <c r="D4530" s="6"/>
    </row>
    <row r="4531" spans="4:4" x14ac:dyDescent="0.25">
      <c r="D4531" s="6"/>
    </row>
    <row r="4532" spans="4:4" x14ac:dyDescent="0.25">
      <c r="D4532" s="6"/>
    </row>
    <row r="4533" spans="4:4" x14ac:dyDescent="0.25">
      <c r="D4533" s="6"/>
    </row>
    <row r="4534" spans="4:4" x14ac:dyDescent="0.25">
      <c r="D4534" s="6"/>
    </row>
    <row r="4535" spans="4:4" x14ac:dyDescent="0.25">
      <c r="D4535" s="6"/>
    </row>
    <row r="4536" spans="4:4" x14ac:dyDescent="0.25">
      <c r="D4536" s="6"/>
    </row>
    <row r="4537" spans="4:4" x14ac:dyDescent="0.25">
      <c r="D4537" s="6"/>
    </row>
    <row r="4538" spans="4:4" x14ac:dyDescent="0.25">
      <c r="D4538" s="6"/>
    </row>
    <row r="4539" spans="4:4" x14ac:dyDescent="0.25">
      <c r="D4539" s="6"/>
    </row>
    <row r="4540" spans="4:4" x14ac:dyDescent="0.25">
      <c r="D4540" s="6"/>
    </row>
    <row r="4541" spans="4:4" x14ac:dyDescent="0.25">
      <c r="D4541" s="6"/>
    </row>
    <row r="4542" spans="4:4" x14ac:dyDescent="0.25">
      <c r="D4542" s="6"/>
    </row>
    <row r="4543" spans="4:4" x14ac:dyDescent="0.25">
      <c r="D4543" s="6"/>
    </row>
    <row r="4544" spans="4:4" x14ac:dyDescent="0.25">
      <c r="D4544" s="6"/>
    </row>
    <row r="4545" spans="4:4" x14ac:dyDescent="0.25">
      <c r="D4545" s="6"/>
    </row>
    <row r="4546" spans="4:4" x14ac:dyDescent="0.25">
      <c r="D4546" s="6"/>
    </row>
    <row r="4547" spans="4:4" x14ac:dyDescent="0.25">
      <c r="D4547" s="6"/>
    </row>
    <row r="4548" spans="4:4" x14ac:dyDescent="0.25">
      <c r="D4548" s="6"/>
    </row>
    <row r="4549" spans="4:4" x14ac:dyDescent="0.25">
      <c r="D4549" s="6"/>
    </row>
    <row r="4550" spans="4:4" x14ac:dyDescent="0.25">
      <c r="D4550" s="6"/>
    </row>
    <row r="4551" spans="4:4" x14ac:dyDescent="0.25">
      <c r="D4551" s="6"/>
    </row>
    <row r="4552" spans="4:4" x14ac:dyDescent="0.25">
      <c r="D4552" s="6"/>
    </row>
    <row r="4553" spans="4:4" x14ac:dyDescent="0.25">
      <c r="D4553" s="6"/>
    </row>
    <row r="4554" spans="4:4" x14ac:dyDescent="0.25">
      <c r="D4554" s="6"/>
    </row>
    <row r="4555" spans="4:4" x14ac:dyDescent="0.25">
      <c r="D4555" s="6"/>
    </row>
    <row r="4556" spans="4:4" x14ac:dyDescent="0.25">
      <c r="D4556" s="6"/>
    </row>
    <row r="4557" spans="4:4" x14ac:dyDescent="0.25">
      <c r="D4557" s="6"/>
    </row>
    <row r="4558" spans="4:4" x14ac:dyDescent="0.25">
      <c r="D4558" s="6"/>
    </row>
    <row r="4559" spans="4:4" x14ac:dyDescent="0.25">
      <c r="D4559" s="6"/>
    </row>
    <row r="4560" spans="4:4" x14ac:dyDescent="0.25">
      <c r="D4560" s="6"/>
    </row>
    <row r="4561" spans="4:4" x14ac:dyDescent="0.25">
      <c r="D4561" s="6"/>
    </row>
    <row r="4562" spans="4:4" x14ac:dyDescent="0.25">
      <c r="D4562" s="6"/>
    </row>
    <row r="4563" spans="4:4" x14ac:dyDescent="0.25">
      <c r="D4563" s="6"/>
    </row>
    <row r="4564" spans="4:4" x14ac:dyDescent="0.25">
      <c r="D4564" s="6"/>
    </row>
    <row r="4565" spans="4:4" x14ac:dyDescent="0.25">
      <c r="D4565" s="6"/>
    </row>
    <row r="4566" spans="4:4" x14ac:dyDescent="0.25">
      <c r="D4566" s="6"/>
    </row>
    <row r="4567" spans="4:4" x14ac:dyDescent="0.25">
      <c r="D4567" s="6"/>
    </row>
    <row r="4568" spans="4:4" x14ac:dyDescent="0.25">
      <c r="D4568" s="6"/>
    </row>
    <row r="4569" spans="4:4" x14ac:dyDescent="0.25">
      <c r="D4569" s="6"/>
    </row>
    <row r="4570" spans="4:4" x14ac:dyDescent="0.25">
      <c r="D4570" s="6"/>
    </row>
    <row r="4571" spans="4:4" x14ac:dyDescent="0.25">
      <c r="D4571" s="6"/>
    </row>
    <row r="4572" spans="4:4" x14ac:dyDescent="0.25">
      <c r="D4572" s="6"/>
    </row>
    <row r="4573" spans="4:4" x14ac:dyDescent="0.25">
      <c r="D4573" s="6"/>
    </row>
    <row r="4574" spans="4:4" x14ac:dyDescent="0.25">
      <c r="D4574" s="6"/>
    </row>
    <row r="4575" spans="4:4" x14ac:dyDescent="0.25">
      <c r="D4575" s="6"/>
    </row>
    <row r="4576" spans="4:4" x14ac:dyDescent="0.25">
      <c r="D4576" s="6"/>
    </row>
    <row r="4577" spans="4:4" x14ac:dyDescent="0.25">
      <c r="D4577" s="6"/>
    </row>
    <row r="4578" spans="4:4" x14ac:dyDescent="0.25">
      <c r="D4578" s="6"/>
    </row>
    <row r="4579" spans="4:4" x14ac:dyDescent="0.25">
      <c r="D4579" s="6"/>
    </row>
    <row r="4580" spans="4:4" x14ac:dyDescent="0.25">
      <c r="D4580" s="6"/>
    </row>
    <row r="4581" spans="4:4" x14ac:dyDescent="0.25">
      <c r="D4581" s="6"/>
    </row>
    <row r="4582" spans="4:4" x14ac:dyDescent="0.25">
      <c r="D4582" s="6"/>
    </row>
    <row r="4583" spans="4:4" x14ac:dyDescent="0.25">
      <c r="D4583" s="6"/>
    </row>
    <row r="4584" spans="4:4" x14ac:dyDescent="0.25">
      <c r="D4584" s="6"/>
    </row>
    <row r="4585" spans="4:4" x14ac:dyDescent="0.25">
      <c r="D4585" s="6"/>
    </row>
    <row r="4586" spans="4:4" x14ac:dyDescent="0.25">
      <c r="D4586" s="6"/>
    </row>
    <row r="4587" spans="4:4" x14ac:dyDescent="0.25">
      <c r="D4587" s="6"/>
    </row>
    <row r="4588" spans="4:4" x14ac:dyDescent="0.25">
      <c r="D4588" s="6"/>
    </row>
    <row r="4589" spans="4:4" x14ac:dyDescent="0.25">
      <c r="D4589" s="6"/>
    </row>
    <row r="4590" spans="4:4" x14ac:dyDescent="0.25">
      <c r="D4590" s="6"/>
    </row>
    <row r="4591" spans="4:4" x14ac:dyDescent="0.25">
      <c r="D4591" s="6"/>
    </row>
    <row r="4592" spans="4:4" x14ac:dyDescent="0.25">
      <c r="D4592" s="6"/>
    </row>
    <row r="4593" spans="4:4" x14ac:dyDescent="0.25">
      <c r="D4593" s="6"/>
    </row>
    <row r="4594" spans="4:4" x14ac:dyDescent="0.25">
      <c r="D4594" s="6"/>
    </row>
    <row r="4595" spans="4:4" x14ac:dyDescent="0.25">
      <c r="D4595" s="6"/>
    </row>
    <row r="4596" spans="4:4" x14ac:dyDescent="0.25">
      <c r="D4596" s="6"/>
    </row>
    <row r="4597" spans="4:4" x14ac:dyDescent="0.25">
      <c r="D4597" s="6"/>
    </row>
    <row r="4598" spans="4:4" x14ac:dyDescent="0.25">
      <c r="D4598" s="6"/>
    </row>
    <row r="4599" spans="4:4" x14ac:dyDescent="0.25">
      <c r="D4599" s="6"/>
    </row>
    <row r="4600" spans="4:4" x14ac:dyDescent="0.25">
      <c r="D4600" s="6"/>
    </row>
    <row r="4601" spans="4:4" x14ac:dyDescent="0.25">
      <c r="D4601" s="6"/>
    </row>
    <row r="4602" spans="4:4" x14ac:dyDescent="0.25">
      <c r="D4602" s="6"/>
    </row>
    <row r="4603" spans="4:4" x14ac:dyDescent="0.25">
      <c r="D4603" s="6"/>
    </row>
    <row r="4604" spans="4:4" x14ac:dyDescent="0.25">
      <c r="D4604" s="6"/>
    </row>
    <row r="4605" spans="4:4" x14ac:dyDescent="0.25">
      <c r="D4605" s="6"/>
    </row>
    <row r="4606" spans="4:4" x14ac:dyDescent="0.25">
      <c r="D4606" s="6"/>
    </row>
    <row r="4607" spans="4:4" x14ac:dyDescent="0.25">
      <c r="D4607" s="6"/>
    </row>
    <row r="4608" spans="4:4" x14ac:dyDescent="0.25">
      <c r="D4608" s="6"/>
    </row>
    <row r="4609" spans="4:4" x14ac:dyDescent="0.25">
      <c r="D4609" s="6"/>
    </row>
    <row r="4610" spans="4:4" x14ac:dyDescent="0.25">
      <c r="D4610" s="6"/>
    </row>
    <row r="4611" spans="4:4" x14ac:dyDescent="0.25">
      <c r="D4611" s="6"/>
    </row>
    <row r="4612" spans="4:4" x14ac:dyDescent="0.25">
      <c r="D4612" s="6"/>
    </row>
    <row r="4613" spans="4:4" x14ac:dyDescent="0.25">
      <c r="D4613" s="6"/>
    </row>
    <row r="4614" spans="4:4" x14ac:dyDescent="0.25">
      <c r="D4614" s="6"/>
    </row>
    <row r="4615" spans="4:4" x14ac:dyDescent="0.25">
      <c r="D4615" s="6"/>
    </row>
    <row r="4616" spans="4:4" x14ac:dyDescent="0.25">
      <c r="D4616" s="6"/>
    </row>
    <row r="4617" spans="4:4" x14ac:dyDescent="0.25">
      <c r="D4617" s="6"/>
    </row>
    <row r="4618" spans="4:4" x14ac:dyDescent="0.25">
      <c r="D4618" s="6"/>
    </row>
    <row r="4619" spans="4:4" x14ac:dyDescent="0.25">
      <c r="D4619" s="6"/>
    </row>
    <row r="4620" spans="4:4" x14ac:dyDescent="0.25">
      <c r="D4620" s="6"/>
    </row>
    <row r="4621" spans="4:4" x14ac:dyDescent="0.25">
      <c r="D4621" s="6"/>
    </row>
    <row r="4622" spans="4:4" x14ac:dyDescent="0.25">
      <c r="D4622" s="6"/>
    </row>
    <row r="4623" spans="4:4" x14ac:dyDescent="0.25">
      <c r="D4623" s="6"/>
    </row>
    <row r="4624" spans="4:4" x14ac:dyDescent="0.25">
      <c r="D4624" s="6"/>
    </row>
    <row r="4625" spans="4:4" x14ac:dyDescent="0.25">
      <c r="D4625" s="6"/>
    </row>
    <row r="4626" spans="4:4" x14ac:dyDescent="0.25">
      <c r="D4626" s="6"/>
    </row>
    <row r="4627" spans="4:4" x14ac:dyDescent="0.25">
      <c r="D4627" s="6"/>
    </row>
    <row r="4628" spans="4:4" x14ac:dyDescent="0.25">
      <c r="D4628" s="6"/>
    </row>
    <row r="4629" spans="4:4" x14ac:dyDescent="0.25">
      <c r="D4629" s="6"/>
    </row>
    <row r="4630" spans="4:4" x14ac:dyDescent="0.25">
      <c r="D4630" s="6"/>
    </row>
    <row r="4631" spans="4:4" x14ac:dyDescent="0.25">
      <c r="D4631" s="6"/>
    </row>
    <row r="4632" spans="4:4" x14ac:dyDescent="0.25">
      <c r="D4632" s="6"/>
    </row>
    <row r="4633" spans="4:4" x14ac:dyDescent="0.25">
      <c r="D4633" s="6"/>
    </row>
    <row r="4634" spans="4:4" x14ac:dyDescent="0.25">
      <c r="D4634" s="6"/>
    </row>
    <row r="4635" spans="4:4" x14ac:dyDescent="0.25">
      <c r="D4635" s="6"/>
    </row>
    <row r="4636" spans="4:4" x14ac:dyDescent="0.25">
      <c r="D4636" s="6"/>
    </row>
    <row r="4637" spans="4:4" x14ac:dyDescent="0.25">
      <c r="D4637" s="6"/>
    </row>
    <row r="4638" spans="4:4" x14ac:dyDescent="0.25">
      <c r="D4638" s="6"/>
    </row>
    <row r="4639" spans="4:4" x14ac:dyDescent="0.25">
      <c r="D4639" s="6"/>
    </row>
    <row r="4640" spans="4:4" x14ac:dyDescent="0.25">
      <c r="D4640" s="6"/>
    </row>
    <row r="4641" spans="4:4" x14ac:dyDescent="0.25">
      <c r="D4641" s="6"/>
    </row>
    <row r="4642" spans="4:4" x14ac:dyDescent="0.25">
      <c r="D4642" s="6"/>
    </row>
    <row r="4643" spans="4:4" x14ac:dyDescent="0.25">
      <c r="D4643" s="6"/>
    </row>
    <row r="4644" spans="4:4" x14ac:dyDescent="0.25">
      <c r="D4644" s="6"/>
    </row>
    <row r="4645" spans="4:4" x14ac:dyDescent="0.25">
      <c r="D4645" s="6"/>
    </row>
    <row r="4646" spans="4:4" x14ac:dyDescent="0.25">
      <c r="D4646" s="6"/>
    </row>
    <row r="4647" spans="4:4" x14ac:dyDescent="0.25">
      <c r="D4647" s="6"/>
    </row>
    <row r="4648" spans="4:4" x14ac:dyDescent="0.25">
      <c r="D4648" s="6"/>
    </row>
    <row r="4649" spans="4:4" x14ac:dyDescent="0.25">
      <c r="D4649" s="6"/>
    </row>
    <row r="4650" spans="4:4" x14ac:dyDescent="0.25">
      <c r="D4650" s="6"/>
    </row>
    <row r="4651" spans="4:4" x14ac:dyDescent="0.25">
      <c r="D4651" s="6"/>
    </row>
    <row r="4652" spans="4:4" x14ac:dyDescent="0.25">
      <c r="D4652" s="6"/>
    </row>
    <row r="4653" spans="4:4" x14ac:dyDescent="0.25">
      <c r="D4653" s="6"/>
    </row>
    <row r="4654" spans="4:4" x14ac:dyDescent="0.25">
      <c r="D4654" s="6"/>
    </row>
    <row r="4655" spans="4:4" x14ac:dyDescent="0.25">
      <c r="D4655" s="6"/>
    </row>
    <row r="4656" spans="4:4" x14ac:dyDescent="0.25">
      <c r="D4656" s="6"/>
    </row>
    <row r="4657" spans="4:4" x14ac:dyDescent="0.25">
      <c r="D4657" s="6"/>
    </row>
    <row r="4658" spans="4:4" x14ac:dyDescent="0.25">
      <c r="D4658" s="6"/>
    </row>
    <row r="4659" spans="4:4" x14ac:dyDescent="0.25">
      <c r="D4659" s="6"/>
    </row>
    <row r="4660" spans="4:4" x14ac:dyDescent="0.25">
      <c r="D4660" s="6"/>
    </row>
    <row r="4661" spans="4:4" x14ac:dyDescent="0.25">
      <c r="D4661" s="6"/>
    </row>
    <row r="4662" spans="4:4" x14ac:dyDescent="0.25">
      <c r="D4662" s="6"/>
    </row>
    <row r="4663" spans="4:4" x14ac:dyDescent="0.25">
      <c r="D4663" s="6"/>
    </row>
    <row r="4664" spans="4:4" x14ac:dyDescent="0.25">
      <c r="D4664" s="6"/>
    </row>
    <row r="4665" spans="4:4" x14ac:dyDescent="0.25">
      <c r="D4665" s="6"/>
    </row>
    <row r="4666" spans="4:4" x14ac:dyDescent="0.25">
      <c r="D4666" s="6"/>
    </row>
    <row r="4667" spans="4:4" x14ac:dyDescent="0.25">
      <c r="D4667" s="6"/>
    </row>
    <row r="4668" spans="4:4" x14ac:dyDescent="0.25">
      <c r="D4668" s="6"/>
    </row>
    <row r="4669" spans="4:4" x14ac:dyDescent="0.25">
      <c r="D4669" s="6"/>
    </row>
    <row r="4670" spans="4:4" x14ac:dyDescent="0.25">
      <c r="D4670" s="6"/>
    </row>
    <row r="4671" spans="4:4" x14ac:dyDescent="0.25">
      <c r="D4671" s="6"/>
    </row>
    <row r="4672" spans="4:4" x14ac:dyDescent="0.25">
      <c r="D4672" s="6"/>
    </row>
    <row r="4673" spans="4:4" x14ac:dyDescent="0.25">
      <c r="D4673" s="6"/>
    </row>
    <row r="4674" spans="4:4" x14ac:dyDescent="0.25">
      <c r="D4674" s="6"/>
    </row>
    <row r="4675" spans="4:4" x14ac:dyDescent="0.25">
      <c r="D4675" s="6"/>
    </row>
    <row r="4676" spans="4:4" x14ac:dyDescent="0.25">
      <c r="D4676" s="6"/>
    </row>
    <row r="4677" spans="4:4" x14ac:dyDescent="0.25">
      <c r="D4677" s="6"/>
    </row>
    <row r="4678" spans="4:4" x14ac:dyDescent="0.25">
      <c r="D4678" s="6"/>
    </row>
    <row r="4679" spans="4:4" x14ac:dyDescent="0.25">
      <c r="D4679" s="6"/>
    </row>
    <row r="4680" spans="4:4" x14ac:dyDescent="0.25">
      <c r="D4680" s="6"/>
    </row>
    <row r="4681" spans="4:4" x14ac:dyDescent="0.25">
      <c r="D4681" s="6"/>
    </row>
    <row r="4682" spans="4:4" x14ac:dyDescent="0.25">
      <c r="D4682" s="6"/>
    </row>
    <row r="4683" spans="4:4" x14ac:dyDescent="0.25">
      <c r="D4683" s="6"/>
    </row>
    <row r="4684" spans="4:4" x14ac:dyDescent="0.25">
      <c r="D4684" s="6"/>
    </row>
    <row r="4685" spans="4:4" x14ac:dyDescent="0.25">
      <c r="D4685" s="6"/>
    </row>
    <row r="4686" spans="4:4" x14ac:dyDescent="0.25">
      <c r="D4686" s="6"/>
    </row>
    <row r="4687" spans="4:4" x14ac:dyDescent="0.25">
      <c r="D4687" s="6"/>
    </row>
    <row r="4688" spans="4:4" x14ac:dyDescent="0.25">
      <c r="D4688" s="6"/>
    </row>
    <row r="4689" spans="4:4" x14ac:dyDescent="0.25">
      <c r="D4689" s="6"/>
    </row>
    <row r="4690" spans="4:4" x14ac:dyDescent="0.25">
      <c r="D4690" s="6"/>
    </row>
    <row r="4691" spans="4:4" x14ac:dyDescent="0.25">
      <c r="D4691" s="6"/>
    </row>
    <row r="4692" spans="4:4" x14ac:dyDescent="0.25">
      <c r="D4692" s="6"/>
    </row>
    <row r="4693" spans="4:4" x14ac:dyDescent="0.25">
      <c r="D4693" s="6"/>
    </row>
    <row r="4694" spans="4:4" x14ac:dyDescent="0.25">
      <c r="D4694" s="6"/>
    </row>
    <row r="4695" spans="4:4" x14ac:dyDescent="0.25">
      <c r="D4695" s="6"/>
    </row>
    <row r="4696" spans="4:4" x14ac:dyDescent="0.25">
      <c r="D4696" s="6"/>
    </row>
    <row r="4697" spans="4:4" x14ac:dyDescent="0.25">
      <c r="D4697" s="6"/>
    </row>
    <row r="4698" spans="4:4" x14ac:dyDescent="0.25">
      <c r="D4698" s="6"/>
    </row>
    <row r="4699" spans="4:4" x14ac:dyDescent="0.25">
      <c r="D4699" s="6"/>
    </row>
    <row r="4700" spans="4:4" x14ac:dyDescent="0.25">
      <c r="D4700" s="6"/>
    </row>
    <row r="4701" spans="4:4" x14ac:dyDescent="0.25">
      <c r="D4701" s="6"/>
    </row>
    <row r="4702" spans="4:4" x14ac:dyDescent="0.25">
      <c r="D4702" s="6"/>
    </row>
    <row r="4703" spans="4:4" x14ac:dyDescent="0.25">
      <c r="D4703" s="6"/>
    </row>
    <row r="4704" spans="4:4" x14ac:dyDescent="0.25">
      <c r="D4704" s="6"/>
    </row>
    <row r="4705" spans="4:4" x14ac:dyDescent="0.25">
      <c r="D4705" s="6"/>
    </row>
    <row r="4706" spans="4:4" x14ac:dyDescent="0.25">
      <c r="D4706" s="6"/>
    </row>
    <row r="4707" spans="4:4" x14ac:dyDescent="0.25">
      <c r="D4707" s="6"/>
    </row>
    <row r="4708" spans="4:4" x14ac:dyDescent="0.25">
      <c r="D4708" s="6"/>
    </row>
    <row r="4709" spans="4:4" x14ac:dyDescent="0.25">
      <c r="D4709" s="6"/>
    </row>
    <row r="4710" spans="4:4" x14ac:dyDescent="0.25">
      <c r="D4710" s="6"/>
    </row>
    <row r="4711" spans="4:4" x14ac:dyDescent="0.25">
      <c r="D4711" s="6"/>
    </row>
    <row r="4712" spans="4:4" x14ac:dyDescent="0.25">
      <c r="D4712" s="6"/>
    </row>
    <row r="4713" spans="4:4" x14ac:dyDescent="0.25">
      <c r="D4713" s="6"/>
    </row>
    <row r="4714" spans="4:4" x14ac:dyDescent="0.25">
      <c r="D4714" s="6"/>
    </row>
    <row r="4715" spans="4:4" x14ac:dyDescent="0.25">
      <c r="D4715" s="6"/>
    </row>
    <row r="4716" spans="4:4" x14ac:dyDescent="0.25">
      <c r="D4716" s="6"/>
    </row>
    <row r="4717" spans="4:4" x14ac:dyDescent="0.25">
      <c r="D4717" s="6"/>
    </row>
    <row r="4718" spans="4:4" x14ac:dyDescent="0.25">
      <c r="D4718" s="6"/>
    </row>
    <row r="4719" spans="4:4" x14ac:dyDescent="0.25">
      <c r="D4719" s="6"/>
    </row>
    <row r="4720" spans="4:4" x14ac:dyDescent="0.25">
      <c r="D4720" s="6"/>
    </row>
    <row r="4721" spans="4:4" x14ac:dyDescent="0.25">
      <c r="D4721" s="6"/>
    </row>
    <row r="4722" spans="4:4" x14ac:dyDescent="0.25">
      <c r="D4722" s="6"/>
    </row>
    <row r="4723" spans="4:4" x14ac:dyDescent="0.25">
      <c r="D4723" s="6"/>
    </row>
    <row r="4724" spans="4:4" x14ac:dyDescent="0.25">
      <c r="D4724" s="6"/>
    </row>
    <row r="4725" spans="4:4" x14ac:dyDescent="0.25">
      <c r="D4725" s="6"/>
    </row>
    <row r="4726" spans="4:4" x14ac:dyDescent="0.25">
      <c r="D4726" s="6"/>
    </row>
    <row r="4727" spans="4:4" x14ac:dyDescent="0.25">
      <c r="D4727" s="6"/>
    </row>
    <row r="4728" spans="4:4" x14ac:dyDescent="0.25">
      <c r="D4728" s="6"/>
    </row>
    <row r="4729" spans="4:4" x14ac:dyDescent="0.25">
      <c r="D4729" s="6"/>
    </row>
    <row r="4730" spans="4:4" x14ac:dyDescent="0.25">
      <c r="D4730" s="6"/>
    </row>
    <row r="4731" spans="4:4" x14ac:dyDescent="0.25">
      <c r="D4731" s="6"/>
    </row>
    <row r="4732" spans="4:4" x14ac:dyDescent="0.25">
      <c r="D4732" s="6"/>
    </row>
    <row r="4733" spans="4:4" x14ac:dyDescent="0.25">
      <c r="D4733" s="6"/>
    </row>
    <row r="4734" spans="4:4" x14ac:dyDescent="0.25">
      <c r="D4734" s="6"/>
    </row>
    <row r="4735" spans="4:4" x14ac:dyDescent="0.25">
      <c r="D4735" s="6"/>
    </row>
    <row r="4736" spans="4:4" x14ac:dyDescent="0.25">
      <c r="D4736" s="6"/>
    </row>
    <row r="4737" spans="4:4" x14ac:dyDescent="0.25">
      <c r="D4737" s="6"/>
    </row>
    <row r="4738" spans="4:4" x14ac:dyDescent="0.25">
      <c r="D4738" s="6"/>
    </row>
    <row r="4739" spans="4:4" x14ac:dyDescent="0.25">
      <c r="D4739" s="6"/>
    </row>
    <row r="4740" spans="4:4" x14ac:dyDescent="0.25">
      <c r="D4740" s="6"/>
    </row>
    <row r="4741" spans="4:4" x14ac:dyDescent="0.25">
      <c r="D4741" s="6"/>
    </row>
    <row r="4742" spans="4:4" x14ac:dyDescent="0.25">
      <c r="D4742" s="6"/>
    </row>
    <row r="4743" spans="4:4" x14ac:dyDescent="0.25">
      <c r="D4743" s="6"/>
    </row>
    <row r="4744" spans="4:4" x14ac:dyDescent="0.25">
      <c r="D4744" s="6"/>
    </row>
    <row r="4745" spans="4:4" x14ac:dyDescent="0.25">
      <c r="D4745" s="6"/>
    </row>
    <row r="4746" spans="4:4" x14ac:dyDescent="0.25">
      <c r="D4746" s="6"/>
    </row>
    <row r="4747" spans="4:4" x14ac:dyDescent="0.25">
      <c r="D4747" s="6"/>
    </row>
    <row r="4748" spans="4:4" x14ac:dyDescent="0.25">
      <c r="D4748" s="6"/>
    </row>
    <row r="4749" spans="4:4" x14ac:dyDescent="0.25">
      <c r="D4749" s="6"/>
    </row>
    <row r="4750" spans="4:4" x14ac:dyDescent="0.25">
      <c r="D4750" s="6"/>
    </row>
    <row r="4751" spans="4:4" x14ac:dyDescent="0.25">
      <c r="D4751" s="6"/>
    </row>
    <row r="4752" spans="4:4" x14ac:dyDescent="0.25">
      <c r="D4752" s="6"/>
    </row>
    <row r="4753" spans="4:4" x14ac:dyDescent="0.25">
      <c r="D4753" s="6"/>
    </row>
    <row r="4754" spans="4:4" x14ac:dyDescent="0.25">
      <c r="D4754" s="6"/>
    </row>
    <row r="4755" spans="4:4" x14ac:dyDescent="0.25">
      <c r="D4755" s="6"/>
    </row>
    <row r="4756" spans="4:4" x14ac:dyDescent="0.25">
      <c r="D4756" s="6"/>
    </row>
    <row r="4757" spans="4:4" x14ac:dyDescent="0.25">
      <c r="D4757" s="6"/>
    </row>
    <row r="4758" spans="4:4" x14ac:dyDescent="0.25">
      <c r="D4758" s="6"/>
    </row>
    <row r="4759" spans="4:4" x14ac:dyDescent="0.25">
      <c r="D4759" s="6"/>
    </row>
    <row r="4760" spans="4:4" x14ac:dyDescent="0.25">
      <c r="D4760" s="6"/>
    </row>
    <row r="4761" spans="4:4" x14ac:dyDescent="0.25">
      <c r="D4761" s="6"/>
    </row>
    <row r="4762" spans="4:4" x14ac:dyDescent="0.25">
      <c r="D4762" s="6"/>
    </row>
    <row r="4763" spans="4:4" x14ac:dyDescent="0.25">
      <c r="D4763" s="6"/>
    </row>
    <row r="4764" spans="4:4" x14ac:dyDescent="0.25">
      <c r="D4764" s="6"/>
    </row>
    <row r="4765" spans="4:4" x14ac:dyDescent="0.25">
      <c r="D4765" s="6"/>
    </row>
    <row r="4766" spans="4:4" x14ac:dyDescent="0.25">
      <c r="D4766" s="6"/>
    </row>
    <row r="4767" spans="4:4" x14ac:dyDescent="0.25">
      <c r="D4767" s="6"/>
    </row>
    <row r="4768" spans="4:4" x14ac:dyDescent="0.25">
      <c r="D4768" s="6"/>
    </row>
    <row r="4769" spans="4:4" x14ac:dyDescent="0.25">
      <c r="D4769" s="6"/>
    </row>
    <row r="4770" spans="4:4" x14ac:dyDescent="0.25">
      <c r="D4770" s="6"/>
    </row>
    <row r="4771" spans="4:4" x14ac:dyDescent="0.25">
      <c r="D4771" s="6"/>
    </row>
    <row r="4772" spans="4:4" x14ac:dyDescent="0.25">
      <c r="D4772" s="6"/>
    </row>
    <row r="4773" spans="4:4" x14ac:dyDescent="0.25">
      <c r="D4773" s="6"/>
    </row>
    <row r="4774" spans="4:4" x14ac:dyDescent="0.25">
      <c r="D4774" s="6"/>
    </row>
    <row r="4775" spans="4:4" x14ac:dyDescent="0.25">
      <c r="D4775" s="6"/>
    </row>
    <row r="4776" spans="4:4" x14ac:dyDescent="0.25">
      <c r="D4776" s="6"/>
    </row>
    <row r="4777" spans="4:4" x14ac:dyDescent="0.25">
      <c r="D4777" s="6"/>
    </row>
    <row r="4778" spans="4:4" x14ac:dyDescent="0.25">
      <c r="D4778" s="6"/>
    </row>
    <row r="4779" spans="4:4" x14ac:dyDescent="0.25">
      <c r="D4779" s="6"/>
    </row>
    <row r="4780" spans="4:4" x14ac:dyDescent="0.25">
      <c r="D4780" s="6"/>
    </row>
    <row r="4781" spans="4:4" x14ac:dyDescent="0.25">
      <c r="D4781" s="6"/>
    </row>
    <row r="4782" spans="4:4" x14ac:dyDescent="0.25">
      <c r="D4782" s="6"/>
    </row>
    <row r="4783" spans="4:4" x14ac:dyDescent="0.25">
      <c r="D4783" s="6"/>
    </row>
    <row r="4784" spans="4:4" x14ac:dyDescent="0.25">
      <c r="D4784" s="6"/>
    </row>
    <row r="4785" spans="4:4" x14ac:dyDescent="0.25">
      <c r="D4785" s="6"/>
    </row>
    <row r="4786" spans="4:4" x14ac:dyDescent="0.25">
      <c r="D4786" s="6"/>
    </row>
    <row r="4787" spans="4:4" x14ac:dyDescent="0.25">
      <c r="D4787" s="6"/>
    </row>
    <row r="4788" spans="4:4" x14ac:dyDescent="0.25">
      <c r="D4788" s="6"/>
    </row>
    <row r="4789" spans="4:4" x14ac:dyDescent="0.25">
      <c r="D4789" s="6"/>
    </row>
    <row r="4790" spans="4:4" x14ac:dyDescent="0.25">
      <c r="D4790" s="6"/>
    </row>
    <row r="4791" spans="4:4" x14ac:dyDescent="0.25">
      <c r="D4791" s="6"/>
    </row>
    <row r="4792" spans="4:4" x14ac:dyDescent="0.25">
      <c r="D4792" s="6"/>
    </row>
    <row r="4793" spans="4:4" x14ac:dyDescent="0.25">
      <c r="D4793" s="6"/>
    </row>
    <row r="4794" spans="4:4" x14ac:dyDescent="0.25">
      <c r="D4794" s="6"/>
    </row>
    <row r="4795" spans="4:4" x14ac:dyDescent="0.25">
      <c r="D4795" s="6"/>
    </row>
    <row r="4796" spans="4:4" x14ac:dyDescent="0.25">
      <c r="D4796" s="6"/>
    </row>
    <row r="4797" spans="4:4" x14ac:dyDescent="0.25">
      <c r="D4797" s="6"/>
    </row>
    <row r="4798" spans="4:4" x14ac:dyDescent="0.25">
      <c r="D4798" s="6"/>
    </row>
    <row r="4799" spans="4:4" x14ac:dyDescent="0.25">
      <c r="D4799" s="6"/>
    </row>
    <row r="4800" spans="4:4" x14ac:dyDescent="0.25">
      <c r="D4800" s="6"/>
    </row>
    <row r="4801" spans="4:4" x14ac:dyDescent="0.25">
      <c r="D4801" s="6"/>
    </row>
    <row r="4802" spans="4:4" x14ac:dyDescent="0.25">
      <c r="D4802" s="6"/>
    </row>
    <row r="4803" spans="4:4" x14ac:dyDescent="0.25">
      <c r="D4803" s="6"/>
    </row>
    <row r="4804" spans="4:4" x14ac:dyDescent="0.25">
      <c r="D4804" s="6"/>
    </row>
    <row r="4805" spans="4:4" x14ac:dyDescent="0.25">
      <c r="D4805" s="6"/>
    </row>
    <row r="4806" spans="4:4" x14ac:dyDescent="0.25">
      <c r="D4806" s="6"/>
    </row>
    <row r="4807" spans="4:4" x14ac:dyDescent="0.25">
      <c r="D4807" s="6"/>
    </row>
    <row r="4808" spans="4:4" x14ac:dyDescent="0.25">
      <c r="D4808" s="6"/>
    </row>
    <row r="4809" spans="4:4" x14ac:dyDescent="0.25">
      <c r="D4809" s="6"/>
    </row>
    <row r="4810" spans="4:4" x14ac:dyDescent="0.25">
      <c r="D4810" s="6"/>
    </row>
    <row r="4811" spans="4:4" x14ac:dyDescent="0.25">
      <c r="D4811" s="6"/>
    </row>
    <row r="4812" spans="4:4" x14ac:dyDescent="0.25">
      <c r="D4812" s="6"/>
    </row>
    <row r="4813" spans="4:4" x14ac:dyDescent="0.25">
      <c r="D4813" s="6"/>
    </row>
    <row r="4814" spans="4:4" x14ac:dyDescent="0.25">
      <c r="D4814" s="6"/>
    </row>
    <row r="4815" spans="4:4" x14ac:dyDescent="0.25">
      <c r="D4815" s="6"/>
    </row>
    <row r="4816" spans="4:4" x14ac:dyDescent="0.25">
      <c r="D4816" s="6"/>
    </row>
    <row r="4817" spans="4:4" x14ac:dyDescent="0.25">
      <c r="D4817" s="6"/>
    </row>
    <row r="4818" spans="4:4" x14ac:dyDescent="0.25">
      <c r="D4818" s="6"/>
    </row>
    <row r="4819" spans="4:4" x14ac:dyDescent="0.25">
      <c r="D4819" s="6"/>
    </row>
    <row r="4820" spans="4:4" x14ac:dyDescent="0.25">
      <c r="D4820" s="6"/>
    </row>
    <row r="4821" spans="4:4" x14ac:dyDescent="0.25">
      <c r="D4821" s="6"/>
    </row>
    <row r="4822" spans="4:4" x14ac:dyDescent="0.25">
      <c r="D4822" s="6"/>
    </row>
    <row r="4823" spans="4:4" x14ac:dyDescent="0.25">
      <c r="D4823" s="6"/>
    </row>
    <row r="4824" spans="4:4" x14ac:dyDescent="0.25">
      <c r="D4824" s="6"/>
    </row>
    <row r="4825" spans="4:4" x14ac:dyDescent="0.25">
      <c r="D4825" s="6"/>
    </row>
    <row r="4826" spans="4:4" x14ac:dyDescent="0.25">
      <c r="D4826" s="6"/>
    </row>
    <row r="4827" spans="4:4" x14ac:dyDescent="0.25">
      <c r="D4827" s="6"/>
    </row>
    <row r="4828" spans="4:4" x14ac:dyDescent="0.25">
      <c r="D4828" s="6"/>
    </row>
    <row r="4829" spans="4:4" x14ac:dyDescent="0.25">
      <c r="D4829" s="6"/>
    </row>
    <row r="4830" spans="4:4" x14ac:dyDescent="0.25">
      <c r="D4830" s="6"/>
    </row>
    <row r="4831" spans="4:4" x14ac:dyDescent="0.25">
      <c r="D4831" s="6"/>
    </row>
    <row r="4832" spans="4:4" x14ac:dyDescent="0.25">
      <c r="D4832" s="6"/>
    </row>
    <row r="4833" spans="4:4" x14ac:dyDescent="0.25">
      <c r="D4833" s="6"/>
    </row>
    <row r="4834" spans="4:4" x14ac:dyDescent="0.25">
      <c r="D4834" s="6"/>
    </row>
    <row r="4835" spans="4:4" x14ac:dyDescent="0.25">
      <c r="D4835" s="6"/>
    </row>
    <row r="4836" spans="4:4" x14ac:dyDescent="0.25">
      <c r="D4836" s="6"/>
    </row>
    <row r="4837" spans="4:4" x14ac:dyDescent="0.25">
      <c r="D4837" s="6"/>
    </row>
    <row r="4838" spans="4:4" x14ac:dyDescent="0.25">
      <c r="D4838" s="6"/>
    </row>
    <row r="4839" spans="4:4" x14ac:dyDescent="0.25">
      <c r="D4839" s="6"/>
    </row>
    <row r="4840" spans="4:4" x14ac:dyDescent="0.25">
      <c r="D4840" s="6"/>
    </row>
    <row r="4841" spans="4:4" x14ac:dyDescent="0.25">
      <c r="D4841" s="6"/>
    </row>
    <row r="4842" spans="4:4" x14ac:dyDescent="0.25">
      <c r="D4842" s="6"/>
    </row>
    <row r="4843" spans="4:4" x14ac:dyDescent="0.25">
      <c r="D4843" s="6"/>
    </row>
    <row r="4844" spans="4:4" x14ac:dyDescent="0.25">
      <c r="D4844" s="6"/>
    </row>
    <row r="4845" spans="4:4" x14ac:dyDescent="0.25">
      <c r="D4845" s="6"/>
    </row>
    <row r="4846" spans="4:4" x14ac:dyDescent="0.25">
      <c r="D4846" s="6"/>
    </row>
    <row r="4847" spans="4:4" x14ac:dyDescent="0.25">
      <c r="D4847" s="6"/>
    </row>
    <row r="4848" spans="4:4" x14ac:dyDescent="0.25">
      <c r="D4848" s="6"/>
    </row>
    <row r="4849" spans="4:4" x14ac:dyDescent="0.25">
      <c r="D4849" s="6"/>
    </row>
    <row r="4850" spans="4:4" x14ac:dyDescent="0.25">
      <c r="D4850" s="6"/>
    </row>
    <row r="4851" spans="4:4" x14ac:dyDescent="0.25">
      <c r="D4851" s="6"/>
    </row>
    <row r="4852" spans="4:4" x14ac:dyDescent="0.25">
      <c r="D4852" s="6"/>
    </row>
    <row r="4853" spans="4:4" x14ac:dyDescent="0.25">
      <c r="D4853" s="6"/>
    </row>
    <row r="4854" spans="4:4" x14ac:dyDescent="0.25">
      <c r="D4854" s="6"/>
    </row>
    <row r="4855" spans="4:4" x14ac:dyDescent="0.25">
      <c r="D4855" s="6"/>
    </row>
    <row r="4856" spans="4:4" x14ac:dyDescent="0.25">
      <c r="D4856" s="6"/>
    </row>
    <row r="4857" spans="4:4" x14ac:dyDescent="0.25">
      <c r="D4857" s="6"/>
    </row>
    <row r="4858" spans="4:4" x14ac:dyDescent="0.25">
      <c r="D4858" s="6"/>
    </row>
    <row r="4859" spans="4:4" x14ac:dyDescent="0.25">
      <c r="D4859" s="6"/>
    </row>
    <row r="4860" spans="4:4" x14ac:dyDescent="0.25">
      <c r="D4860" s="6"/>
    </row>
    <row r="4861" spans="4:4" x14ac:dyDescent="0.25">
      <c r="D4861" s="6"/>
    </row>
    <row r="4862" spans="4:4" x14ac:dyDescent="0.25">
      <c r="D4862" s="6"/>
    </row>
    <row r="4863" spans="4:4" x14ac:dyDescent="0.25">
      <c r="D4863" s="6"/>
    </row>
    <row r="4864" spans="4:4" x14ac:dyDescent="0.25">
      <c r="D4864" s="6"/>
    </row>
    <row r="4865" spans="4:4" x14ac:dyDescent="0.25">
      <c r="D4865" s="6"/>
    </row>
    <row r="4866" spans="4:4" x14ac:dyDescent="0.25">
      <c r="D4866" s="6"/>
    </row>
    <row r="4867" spans="4:4" x14ac:dyDescent="0.25">
      <c r="D4867" s="6"/>
    </row>
    <row r="4868" spans="4:4" x14ac:dyDescent="0.25">
      <c r="D4868" s="6"/>
    </row>
    <row r="4869" spans="4:4" x14ac:dyDescent="0.25">
      <c r="D4869" s="6"/>
    </row>
    <row r="4870" spans="4:4" x14ac:dyDescent="0.25">
      <c r="D4870" s="6"/>
    </row>
    <row r="4871" spans="4:4" x14ac:dyDescent="0.25">
      <c r="D4871" s="6"/>
    </row>
    <row r="4872" spans="4:4" x14ac:dyDescent="0.25">
      <c r="D4872" s="6"/>
    </row>
    <row r="4873" spans="4:4" x14ac:dyDescent="0.25">
      <c r="D4873" s="6"/>
    </row>
    <row r="4874" spans="4:4" x14ac:dyDescent="0.25">
      <c r="D4874" s="6"/>
    </row>
    <row r="4875" spans="4:4" x14ac:dyDescent="0.25">
      <c r="D4875" s="6"/>
    </row>
    <row r="4876" spans="4:4" x14ac:dyDescent="0.25">
      <c r="D4876" s="6"/>
    </row>
    <row r="4877" spans="4:4" x14ac:dyDescent="0.25">
      <c r="D4877" s="6"/>
    </row>
    <row r="4878" spans="4:4" x14ac:dyDescent="0.25">
      <c r="D4878" s="6"/>
    </row>
    <row r="4879" spans="4:4" x14ac:dyDescent="0.25">
      <c r="D4879" s="6"/>
    </row>
    <row r="4880" spans="4:4" x14ac:dyDescent="0.25">
      <c r="D4880" s="6"/>
    </row>
    <row r="4881" spans="4:4" x14ac:dyDescent="0.25">
      <c r="D4881" s="6"/>
    </row>
    <row r="4882" spans="4:4" x14ac:dyDescent="0.25">
      <c r="D4882" s="6"/>
    </row>
    <row r="4883" spans="4:4" x14ac:dyDescent="0.25">
      <c r="D4883" s="6"/>
    </row>
    <row r="4884" spans="4:4" x14ac:dyDescent="0.25">
      <c r="D4884" s="6"/>
    </row>
    <row r="4885" spans="4:4" x14ac:dyDescent="0.25">
      <c r="D4885" s="6"/>
    </row>
    <row r="4886" spans="4:4" x14ac:dyDescent="0.25">
      <c r="D4886" s="6"/>
    </row>
    <row r="4887" spans="4:4" x14ac:dyDescent="0.25">
      <c r="D4887" s="6"/>
    </row>
    <row r="4888" spans="4:4" x14ac:dyDescent="0.25">
      <c r="D4888" s="6"/>
    </row>
    <row r="4889" spans="4:4" x14ac:dyDescent="0.25">
      <c r="D4889" s="6"/>
    </row>
    <row r="4890" spans="4:4" x14ac:dyDescent="0.25">
      <c r="D4890" s="6"/>
    </row>
    <row r="4891" spans="4:4" x14ac:dyDescent="0.25">
      <c r="D4891" s="6"/>
    </row>
    <row r="4892" spans="4:4" x14ac:dyDescent="0.25">
      <c r="D4892" s="6"/>
    </row>
    <row r="4893" spans="4:4" x14ac:dyDescent="0.25">
      <c r="D4893" s="6"/>
    </row>
    <row r="4894" spans="4:4" x14ac:dyDescent="0.25">
      <c r="D4894" s="6"/>
    </row>
    <row r="4895" spans="4:4" x14ac:dyDescent="0.25">
      <c r="D4895" s="6"/>
    </row>
    <row r="4896" spans="4:4" x14ac:dyDescent="0.25">
      <c r="D4896" s="6"/>
    </row>
    <row r="4897" spans="4:4" x14ac:dyDescent="0.25">
      <c r="D4897" s="6"/>
    </row>
    <row r="4898" spans="4:4" x14ac:dyDescent="0.25">
      <c r="D4898" s="6"/>
    </row>
    <row r="4899" spans="4:4" x14ac:dyDescent="0.25">
      <c r="D4899" s="6"/>
    </row>
    <row r="4900" spans="4:4" x14ac:dyDescent="0.25">
      <c r="D4900" s="6"/>
    </row>
    <row r="4901" spans="4:4" x14ac:dyDescent="0.25">
      <c r="D4901" s="6"/>
    </row>
    <row r="4902" spans="4:4" x14ac:dyDescent="0.25">
      <c r="D4902" s="6"/>
    </row>
    <row r="4903" spans="4:4" x14ac:dyDescent="0.25">
      <c r="D4903" s="6"/>
    </row>
    <row r="4904" spans="4:4" x14ac:dyDescent="0.25">
      <c r="D4904" s="6"/>
    </row>
    <row r="4905" spans="4:4" x14ac:dyDescent="0.25">
      <c r="D4905" s="6"/>
    </row>
    <row r="4906" spans="4:4" x14ac:dyDescent="0.25">
      <c r="D4906" s="6"/>
    </row>
    <row r="4907" spans="4:4" x14ac:dyDescent="0.25">
      <c r="D4907" s="6"/>
    </row>
    <row r="4908" spans="4:4" x14ac:dyDescent="0.25">
      <c r="D4908" s="6"/>
    </row>
    <row r="4909" spans="4:4" x14ac:dyDescent="0.25">
      <c r="D4909" s="6"/>
    </row>
    <row r="4910" spans="4:4" x14ac:dyDescent="0.25">
      <c r="D4910" s="6"/>
    </row>
    <row r="4911" spans="4:4" x14ac:dyDescent="0.25">
      <c r="D4911" s="6"/>
    </row>
    <row r="4912" spans="4:4" x14ac:dyDescent="0.25">
      <c r="D4912" s="6"/>
    </row>
    <row r="4913" spans="4:4" x14ac:dyDescent="0.25">
      <c r="D4913" s="6"/>
    </row>
    <row r="4914" spans="4:4" x14ac:dyDescent="0.25">
      <c r="D4914" s="6"/>
    </row>
    <row r="4915" spans="4:4" x14ac:dyDescent="0.25">
      <c r="D4915" s="6"/>
    </row>
    <row r="4916" spans="4:4" x14ac:dyDescent="0.25">
      <c r="D4916" s="6"/>
    </row>
    <row r="4917" spans="4:4" x14ac:dyDescent="0.25">
      <c r="D4917" s="6"/>
    </row>
    <row r="4918" spans="4:4" x14ac:dyDescent="0.25">
      <c r="D4918" s="6"/>
    </row>
    <row r="4919" spans="4:4" x14ac:dyDescent="0.25">
      <c r="D4919" s="6"/>
    </row>
    <row r="4920" spans="4:4" x14ac:dyDescent="0.25">
      <c r="D4920" s="6"/>
    </row>
    <row r="4921" spans="4:4" x14ac:dyDescent="0.25">
      <c r="D4921" s="6"/>
    </row>
    <row r="4922" spans="4:4" x14ac:dyDescent="0.25">
      <c r="D4922" s="6"/>
    </row>
    <row r="4923" spans="4:4" x14ac:dyDescent="0.25">
      <c r="D4923" s="6"/>
    </row>
    <row r="4924" spans="4:4" x14ac:dyDescent="0.25">
      <c r="D4924" s="6"/>
    </row>
    <row r="4925" spans="4:4" x14ac:dyDescent="0.25">
      <c r="D4925" s="6"/>
    </row>
    <row r="4926" spans="4:4" x14ac:dyDescent="0.25">
      <c r="D4926" s="6"/>
    </row>
    <row r="4927" spans="4:4" x14ac:dyDescent="0.25">
      <c r="D4927" s="6"/>
    </row>
    <row r="4928" spans="4:4" x14ac:dyDescent="0.25">
      <c r="D4928" s="6"/>
    </row>
    <row r="4929" spans="4:4" x14ac:dyDescent="0.25">
      <c r="D4929" s="6"/>
    </row>
    <row r="4930" spans="4:4" x14ac:dyDescent="0.25">
      <c r="D4930" s="6"/>
    </row>
    <row r="4931" spans="4:4" x14ac:dyDescent="0.25">
      <c r="D4931" s="6"/>
    </row>
    <row r="4932" spans="4:4" x14ac:dyDescent="0.25">
      <c r="D4932" s="6"/>
    </row>
    <row r="4933" spans="4:4" x14ac:dyDescent="0.25">
      <c r="D4933" s="6"/>
    </row>
    <row r="4934" spans="4:4" x14ac:dyDescent="0.25">
      <c r="D4934" s="6"/>
    </row>
    <row r="4935" spans="4:4" x14ac:dyDescent="0.25">
      <c r="D4935" s="6"/>
    </row>
    <row r="4936" spans="4:4" x14ac:dyDescent="0.25">
      <c r="D4936" s="6"/>
    </row>
    <row r="4937" spans="4:4" x14ac:dyDescent="0.25">
      <c r="D4937" s="6"/>
    </row>
    <row r="4938" spans="4:4" x14ac:dyDescent="0.25">
      <c r="D4938" s="6"/>
    </row>
    <row r="4939" spans="4:4" x14ac:dyDescent="0.25">
      <c r="D4939" s="6"/>
    </row>
    <row r="4940" spans="4:4" x14ac:dyDescent="0.25">
      <c r="D4940" s="6"/>
    </row>
    <row r="4941" spans="4:4" x14ac:dyDescent="0.25">
      <c r="D4941" s="6"/>
    </row>
    <row r="4942" spans="4:4" x14ac:dyDescent="0.25">
      <c r="D4942" s="6"/>
    </row>
    <row r="4943" spans="4:4" x14ac:dyDescent="0.25">
      <c r="D4943" s="6"/>
    </row>
    <row r="4944" spans="4:4" x14ac:dyDescent="0.25">
      <c r="D4944" s="6"/>
    </row>
    <row r="4945" spans="4:4" x14ac:dyDescent="0.25">
      <c r="D4945" s="6"/>
    </row>
    <row r="4946" spans="4:4" x14ac:dyDescent="0.25">
      <c r="D4946" s="6"/>
    </row>
    <row r="4947" spans="4:4" x14ac:dyDescent="0.25">
      <c r="D4947" s="6"/>
    </row>
    <row r="4948" spans="4:4" x14ac:dyDescent="0.25">
      <c r="D4948" s="6"/>
    </row>
    <row r="4949" spans="4:4" x14ac:dyDescent="0.25">
      <c r="D4949" s="6"/>
    </row>
    <row r="4950" spans="4:4" x14ac:dyDescent="0.25">
      <c r="D4950" s="6"/>
    </row>
    <row r="4951" spans="4:4" x14ac:dyDescent="0.25">
      <c r="D4951" s="6"/>
    </row>
    <row r="4952" spans="4:4" x14ac:dyDescent="0.25">
      <c r="D4952" s="6"/>
    </row>
    <row r="4953" spans="4:4" x14ac:dyDescent="0.25">
      <c r="D4953" s="6"/>
    </row>
    <row r="4954" spans="4:4" x14ac:dyDescent="0.25">
      <c r="D4954" s="6"/>
    </row>
    <row r="4955" spans="4:4" x14ac:dyDescent="0.25">
      <c r="D4955" s="6"/>
    </row>
    <row r="4956" spans="4:4" x14ac:dyDescent="0.25">
      <c r="D4956" s="6"/>
    </row>
    <row r="4957" spans="4:4" x14ac:dyDescent="0.25">
      <c r="D4957" s="6"/>
    </row>
    <row r="4958" spans="4:4" x14ac:dyDescent="0.25">
      <c r="D4958" s="6"/>
    </row>
    <row r="4959" spans="4:4" x14ac:dyDescent="0.25">
      <c r="D4959" s="6"/>
    </row>
    <row r="4960" spans="4:4" x14ac:dyDescent="0.25">
      <c r="D4960" s="6"/>
    </row>
    <row r="4961" spans="4:4" x14ac:dyDescent="0.25">
      <c r="D4961" s="6"/>
    </row>
    <row r="4962" spans="4:4" x14ac:dyDescent="0.25">
      <c r="D4962" s="6"/>
    </row>
    <row r="4963" spans="4:4" x14ac:dyDescent="0.25">
      <c r="D4963" s="6"/>
    </row>
    <row r="4964" spans="4:4" x14ac:dyDescent="0.25">
      <c r="D4964" s="6"/>
    </row>
    <row r="4965" spans="4:4" x14ac:dyDescent="0.25">
      <c r="D4965" s="6"/>
    </row>
    <row r="4966" spans="4:4" x14ac:dyDescent="0.25">
      <c r="D4966" s="6"/>
    </row>
    <row r="4967" spans="4:4" x14ac:dyDescent="0.25">
      <c r="D4967" s="6"/>
    </row>
    <row r="4968" spans="4:4" x14ac:dyDescent="0.25">
      <c r="D4968" s="6"/>
    </row>
    <row r="4969" spans="4:4" x14ac:dyDescent="0.25">
      <c r="D4969" s="6"/>
    </row>
    <row r="4970" spans="4:4" x14ac:dyDescent="0.25">
      <c r="D4970" s="6"/>
    </row>
    <row r="4971" spans="4:4" x14ac:dyDescent="0.25">
      <c r="D4971" s="6"/>
    </row>
    <row r="4972" spans="4:4" x14ac:dyDescent="0.25">
      <c r="D4972" s="6"/>
    </row>
    <row r="4973" spans="4:4" x14ac:dyDescent="0.25">
      <c r="D4973" s="6"/>
    </row>
    <row r="4974" spans="4:4" x14ac:dyDescent="0.25">
      <c r="D4974" s="6"/>
    </row>
    <row r="4975" spans="4:4" x14ac:dyDescent="0.25">
      <c r="D4975" s="6"/>
    </row>
    <row r="4976" spans="4:4" x14ac:dyDescent="0.25">
      <c r="D4976" s="6"/>
    </row>
    <row r="4977" spans="4:4" x14ac:dyDescent="0.25">
      <c r="D4977" s="6"/>
    </row>
    <row r="4978" spans="4:4" x14ac:dyDescent="0.25">
      <c r="D4978" s="6"/>
    </row>
    <row r="4979" spans="4:4" x14ac:dyDescent="0.25">
      <c r="D4979" s="6"/>
    </row>
    <row r="4980" spans="4:4" x14ac:dyDescent="0.25">
      <c r="D4980" s="6"/>
    </row>
    <row r="4981" spans="4:4" x14ac:dyDescent="0.25">
      <c r="D4981" s="6"/>
    </row>
    <row r="4982" spans="4:4" x14ac:dyDescent="0.25">
      <c r="D4982" s="6"/>
    </row>
    <row r="4983" spans="4:4" x14ac:dyDescent="0.25">
      <c r="D4983" s="6"/>
    </row>
    <row r="4984" spans="4:4" x14ac:dyDescent="0.25">
      <c r="D4984" s="6"/>
    </row>
    <row r="4985" spans="4:4" x14ac:dyDescent="0.25">
      <c r="D4985" s="6"/>
    </row>
  </sheetData>
  <sheetProtection algorithmName="SHA-512" hashValue="9bRxV7HSWnx7Vqa6NPL3bchz7fq8WTO1tVbu+hg1Lp4pH74oETckP8Rd7TR5/5v+poQcCo/RNwilEqBgPppxgA==" saltValue="HEZHk1CQLUnbHXsbZkJZLw==" spinCount="100000" sheet="1" selectLockedCells="1"/>
  <mergeCells count="11">
    <mergeCell ref="A22:B22"/>
    <mergeCell ref="A1:G1"/>
    <mergeCell ref="C2:G2"/>
    <mergeCell ref="C3:G3"/>
    <mergeCell ref="C4:G4"/>
    <mergeCell ref="C9:G9"/>
    <mergeCell ref="C12:G12"/>
    <mergeCell ref="C14:G14"/>
    <mergeCell ref="C16:G16"/>
    <mergeCell ref="C18:G18"/>
    <mergeCell ref="C20:G20"/>
  </mergeCells>
  <pageMargins left="0.7" right="0.7" top="0.78740157499999996" bottom="0.78740157499999996" header="0.3" footer="0.3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Stavba</vt:lpstr>
      <vt:lpstr>01 01 - EL Pol</vt:lpstr>
      <vt:lpstr>01 01 - VRN Pol</vt:lpstr>
      <vt:lpstr>CenaCelkem</vt:lpstr>
      <vt:lpstr>Stavba!CenaCelkemVypocet</vt:lpstr>
      <vt:lpstr>DPHSni</vt:lpstr>
      <vt:lpstr>DPHZakl</vt:lpstr>
      <vt:lpstr>Mena</vt:lpstr>
      <vt:lpstr>Stavba!SazbaDPH1</vt:lpstr>
      <vt:lpstr>Stavba!SazbaDPH2</vt:lpstr>
      <vt:lpstr>ZakladDPHSni</vt:lpstr>
      <vt:lpstr>Stavba!ZakladDPHSniVypocet</vt:lpstr>
      <vt:lpstr>ZakladDPHZakl</vt:lpstr>
      <vt:lpstr>Stavba!ZakladDPHZaklVypocet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dokulilova</dc:creator>
  <cp:lastModifiedBy>admin</cp:lastModifiedBy>
  <cp:lastPrinted>2023-02-16T09:34:14Z</cp:lastPrinted>
  <dcterms:created xsi:type="dcterms:W3CDTF">2021-05-10T10:34:03Z</dcterms:created>
  <dcterms:modified xsi:type="dcterms:W3CDTF">2023-03-09T09:48:21Z</dcterms:modified>
</cp:coreProperties>
</file>