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_zakazky2018\tzb 2018\1806kiho\DPS provedení stavby\oprava 07-2019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Pol'!$A$1:$U$111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I52" i="1"/>
  <c r="I51" i="1"/>
  <c r="I50" i="1"/>
  <c r="I49" i="1"/>
  <c r="I48" i="1"/>
  <c r="I47" i="1"/>
  <c r="G39" i="1"/>
  <c r="F39" i="1"/>
  <c r="G101" i="12"/>
  <c r="AC101" i="12"/>
  <c r="AD101" i="12"/>
  <c r="G8" i="12"/>
  <c r="O8" i="12"/>
  <c r="U8" i="12"/>
  <c r="G9" i="12"/>
  <c r="M9" i="12" s="1"/>
  <c r="M8" i="12" s="1"/>
  <c r="I9" i="12"/>
  <c r="I8" i="12" s="1"/>
  <c r="K9" i="12"/>
  <c r="K8" i="12" s="1"/>
  <c r="O9" i="12"/>
  <c r="Q9" i="12"/>
  <c r="Q8" i="12" s="1"/>
  <c r="U9" i="12"/>
  <c r="G10" i="12"/>
  <c r="U10" i="12"/>
  <c r="G11" i="12"/>
  <c r="I11" i="12"/>
  <c r="I10" i="12" s="1"/>
  <c r="K11" i="12"/>
  <c r="M11" i="12"/>
  <c r="M10" i="12" s="1"/>
  <c r="O11" i="12"/>
  <c r="O10" i="12" s="1"/>
  <c r="Q11" i="12"/>
  <c r="U11" i="12"/>
  <c r="G12" i="12"/>
  <c r="M12" i="12" s="1"/>
  <c r="I12" i="12"/>
  <c r="K12" i="12"/>
  <c r="K10" i="12" s="1"/>
  <c r="O12" i="12"/>
  <c r="Q12" i="12"/>
  <c r="Q10" i="12" s="1"/>
  <c r="U12" i="12"/>
  <c r="G13" i="12"/>
  <c r="I13" i="12"/>
  <c r="K13" i="12"/>
  <c r="M13" i="12"/>
  <c r="O13" i="12"/>
  <c r="Q13" i="12"/>
  <c r="U13" i="12"/>
  <c r="O14" i="12"/>
  <c r="G15" i="12"/>
  <c r="G14" i="12" s="1"/>
  <c r="I15" i="12"/>
  <c r="I14" i="12" s="1"/>
  <c r="K15" i="12"/>
  <c r="M15" i="12"/>
  <c r="M14" i="12" s="1"/>
  <c r="O15" i="12"/>
  <c r="Q15" i="12"/>
  <c r="Q14" i="12" s="1"/>
  <c r="U15" i="12"/>
  <c r="G16" i="12"/>
  <c r="M16" i="12" s="1"/>
  <c r="I16" i="12"/>
  <c r="K16" i="12"/>
  <c r="O16" i="12"/>
  <c r="Q16" i="12"/>
  <c r="U16" i="12"/>
  <c r="U14" i="12" s="1"/>
  <c r="G17" i="12"/>
  <c r="I17" i="12"/>
  <c r="K17" i="12"/>
  <c r="M17" i="12"/>
  <c r="O17" i="12"/>
  <c r="Q17" i="12"/>
  <c r="U17" i="12"/>
  <c r="G18" i="12"/>
  <c r="M18" i="12" s="1"/>
  <c r="I18" i="12"/>
  <c r="K18" i="12"/>
  <c r="K14" i="12" s="1"/>
  <c r="O18" i="12"/>
  <c r="Q18" i="12"/>
  <c r="U18" i="12"/>
  <c r="G19" i="12"/>
  <c r="I19" i="12"/>
  <c r="K19" i="12"/>
  <c r="M19" i="12"/>
  <c r="O19" i="12"/>
  <c r="Q19" i="12"/>
  <c r="U19" i="12"/>
  <c r="G21" i="12"/>
  <c r="I21" i="12"/>
  <c r="I20" i="12" s="1"/>
  <c r="K21" i="12"/>
  <c r="M21" i="12"/>
  <c r="O21" i="12"/>
  <c r="Q21" i="12"/>
  <c r="Q20" i="12" s="1"/>
  <c r="U21" i="12"/>
  <c r="U20" i="12" s="1"/>
  <c r="G22" i="12"/>
  <c r="M22" i="12" s="1"/>
  <c r="I22" i="12"/>
  <c r="K22" i="12"/>
  <c r="O22" i="12"/>
  <c r="O20" i="12" s="1"/>
  <c r="Q22" i="12"/>
  <c r="U22" i="12"/>
  <c r="G23" i="12"/>
  <c r="I23" i="12"/>
  <c r="K23" i="12"/>
  <c r="M23" i="12"/>
  <c r="O23" i="12"/>
  <c r="Q23" i="12"/>
  <c r="U23" i="12"/>
  <c r="G24" i="12"/>
  <c r="M24" i="12" s="1"/>
  <c r="I24" i="12"/>
  <c r="K24" i="12"/>
  <c r="O24" i="12"/>
  <c r="Q24" i="12"/>
  <c r="U24" i="12"/>
  <c r="G25" i="12"/>
  <c r="I25" i="12"/>
  <c r="K25" i="12"/>
  <c r="M25" i="12"/>
  <c r="O25" i="12"/>
  <c r="Q25" i="12"/>
  <c r="U25" i="12"/>
  <c r="G26" i="12"/>
  <c r="M26" i="12" s="1"/>
  <c r="I26" i="12"/>
  <c r="K26" i="12"/>
  <c r="O26" i="12"/>
  <c r="Q26" i="12"/>
  <c r="U26" i="12"/>
  <c r="G27" i="12"/>
  <c r="I27" i="12"/>
  <c r="K27" i="12"/>
  <c r="M27" i="12"/>
  <c r="O27" i="12"/>
  <c r="Q27" i="12"/>
  <c r="U27" i="12"/>
  <c r="G28" i="12"/>
  <c r="M28" i="12" s="1"/>
  <c r="I28" i="12"/>
  <c r="K28" i="12"/>
  <c r="K20" i="12" s="1"/>
  <c r="O28" i="12"/>
  <c r="Q28" i="12"/>
  <c r="U28" i="12"/>
  <c r="I29" i="12"/>
  <c r="Q29" i="12"/>
  <c r="G30" i="12"/>
  <c r="G29" i="12" s="1"/>
  <c r="I30" i="12"/>
  <c r="K30" i="12"/>
  <c r="K29" i="12" s="1"/>
  <c r="O30" i="12"/>
  <c r="O29" i="12" s="1"/>
  <c r="Q30" i="12"/>
  <c r="U30" i="12"/>
  <c r="U29" i="12" s="1"/>
  <c r="G32" i="12"/>
  <c r="G31" i="12" s="1"/>
  <c r="I32" i="12"/>
  <c r="I31" i="12" s="1"/>
  <c r="K32" i="12"/>
  <c r="K31" i="12" s="1"/>
  <c r="O32" i="12"/>
  <c r="O31" i="12" s="1"/>
  <c r="Q32" i="12"/>
  <c r="U32" i="12"/>
  <c r="U31" i="12" s="1"/>
  <c r="G33" i="12"/>
  <c r="I33" i="12"/>
  <c r="K33" i="12"/>
  <c r="M33" i="12"/>
  <c r="O33" i="12"/>
  <c r="Q33" i="12"/>
  <c r="Q31" i="12" s="1"/>
  <c r="U33" i="12"/>
  <c r="G34" i="12"/>
  <c r="M34" i="12" s="1"/>
  <c r="I34" i="12"/>
  <c r="K34" i="12"/>
  <c r="O34" i="12"/>
  <c r="Q34" i="12"/>
  <c r="U34" i="12"/>
  <c r="G35" i="12"/>
  <c r="I35" i="12"/>
  <c r="K35" i="12"/>
  <c r="M35" i="12"/>
  <c r="O35" i="12"/>
  <c r="Q35" i="12"/>
  <c r="U35" i="12"/>
  <c r="G36" i="12"/>
  <c r="M36" i="12" s="1"/>
  <c r="I36" i="12"/>
  <c r="K36" i="12"/>
  <c r="O36" i="12"/>
  <c r="Q36" i="12"/>
  <c r="U36" i="12"/>
  <c r="G37" i="12"/>
  <c r="I37" i="12"/>
  <c r="K37" i="12"/>
  <c r="M37" i="12"/>
  <c r="O37" i="12"/>
  <c r="Q37" i="12"/>
  <c r="U37" i="12"/>
  <c r="G38" i="12"/>
  <c r="M38" i="12" s="1"/>
  <c r="I38" i="12"/>
  <c r="K38" i="12"/>
  <c r="O38" i="12"/>
  <c r="Q38" i="12"/>
  <c r="U38" i="12"/>
  <c r="G39" i="12"/>
  <c r="I39" i="12"/>
  <c r="K39" i="12"/>
  <c r="M39" i="12"/>
  <c r="O39" i="12"/>
  <c r="Q39" i="12"/>
  <c r="U39" i="12"/>
  <c r="G40" i="12"/>
  <c r="M40" i="12" s="1"/>
  <c r="I40" i="12"/>
  <c r="K40" i="12"/>
  <c r="O40" i="12"/>
  <c r="Q40" i="12"/>
  <c r="U40" i="12"/>
  <c r="G41" i="12"/>
  <c r="I41" i="12"/>
  <c r="K41" i="12"/>
  <c r="M41" i="12"/>
  <c r="O41" i="12"/>
  <c r="Q41" i="12"/>
  <c r="U41" i="12"/>
  <c r="G42" i="12"/>
  <c r="M42" i="12" s="1"/>
  <c r="I42" i="12"/>
  <c r="K42" i="12"/>
  <c r="O42" i="12"/>
  <c r="Q42" i="12"/>
  <c r="U42" i="12"/>
  <c r="G43" i="12"/>
  <c r="I43" i="12"/>
  <c r="K43" i="12"/>
  <c r="M43" i="12"/>
  <c r="O43" i="12"/>
  <c r="Q43" i="12"/>
  <c r="U43" i="12"/>
  <c r="G44" i="12"/>
  <c r="M44" i="12" s="1"/>
  <c r="I44" i="12"/>
  <c r="K44" i="12"/>
  <c r="O44" i="12"/>
  <c r="Q44" i="12"/>
  <c r="U44" i="12"/>
  <c r="G45" i="12"/>
  <c r="I45" i="12"/>
  <c r="K45" i="12"/>
  <c r="M45" i="12"/>
  <c r="O45" i="12"/>
  <c r="Q45" i="12"/>
  <c r="U45" i="12"/>
  <c r="G46" i="12"/>
  <c r="M46" i="12" s="1"/>
  <c r="I46" i="12"/>
  <c r="K46" i="12"/>
  <c r="O46" i="12"/>
  <c r="Q46" i="12"/>
  <c r="U46" i="12"/>
  <c r="G47" i="12"/>
  <c r="I47" i="12"/>
  <c r="K47" i="12"/>
  <c r="M47" i="12"/>
  <c r="O47" i="12"/>
  <c r="Q47" i="12"/>
  <c r="U47" i="12"/>
  <c r="G48" i="12"/>
  <c r="M48" i="12" s="1"/>
  <c r="I48" i="12"/>
  <c r="K48" i="12"/>
  <c r="O48" i="12"/>
  <c r="Q48" i="12"/>
  <c r="U48" i="12"/>
  <c r="G50" i="12"/>
  <c r="M50" i="12" s="1"/>
  <c r="I50" i="12"/>
  <c r="K50" i="12"/>
  <c r="K49" i="12" s="1"/>
  <c r="O50" i="12"/>
  <c r="O49" i="12" s="1"/>
  <c r="Q50" i="12"/>
  <c r="U50" i="12"/>
  <c r="U49" i="12" s="1"/>
  <c r="G51" i="12"/>
  <c r="I51" i="12"/>
  <c r="I49" i="12" s="1"/>
  <c r="K51" i="12"/>
  <c r="M51" i="12"/>
  <c r="O51" i="12"/>
  <c r="Q51" i="12"/>
  <c r="U51" i="12"/>
  <c r="G52" i="12"/>
  <c r="M52" i="12" s="1"/>
  <c r="I52" i="12"/>
  <c r="K52" i="12"/>
  <c r="O52" i="12"/>
  <c r="Q52" i="12"/>
  <c r="U52" i="12"/>
  <c r="G53" i="12"/>
  <c r="I53" i="12"/>
  <c r="K53" i="12"/>
  <c r="M53" i="12"/>
  <c r="O53" i="12"/>
  <c r="Q53" i="12"/>
  <c r="U53" i="12"/>
  <c r="G54" i="12"/>
  <c r="M54" i="12" s="1"/>
  <c r="I54" i="12"/>
  <c r="K54" i="12"/>
  <c r="O54" i="12"/>
  <c r="Q54" i="12"/>
  <c r="U54" i="12"/>
  <c r="G55" i="12"/>
  <c r="I55" i="12"/>
  <c r="K55" i="12"/>
  <c r="M55" i="12"/>
  <c r="O55" i="12"/>
  <c r="Q55" i="12"/>
  <c r="Q49" i="12" s="1"/>
  <c r="U55" i="12"/>
  <c r="G56" i="12"/>
  <c r="M56" i="12" s="1"/>
  <c r="I56" i="12"/>
  <c r="K56" i="12"/>
  <c r="O56" i="12"/>
  <c r="Q56" i="12"/>
  <c r="U56" i="12"/>
  <c r="G57" i="12"/>
  <c r="I57" i="12"/>
  <c r="K57" i="12"/>
  <c r="M57" i="12"/>
  <c r="O57" i="12"/>
  <c r="Q57" i="12"/>
  <c r="U57" i="12"/>
  <c r="G58" i="12"/>
  <c r="M58" i="12" s="1"/>
  <c r="I58" i="12"/>
  <c r="K58" i="12"/>
  <c r="O58" i="12"/>
  <c r="Q58" i="12"/>
  <c r="U58" i="12"/>
  <c r="G59" i="12"/>
  <c r="I59" i="12"/>
  <c r="K59" i="12"/>
  <c r="M59" i="12"/>
  <c r="O59" i="12"/>
  <c r="Q59" i="12"/>
  <c r="U59" i="12"/>
  <c r="G60" i="12"/>
  <c r="M60" i="12" s="1"/>
  <c r="I60" i="12"/>
  <c r="K60" i="12"/>
  <c r="O60" i="12"/>
  <c r="Q60" i="12"/>
  <c r="U60" i="12"/>
  <c r="G61" i="12"/>
  <c r="I61" i="12"/>
  <c r="K61" i="12"/>
  <c r="M61" i="12"/>
  <c r="O61" i="12"/>
  <c r="Q61" i="12"/>
  <c r="U61" i="12"/>
  <c r="G62" i="12"/>
  <c r="M62" i="12" s="1"/>
  <c r="I62" i="12"/>
  <c r="K62" i="12"/>
  <c r="O62" i="12"/>
  <c r="Q62" i="12"/>
  <c r="U62" i="12"/>
  <c r="G63" i="12"/>
  <c r="I63" i="12"/>
  <c r="K63" i="12"/>
  <c r="M63" i="12"/>
  <c r="O63" i="12"/>
  <c r="Q63" i="12"/>
  <c r="U63" i="12"/>
  <c r="G64" i="12"/>
  <c r="M64" i="12" s="1"/>
  <c r="I64" i="12"/>
  <c r="K64" i="12"/>
  <c r="O64" i="12"/>
  <c r="Q64" i="12"/>
  <c r="U64" i="12"/>
  <c r="G65" i="12"/>
  <c r="I65" i="12"/>
  <c r="K65" i="12"/>
  <c r="M65" i="12"/>
  <c r="O65" i="12"/>
  <c r="Q65" i="12"/>
  <c r="U65" i="12"/>
  <c r="G66" i="12"/>
  <c r="M66" i="12" s="1"/>
  <c r="I66" i="12"/>
  <c r="K66" i="12"/>
  <c r="O66" i="12"/>
  <c r="Q66" i="12"/>
  <c r="U66" i="12"/>
  <c r="G68" i="12"/>
  <c r="G67" i="12" s="1"/>
  <c r="I68" i="12"/>
  <c r="K68" i="12"/>
  <c r="K67" i="12" s="1"/>
  <c r="O68" i="12"/>
  <c r="Q68" i="12"/>
  <c r="Q67" i="12" s="1"/>
  <c r="U68" i="12"/>
  <c r="U67" i="12" s="1"/>
  <c r="G69" i="12"/>
  <c r="I69" i="12"/>
  <c r="K69" i="12"/>
  <c r="M69" i="12"/>
  <c r="O69" i="12"/>
  <c r="Q69" i="12"/>
  <c r="U69" i="12"/>
  <c r="G70" i="12"/>
  <c r="M70" i="12" s="1"/>
  <c r="I70" i="12"/>
  <c r="K70" i="12"/>
  <c r="O70" i="12"/>
  <c r="O67" i="12" s="1"/>
  <c r="Q70" i="12"/>
  <c r="U70" i="12"/>
  <c r="G71" i="12"/>
  <c r="I71" i="12"/>
  <c r="K71" i="12"/>
  <c r="M71" i="12"/>
  <c r="O71" i="12"/>
  <c r="Q71" i="12"/>
  <c r="U71" i="12"/>
  <c r="G72" i="12"/>
  <c r="M72" i="12" s="1"/>
  <c r="I72" i="12"/>
  <c r="K72" i="12"/>
  <c r="O72" i="12"/>
  <c r="Q72" i="12"/>
  <c r="U72" i="12"/>
  <c r="G73" i="12"/>
  <c r="I73" i="12"/>
  <c r="K73" i="12"/>
  <c r="M73" i="12"/>
  <c r="O73" i="12"/>
  <c r="Q73" i="12"/>
  <c r="U73" i="12"/>
  <c r="G74" i="12"/>
  <c r="M74" i="12" s="1"/>
  <c r="I74" i="12"/>
  <c r="K74" i="12"/>
  <c r="O74" i="12"/>
  <c r="Q74" i="12"/>
  <c r="U74" i="12"/>
  <c r="G75" i="12"/>
  <c r="I75" i="12"/>
  <c r="I67" i="12" s="1"/>
  <c r="K75" i="12"/>
  <c r="M75" i="12"/>
  <c r="O75" i="12"/>
  <c r="Q75" i="12"/>
  <c r="U75" i="12"/>
  <c r="G76" i="12"/>
  <c r="M76" i="12" s="1"/>
  <c r="I76" i="12"/>
  <c r="K76" i="12"/>
  <c r="O76" i="12"/>
  <c r="Q76" i="12"/>
  <c r="U76" i="12"/>
  <c r="G77" i="12"/>
  <c r="I77" i="12"/>
  <c r="K77" i="12"/>
  <c r="M77" i="12"/>
  <c r="O77" i="12"/>
  <c r="Q77" i="12"/>
  <c r="U77" i="12"/>
  <c r="G78" i="12"/>
  <c r="M78" i="12" s="1"/>
  <c r="I78" i="12"/>
  <c r="K78" i="12"/>
  <c r="O78" i="12"/>
  <c r="Q78" i="12"/>
  <c r="U78" i="12"/>
  <c r="G79" i="12"/>
  <c r="I79" i="12"/>
  <c r="K79" i="12"/>
  <c r="M79" i="12"/>
  <c r="O79" i="12"/>
  <c r="Q79" i="12"/>
  <c r="U79" i="12"/>
  <c r="G80" i="12"/>
  <c r="M80" i="12" s="1"/>
  <c r="I80" i="12"/>
  <c r="K80" i="12"/>
  <c r="O80" i="12"/>
  <c r="Q80" i="12"/>
  <c r="U80" i="12"/>
  <c r="G81" i="12"/>
  <c r="I81" i="12"/>
  <c r="K81" i="12"/>
  <c r="M81" i="12"/>
  <c r="O81" i="12"/>
  <c r="Q81" i="12"/>
  <c r="U81" i="12"/>
  <c r="G82" i="12"/>
  <c r="M82" i="12" s="1"/>
  <c r="I82" i="12"/>
  <c r="K82" i="12"/>
  <c r="O82" i="12"/>
  <c r="Q82" i="12"/>
  <c r="U82" i="12"/>
  <c r="G83" i="12"/>
  <c r="I83" i="12"/>
  <c r="K83" i="12"/>
  <c r="M83" i="12"/>
  <c r="O83" i="12"/>
  <c r="Q83" i="12"/>
  <c r="U83" i="12"/>
  <c r="G84" i="12"/>
  <c r="M84" i="12" s="1"/>
  <c r="I84" i="12"/>
  <c r="K84" i="12"/>
  <c r="O84" i="12"/>
  <c r="Q84" i="12"/>
  <c r="U84" i="12"/>
  <c r="G85" i="12"/>
  <c r="I85" i="12"/>
  <c r="K85" i="12"/>
  <c r="M85" i="12"/>
  <c r="O85" i="12"/>
  <c r="Q85" i="12"/>
  <c r="U85" i="12"/>
  <c r="G86" i="12"/>
  <c r="M86" i="12" s="1"/>
  <c r="I86" i="12"/>
  <c r="K86" i="12"/>
  <c r="O86" i="12"/>
  <c r="Q86" i="12"/>
  <c r="U86" i="12"/>
  <c r="G87" i="12"/>
  <c r="I87" i="12"/>
  <c r="K87" i="12"/>
  <c r="M87" i="12"/>
  <c r="O87" i="12"/>
  <c r="Q87" i="12"/>
  <c r="U87" i="12"/>
  <c r="G88" i="12"/>
  <c r="M88" i="12" s="1"/>
  <c r="I88" i="12"/>
  <c r="K88" i="12"/>
  <c r="O88" i="12"/>
  <c r="Q88" i="12"/>
  <c r="U88" i="12"/>
  <c r="G89" i="12"/>
  <c r="I89" i="12"/>
  <c r="K89" i="12"/>
  <c r="M89" i="12"/>
  <c r="O89" i="12"/>
  <c r="Q89" i="12"/>
  <c r="U89" i="12"/>
  <c r="G90" i="12"/>
  <c r="M90" i="12" s="1"/>
  <c r="I90" i="12"/>
  <c r="K90" i="12"/>
  <c r="O90" i="12"/>
  <c r="Q90" i="12"/>
  <c r="U90" i="12"/>
  <c r="G91" i="12"/>
  <c r="I91" i="12"/>
  <c r="K91" i="12"/>
  <c r="M91" i="12"/>
  <c r="O91" i="12"/>
  <c r="Q91" i="12"/>
  <c r="U91" i="12"/>
  <c r="G92" i="12"/>
  <c r="M92" i="12" s="1"/>
  <c r="I92" i="12"/>
  <c r="K92" i="12"/>
  <c r="O92" i="12"/>
  <c r="Q92" i="12"/>
  <c r="U92" i="12"/>
  <c r="I93" i="12"/>
  <c r="G94" i="12"/>
  <c r="G93" i="12" s="1"/>
  <c r="I94" i="12"/>
  <c r="K94" i="12"/>
  <c r="K93" i="12" s="1"/>
  <c r="O94" i="12"/>
  <c r="O93" i="12" s="1"/>
  <c r="Q94" i="12"/>
  <c r="U94" i="12"/>
  <c r="G95" i="12"/>
  <c r="I95" i="12"/>
  <c r="K95" i="12"/>
  <c r="M95" i="12"/>
  <c r="O95" i="12"/>
  <c r="Q95" i="12"/>
  <c r="Q93" i="12" s="1"/>
  <c r="U95" i="12"/>
  <c r="G96" i="12"/>
  <c r="M96" i="12" s="1"/>
  <c r="I96" i="12"/>
  <c r="K96" i="12"/>
  <c r="O96" i="12"/>
  <c r="Q96" i="12"/>
  <c r="U96" i="12"/>
  <c r="U93" i="12" s="1"/>
  <c r="G97" i="12"/>
  <c r="I97" i="12"/>
  <c r="K97" i="12"/>
  <c r="M97" i="12"/>
  <c r="O97" i="12"/>
  <c r="Q97" i="12"/>
  <c r="U97" i="12"/>
  <c r="G98" i="12"/>
  <c r="K98" i="12"/>
  <c r="M98" i="12"/>
  <c r="U98" i="12"/>
  <c r="G99" i="12"/>
  <c r="I99" i="12"/>
  <c r="I98" i="12" s="1"/>
  <c r="K99" i="12"/>
  <c r="M99" i="12"/>
  <c r="O99" i="12"/>
  <c r="O98" i="12" s="1"/>
  <c r="Q99" i="12"/>
  <c r="Q98" i="12" s="1"/>
  <c r="U99" i="12"/>
  <c r="I20" i="1"/>
  <c r="I19" i="1"/>
  <c r="I18" i="1"/>
  <c r="I17" i="1"/>
  <c r="I16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57" i="1" l="1"/>
  <c r="G24" i="1"/>
  <c r="G29" i="1" s="1"/>
  <c r="G28" i="1"/>
  <c r="M20" i="12"/>
  <c r="M49" i="12"/>
  <c r="M68" i="12"/>
  <c r="M67" i="12" s="1"/>
  <c r="G49" i="12"/>
  <c r="M94" i="12"/>
  <c r="M93" i="12" s="1"/>
  <c r="M30" i="12"/>
  <c r="M29" i="12" s="1"/>
  <c r="G20" i="12"/>
  <c r="M32" i="12"/>
  <c r="M31" i="12" s="1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<sst xmlns="http://schemas.openxmlformats.org/spreadsheetml/2006/main" count="519" uniqueCount="254">
  <si>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</si>
  <si>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</si>
  <si>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</si>
  <si>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</si>
  <si>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</si>
  <si>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</si>
  <si>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</si>
  <si>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</si>
  <si>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</si>
  <si>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</si>
  <si>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</si>
  <si>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</si>
  <si>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</si>
  <si>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</si>
  <si>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</si>
  <si>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</si>
  <si>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</si>
  <si>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</si>
  <si>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</si>
  <si>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</si>
  <si>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</si>
  <si>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</si>
  <si>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</si>
  <si>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</si>
  <si>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</si>
  <si>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</si>
  <si>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</si>
  <si>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</si>
  <si>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</si>
  <si>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</si>
  <si>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</si>
  <si>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</si>
  <si>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</si>
  <si>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</si>
  <si>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</si>
  <si>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</si>
  <si>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</si>
  <si>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</si>
  <si>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</si>
  <si>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</si>
  <si>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</si>
  <si>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</si>
  <si>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</si>
  <si>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 xml:space="preserve">                             D.1.4.b. VYTÁPĚNÍ</t>
  </si>
  <si>
    <t>Rozpočet:</t>
  </si>
  <si>
    <t>Misto</t>
  </si>
  <si>
    <t>KOMPLEXNÍ STAVEB. ÚPRAVY KINA SVĚT, HODONÍN, ČÁST 1-STAVBA</t>
  </si>
  <si>
    <t>MĚSTO HODONÍN</t>
  </si>
  <si>
    <t>MASARYKOVO NÁM. 53/1</t>
  </si>
  <si>
    <t>HODONÍN</t>
  </si>
  <si>
    <t>695 35</t>
  </si>
  <si>
    <t>STANISLAV JAVORA</t>
  </si>
  <si>
    <t>RADĚJOV 330</t>
  </si>
  <si>
    <t>RADĚJOV</t>
  </si>
  <si>
    <t>69667</t>
  </si>
  <si>
    <t>12214728</t>
  </si>
  <si>
    <t>Celkem za stavbu</t>
  </si>
  <si>
    <t>CZK</t>
  </si>
  <si>
    <t>Rekapitulace dílů</t>
  </si>
  <si>
    <t>Typ dílu</t>
  </si>
  <si>
    <t>61</t>
  </si>
  <si>
    <t>Upravy povrchů vnitřní</t>
  </si>
  <si>
    <t>90</t>
  </si>
  <si>
    <t>Přípočty</t>
  </si>
  <si>
    <t>97</t>
  </si>
  <si>
    <t>Prorážení otvorů</t>
  </si>
  <si>
    <t>713</t>
  </si>
  <si>
    <t>Izolace tepelné a požární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</si>
  <si>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</si>
  <si>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</si>
  <si>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</si>
  <si>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</si>
  <si>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</si>
  <si>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</si>
  <si>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</si>
  <si>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</si>
  <si>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</si>
  <si>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</si>
  <si>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</si>
  <si>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</si>
  <si>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</si>
  <si>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</si>
  <si>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</si>
  <si>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</si>
  <si>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</si>
  <si>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</si>
  <si>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</si>
  <si>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</si>
  <si>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</si>
  <si>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</si>
  <si>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</si>
  <si>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</si>
  <si>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</si>
  <si>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</si>
  <si>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</si>
  <si>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</si>
  <si>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</si>
  <si>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</si>
  <si>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</si>
  <si>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</si>
  <si>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</si>
  <si>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</si>
  <si>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</si>
  <si>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</si>
  <si>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</si>
  <si>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</si>
  <si>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</si>
  <si>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</si>
  <si>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</si>
  <si>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612403386R00</t>
  </si>
  <si>
    <t>Hrubá výplň rýh ve stěnách do 10x15cm maltou z SMS</t>
  </si>
  <si>
    <t>m</t>
  </si>
  <si>
    <t>POL1_0</t>
  </si>
  <si>
    <t>900      R04</t>
  </si>
  <si>
    <t>Obhlídka skut. stavu, uzavření a vypuštění systému UT</t>
  </si>
  <si>
    <t>h</t>
  </si>
  <si>
    <t>Zajištění stávajících, prvků UT proti poškození</t>
  </si>
  <si>
    <t>Zkouška systému doregulování po větvích a tělesech, spolupráce s elektro</t>
  </si>
  <si>
    <t>971033151R00</t>
  </si>
  <si>
    <t>Vybourání otvorů zeď cihel. d=6 cm, tl. nad 20cm, MVC</t>
  </si>
  <si>
    <t>kus</t>
  </si>
  <si>
    <t>974031154R00</t>
  </si>
  <si>
    <t>Vysekání rýh ve zdi cihelné 10 x 15 cm</t>
  </si>
  <si>
    <t>979082111R00</t>
  </si>
  <si>
    <t>Vnitrostaveništní doprava suti do 10 m</t>
  </si>
  <si>
    <t>t</t>
  </si>
  <si>
    <t>979081111R00</t>
  </si>
  <si>
    <t>Odvoz suti a vybour. hmot na skládku do 5 km, uložení</t>
  </si>
  <si>
    <t>979990101R00</t>
  </si>
  <si>
    <t>Poplatek za skládku suti - směs betonu a cihel</t>
  </si>
  <si>
    <t>713400843R00</t>
  </si>
  <si>
    <t>Odstranění izolace vláknité bez konstr. bez úpravy, 130m</t>
  </si>
  <si>
    <t>m2</t>
  </si>
  <si>
    <t>979990144R00</t>
  </si>
  <si>
    <t>Poplatek za skládku suti - minerální vata</t>
  </si>
  <si>
    <t>713461121R00</t>
  </si>
  <si>
    <t>Izolace potrubí-skružemi na tmel za stud., 1vrstvá</t>
  </si>
  <si>
    <t>katalog</t>
  </si>
  <si>
    <t>Skruže PPE, 1vrstvá, tl.6-25mm, vnitř.d 20-32mm, 323bm</t>
  </si>
  <si>
    <t>POL2_0</t>
  </si>
  <si>
    <t>713552111R00</t>
  </si>
  <si>
    <t>Protipož. trubní ucpávka EI 90, do D 25 mm, stěna</t>
  </si>
  <si>
    <t>713571112RT2</t>
  </si>
  <si>
    <t>Požárně ochranná manžeta hl. 60 mm, EI 90, D 63 mm, PROMASTOP®-U</t>
  </si>
  <si>
    <t>998713102R00</t>
  </si>
  <si>
    <t>Přesun hmot pro izolace tepelné, výšky do 12 m</t>
  </si>
  <si>
    <t>732110812R00</t>
  </si>
  <si>
    <t>Üprava u tělesa  rozděl. a sběrače - demont. větve, 1xčerp., armat. závit. do DN40, zaslep., uložení</t>
  </si>
  <si>
    <t>soub</t>
  </si>
  <si>
    <t>733110806R00</t>
  </si>
  <si>
    <t>Demontáž potrubí ocelového závitového do DN 15-32, vč. armatur</t>
  </si>
  <si>
    <t>733110808R00</t>
  </si>
  <si>
    <t>Demontáž potrubí ocelového závitového do DN 50</t>
  </si>
  <si>
    <t>733110810R00</t>
  </si>
  <si>
    <t>Demontáž a přeložení potrubí ocelového, do DN 65, vč. izolace</t>
  </si>
  <si>
    <t>Odvoz vybourané oceli   do 5 km, manipulace pro recyklaci</t>
  </si>
  <si>
    <t>733113112R00</t>
  </si>
  <si>
    <t>Příplatek za zhotovení přípojky DN 10-15, k tělesu</t>
  </si>
  <si>
    <t>733191111R00</t>
  </si>
  <si>
    <t>Manžety prostupové pro trubky do DN 15, chrom, jednoduché</t>
  </si>
  <si>
    <t>Manžety prostupové pro trubky do DN 15, chrom, dvojité 50mm</t>
  </si>
  <si>
    <t>733163103R00</t>
  </si>
  <si>
    <t>Potrubí z trubek D 18 x 1,0 mm, nerez, lisovaný spoj</t>
  </si>
  <si>
    <t>733163104R00</t>
  </si>
  <si>
    <t>Potrubí z trubek D 22 x 1 ,2mm, nerez, lisovaný spoj</t>
  </si>
  <si>
    <t>733163105R00</t>
  </si>
  <si>
    <t>Potrubí z trubek D 28 x 1,5 mm, nerez, lisovaný spoj</t>
  </si>
  <si>
    <t>733178134R00</t>
  </si>
  <si>
    <t>Potrubí vícevrstvé PPR-AL, D 20 x 2mm, lisovaný spoj</t>
  </si>
  <si>
    <t>733178135R00</t>
  </si>
  <si>
    <t>Potrubí vícevrstvé PPR-AL, D 26 x3mm, lisovaný spoj</t>
  </si>
  <si>
    <t>733178116R00</t>
  </si>
  <si>
    <t>Potrubí vícevrstvé PPR-AL, D 32 x 3 mm, lisovaný spoj</t>
  </si>
  <si>
    <t>733178117R00</t>
  </si>
  <si>
    <t>Potrubí vícevrstvé PPR-AL, D 40 x 3,5 mm, lis. spoj</t>
  </si>
  <si>
    <t>733190106R00</t>
  </si>
  <si>
    <t>Tlaková zkouška potrubí  DN 32</t>
  </si>
  <si>
    <t>733190109R00</t>
  </si>
  <si>
    <t>Tlaková zkouška potrubí  DN 65</t>
  </si>
  <si>
    <t>998733101R00</t>
  </si>
  <si>
    <t>Přesun hmot pro rozvody potrubí, výšky do 6 m</t>
  </si>
  <si>
    <t>734221672RT3</t>
  </si>
  <si>
    <t>Hlavice ovládání ventilů, ruční</t>
  </si>
  <si>
    <t>Hlavice ovládání ventilů termostatické, pojistka</t>
  </si>
  <si>
    <t>Hlavice ovládání ventilů s pohonem 24V, pojistka, bez proudu otevřeno (koordinace elektro)</t>
  </si>
  <si>
    <t>734213122R00</t>
  </si>
  <si>
    <t>Ventil odvzd. těles ruční, DN 10 s nátrubkem do 50mm</t>
  </si>
  <si>
    <t>734263225R00</t>
  </si>
  <si>
    <t>Šroubení  dvoutrubkové přímé, rohové 2x 15/50mm, regulace, uzavření</t>
  </si>
  <si>
    <t>734263132R00</t>
  </si>
  <si>
    <t>Šroubení regulační, přímé, rohové DN 15</t>
  </si>
  <si>
    <t>734209113R00</t>
  </si>
  <si>
    <t>Montáž armatur závitových,se 2závity, G 1/2</t>
  </si>
  <si>
    <t>přímý/rohový ventil rad. termostatický, dvouregulační DN15</t>
  </si>
  <si>
    <t>734209114R00</t>
  </si>
  <si>
    <t>Montáž armatur závitových,se 2závity, G 3/4</t>
  </si>
  <si>
    <t>přímý kohout uzavírací závitový 120°C, DN20</t>
  </si>
  <si>
    <t>kohout regulační s aretací, DN20</t>
  </si>
  <si>
    <t>kohout regulační závitový 120°C, DN20, R2020 pro servopohon (viz. elektro)</t>
  </si>
  <si>
    <t>734293312R00</t>
  </si>
  <si>
    <t>Kohout kulový vypouštěcí, DN 15, s nátrubkem</t>
  </si>
  <si>
    <t>734211113R00</t>
  </si>
  <si>
    <t>Ventily odvzdušňovací, G 3/8", s nátrubkem</t>
  </si>
  <si>
    <t>734261224R00</t>
  </si>
  <si>
    <t>Šroubení  přímé, G 3/4</t>
  </si>
  <si>
    <t>734411142R00</t>
  </si>
  <si>
    <t>Teploměr dvoukovový 0-120°C, pevný stonek do 100mm, nátrubek</t>
  </si>
  <si>
    <t>998734103R00</t>
  </si>
  <si>
    <t>Přesun hmot pro armatury, výšky do 12 m</t>
  </si>
  <si>
    <t>735121810R00</t>
  </si>
  <si>
    <t>Demontáž otopných těles ocelových článkových</t>
  </si>
  <si>
    <t>735159220R00</t>
  </si>
  <si>
    <t>Montáž panelových těles víceřadých  do délky, 1500 mm</t>
  </si>
  <si>
    <t>těleso ocel. desk. vč. konzol, hladké, 2x15/50 spodní pravé, 11-4040</t>
  </si>
  <si>
    <t>těleso ocel. desk. vč. konzol, hladké, 2x15/50 spodní pravé, 11-5040</t>
  </si>
  <si>
    <t>těleso ocel. desk. vč. konzol, hladké, 2x15/50 spodní pravé, 11-6040</t>
  </si>
  <si>
    <t>těleso ocel. desk. vč. konzol, hladké, 2x15/50 spodní pravé, 21-6060</t>
  </si>
  <si>
    <t>těleso ocel. desk. vč. konzol, hladké, 2x15/50 spodní pravé, 21-6120</t>
  </si>
  <si>
    <t>těleso ocel. desk. vč. konzol, hladké, 2x15/50 spodní pravé, 21-9080</t>
  </si>
  <si>
    <t>těleso ocel. desk. vč. konzol, hladké, 2x15/50 spodní pravé, 33-6160</t>
  </si>
  <si>
    <t>těleso ocel. desk. vč. konzol, hladké, 2x15/50 spodní levé, 33-6160</t>
  </si>
  <si>
    <t>těleso ocel. desk. vč. konzol, standard, 2x15/50 spodní pravé, 21-6080</t>
  </si>
  <si>
    <t>těleso ocel. desk. vč. konzol, standard, 2x15/50 spodní pravé, 22-5070 + el. 700W</t>
  </si>
  <si>
    <t>těleso ocel. desk. vč. konzol, standard, 2x15/50 spodní pravé, 22-5080 + el. 700W</t>
  </si>
  <si>
    <t>těleso ocel. desk. vč. konzol, standard, 2x15/50 spodní pravé, 22-5100 + el. 1000W</t>
  </si>
  <si>
    <t>těleso ocel. desk. vč. konzol, standard, 2x15/50 spodní levé, 22-9060</t>
  </si>
  <si>
    <t>těleso ocel. desk. vč. konzol, standard, 2x15/50 spodní levé, 22-9070</t>
  </si>
  <si>
    <t>735179110R00</t>
  </si>
  <si>
    <t>Montáž otopných ploch - registrů 2 pramen., 76/3/156  4000mm</t>
  </si>
  <si>
    <t>Registry žebr.trubek.  D 76x3/156 2x 4000 mm, vč. stojanu a povrch. úpravy</t>
  </si>
  <si>
    <t>soubor</t>
  </si>
  <si>
    <t>735419126R00</t>
  </si>
  <si>
    <t>Montáž konvektorů dl. do 2000 mm na stěnu, mřížek do parapetní desky</t>
  </si>
  <si>
    <t>konvektor Cu+Al lak  100/100  - 2000, 2x dn15, 2x konzola na stěnu</t>
  </si>
  <si>
    <t>konvektor Cu+Al lak 100/100 - 1600, 2x dn15, 2x  konzola na stěnu</t>
  </si>
  <si>
    <t>mřížka parapetní - dub lakovaný, 150/2000</t>
  </si>
  <si>
    <t>735156920R00</t>
  </si>
  <si>
    <t>Tlakové zkoušky otopných těles ocel desk 11-33, registrů a konvektorů</t>
  </si>
  <si>
    <t>998735102R00</t>
  </si>
  <si>
    <t>Přesun hmot pro otopná tělesa, výšky do 12 m</t>
  </si>
  <si>
    <t>767995102R00</t>
  </si>
  <si>
    <t>Výroba a montáž kov. atypických konstr. do 10 kg</t>
  </si>
  <si>
    <t>kg</t>
  </si>
  <si>
    <t>dvířka v rámu 400x400mm do zdiva, otvíravá, leštěná nerez, zámek + montáž</t>
  </si>
  <si>
    <t>ks</t>
  </si>
  <si>
    <t>dvířka v rámu 300x300mm do SDK, kontrolní, bílý plast + montáž</t>
  </si>
  <si>
    <t>998767101R00</t>
  </si>
  <si>
    <t>Přesun hmot pro zámečnické konstr., výšky do 12 m</t>
  </si>
  <si>
    <t>783222100R00</t>
  </si>
  <si>
    <t>Nátěr syntetický kovových konstrukcí dvojnásobný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</si>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</sst>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 t="s">
        <v>51</v>
      </c>
      <c r="E11" s="124"/>
      <c r="F11" s="124"/>
      <c r="G11" s="124"/>
      <c r="H11" s="28" t="s">
        <v>33</v>
      </c>
      <c r="I11" s="128" t="s">
        <v>55</v>
      </c>
      <c r="J11" s="11"/>
    </row>
    <row r="12" spans="1:15" ht="15.75" customHeight="1" x14ac:dyDescent="0.2">
      <c r="A12" s="4"/>
      <c r="B12" s="41"/>
      <c r="C12" s="26"/>
      <c r="D12" s="125" t="s">
        <v>52</v>
      </c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 t="s">
        <v>54</v>
      </c>
      <c r="D13" s="126" t="s">
        <v>53</v>
      </c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SUMIF(F47:F56,A16,I47:I56)+SUMIF(F47:F56,"PSU",I47:I56)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SUMIF(F47:F56,A17,I47:I56)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SUMIF(F47:F56,A18,I47:I56)</f>
        <v>0</v>
      </c>
      <c r="J18" s="93"/>
    </row>
    <row r="19" spans="1:10" ht="23.25" customHeight="1" x14ac:dyDescent="0.2">
      <c r="A19" s="193" t="s">
        <v>80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SUMIF(F47:F56,A19,I47:I56)</f>
        <v>0</v>
      </c>
      <c r="J19" s="93"/>
    </row>
    <row r="20" spans="1:10" ht="23.25" customHeight="1" x14ac:dyDescent="0.2">
      <c r="A20" s="193" t="s">
        <v>81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SUMIF(F47:F56,A20,I47:I56)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43661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Pol'!AC101</f>
        <v>0</v>
      </c>
      <c r="G39" s="148">
        <f>' Pol'!AD101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56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58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59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60</v>
      </c>
      <c r="C47" s="175" t="s">
        <v>61</v>
      </c>
      <c r="D47" s="176"/>
      <c r="E47" s="176"/>
      <c r="F47" s="180" t="s">
        <v>23</v>
      </c>
      <c r="G47" s="181"/>
      <c r="H47" s="181"/>
      <c r="I47" s="182">
        <f>' Pol'!G8</f>
        <v>0</v>
      </c>
      <c r="J47" s="182"/>
    </row>
    <row r="48" spans="1:10" ht="25.5" customHeight="1" x14ac:dyDescent="0.2">
      <c r="A48" s="163"/>
      <c r="B48" s="166" t="s">
        <v>62</v>
      </c>
      <c r="C48" s="165" t="s">
        <v>63</v>
      </c>
      <c r="D48" s="167"/>
      <c r="E48" s="167"/>
      <c r="F48" s="183" t="s">
        <v>23</v>
      </c>
      <c r="G48" s="184"/>
      <c r="H48" s="184"/>
      <c r="I48" s="185">
        <f>' Pol'!G10</f>
        <v>0</v>
      </c>
      <c r="J48" s="185"/>
    </row>
    <row r="49" spans="1:10" ht="25.5" customHeight="1" x14ac:dyDescent="0.2">
      <c r="A49" s="163"/>
      <c r="B49" s="166" t="s">
        <v>64</v>
      </c>
      <c r="C49" s="165" t="s">
        <v>65</v>
      </c>
      <c r="D49" s="167"/>
      <c r="E49" s="167"/>
      <c r="F49" s="183" t="s">
        <v>23</v>
      </c>
      <c r="G49" s="184"/>
      <c r="H49" s="184"/>
      <c r="I49" s="185">
        <f>' Pol'!G14</f>
        <v>0</v>
      </c>
      <c r="J49" s="185"/>
    </row>
    <row r="50" spans="1:10" ht="25.5" customHeight="1" x14ac:dyDescent="0.2">
      <c r="A50" s="163"/>
      <c r="B50" s="166" t="s">
        <v>66</v>
      </c>
      <c r="C50" s="165" t="s">
        <v>67</v>
      </c>
      <c r="D50" s="167"/>
      <c r="E50" s="167"/>
      <c r="F50" s="183" t="s">
        <v>24</v>
      </c>
      <c r="G50" s="184"/>
      <c r="H50" s="184"/>
      <c r="I50" s="185">
        <f>' Pol'!G20</f>
        <v>0</v>
      </c>
      <c r="J50" s="185"/>
    </row>
    <row r="51" spans="1:10" ht="25.5" customHeight="1" x14ac:dyDescent="0.2">
      <c r="A51" s="163"/>
      <c r="B51" s="166" t="s">
        <v>68</v>
      </c>
      <c r="C51" s="165" t="s">
        <v>69</v>
      </c>
      <c r="D51" s="167"/>
      <c r="E51" s="167"/>
      <c r="F51" s="183" t="s">
        <v>24</v>
      </c>
      <c r="G51" s="184"/>
      <c r="H51" s="184"/>
      <c r="I51" s="185">
        <f>' Pol'!G29</f>
        <v>0</v>
      </c>
      <c r="J51" s="185"/>
    </row>
    <row r="52" spans="1:10" ht="25.5" customHeight="1" x14ac:dyDescent="0.2">
      <c r="A52" s="163"/>
      <c r="B52" s="166" t="s">
        <v>70</v>
      </c>
      <c r="C52" s="165" t="s">
        <v>71</v>
      </c>
      <c r="D52" s="167"/>
      <c r="E52" s="167"/>
      <c r="F52" s="183" t="s">
        <v>24</v>
      </c>
      <c r="G52" s="184"/>
      <c r="H52" s="184"/>
      <c r="I52" s="185">
        <f>' Pol'!G31</f>
        <v>0</v>
      </c>
      <c r="J52" s="185"/>
    </row>
    <row r="53" spans="1:10" ht="25.5" customHeight="1" x14ac:dyDescent="0.2">
      <c r="A53" s="163"/>
      <c r="B53" s="166" t="s">
        <v>72</v>
      </c>
      <c r="C53" s="165" t="s">
        <v>73</v>
      </c>
      <c r="D53" s="167"/>
      <c r="E53" s="167"/>
      <c r="F53" s="183" t="s">
        <v>24</v>
      </c>
      <c r="G53" s="184"/>
      <c r="H53" s="184"/>
      <c r="I53" s="185">
        <f>' Pol'!G49</f>
        <v>0</v>
      </c>
      <c r="J53" s="185"/>
    </row>
    <row r="54" spans="1:10" ht="25.5" customHeight="1" x14ac:dyDescent="0.2">
      <c r="A54" s="163"/>
      <c r="B54" s="166" t="s">
        <v>74</v>
      </c>
      <c r="C54" s="165" t="s">
        <v>75</v>
      </c>
      <c r="D54" s="167"/>
      <c r="E54" s="167"/>
      <c r="F54" s="183" t="s">
        <v>24</v>
      </c>
      <c r="G54" s="184"/>
      <c r="H54" s="184"/>
      <c r="I54" s="185">
        <f>' Pol'!G67</f>
        <v>0</v>
      </c>
      <c r="J54" s="185"/>
    </row>
    <row r="55" spans="1:10" ht="25.5" customHeight="1" x14ac:dyDescent="0.2">
      <c r="A55" s="163"/>
      <c r="B55" s="166" t="s">
        <v>76</v>
      </c>
      <c r="C55" s="165" t="s">
        <v>77</v>
      </c>
      <c r="D55" s="167"/>
      <c r="E55" s="167"/>
      <c r="F55" s="183" t="s">
        <v>24</v>
      </c>
      <c r="G55" s="184"/>
      <c r="H55" s="184"/>
      <c r="I55" s="185">
        <f>' Pol'!G93</f>
        <v>0</v>
      </c>
      <c r="J55" s="185"/>
    </row>
    <row r="56" spans="1:10" ht="25.5" customHeight="1" x14ac:dyDescent="0.2">
      <c r="A56" s="163"/>
      <c r="B56" s="177" t="s">
        <v>78</v>
      </c>
      <c r="C56" s="178" t="s">
        <v>79</v>
      </c>
      <c r="D56" s="179"/>
      <c r="E56" s="179"/>
      <c r="F56" s="186" t="s">
        <v>24</v>
      </c>
      <c r="G56" s="187"/>
      <c r="H56" s="187"/>
      <c r="I56" s="188">
        <f>' Pol'!G98</f>
        <v>0</v>
      </c>
      <c r="J56" s="188"/>
    </row>
    <row r="57" spans="1:10" ht="25.5" customHeight="1" x14ac:dyDescent="0.2">
      <c r="A57" s="164"/>
      <c r="B57" s="170" t="s">
        <v>1</v>
      </c>
      <c r="C57" s="170"/>
      <c r="D57" s="171"/>
      <c r="E57" s="171"/>
      <c r="F57" s="189"/>
      <c r="G57" s="190"/>
      <c r="H57" s="190"/>
      <c r="I57" s="191">
        <f>SUM(I47:I56)</f>
        <v>0</v>
      </c>
      <c r="J57" s="191"/>
    </row>
    <row r="58" spans="1:10" x14ac:dyDescent="0.2">
      <c r="F58" s="192"/>
      <c r="G58" s="130"/>
      <c r="H58" s="192"/>
      <c r="I58" s="130"/>
      <c r="J58" s="130"/>
    </row>
    <row r="59" spans="1:10" x14ac:dyDescent="0.2">
      <c r="F59" s="192"/>
      <c r="G59" s="130"/>
      <c r="H59" s="192"/>
      <c r="I59" s="130"/>
      <c r="J59" s="130"/>
    </row>
    <row r="60" spans="1:10" x14ac:dyDescent="0.2">
      <c r="F60" s="192"/>
      <c r="G60" s="130"/>
      <c r="H60" s="192"/>
      <c r="I60" s="130"/>
      <c r="J60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5:J55"/>
    <mergeCell ref="C55:E55"/>
    <mergeCell ref="I56:J56"/>
    <mergeCell ref="C56:E56"/>
    <mergeCell ref="I57:J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1"/>
  <sheetViews>
    <sheetView tabSelected="1" workbookViewId="0">
      <selection activeCell="V18" sqref="V18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83</v>
      </c>
    </row>
    <row r="2" spans="1:60" ht="24.95" customHeight="1" x14ac:dyDescent="0.2">
      <c r="A2" s="202" t="s">
        <v>82</v>
      </c>
      <c r="B2" s="196"/>
      <c r="C2" s="197" t="s">
        <v>46</v>
      </c>
      <c r="D2" s="198"/>
      <c r="E2" s="198"/>
      <c r="F2" s="198"/>
      <c r="G2" s="204"/>
      <c r="AE2" t="s">
        <v>84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85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86</v>
      </c>
    </row>
    <row r="5" spans="1:60" hidden="1" x14ac:dyDescent="0.2">
      <c r="A5" s="206" t="s">
        <v>87</v>
      </c>
      <c r="B5" s="207"/>
      <c r="C5" s="208"/>
      <c r="D5" s="209"/>
      <c r="E5" s="209"/>
      <c r="F5" s="209"/>
      <c r="G5" s="210"/>
      <c r="AE5" t="s">
        <v>88</v>
      </c>
    </row>
    <row r="7" spans="1:60" ht="38.25" x14ac:dyDescent="0.2">
      <c r="A7" s="215" t="s">
        <v>89</v>
      </c>
      <c r="B7" s="216" t="s">
        <v>90</v>
      </c>
      <c r="C7" s="216" t="s">
        <v>91</v>
      </c>
      <c r="D7" s="215" t="s">
        <v>92</v>
      </c>
      <c r="E7" s="215" t="s">
        <v>93</v>
      </c>
      <c r="F7" s="211" t="s">
        <v>94</v>
      </c>
      <c r="G7" s="232" t="s">
        <v>28</v>
      </c>
      <c r="H7" s="233" t="s">
        <v>29</v>
      </c>
      <c r="I7" s="233" t="s">
        <v>95</v>
      </c>
      <c r="J7" s="233" t="s">
        <v>30</v>
      </c>
      <c r="K7" s="233" t="s">
        <v>96</v>
      </c>
      <c r="L7" s="233" t="s">
        <v>97</v>
      </c>
      <c r="M7" s="233" t="s">
        <v>98</v>
      </c>
      <c r="N7" s="233" t="s">
        <v>99</v>
      </c>
      <c r="O7" s="233" t="s">
        <v>100</v>
      </c>
      <c r="P7" s="233" t="s">
        <v>101</v>
      </c>
      <c r="Q7" s="233" t="s">
        <v>102</v>
      </c>
      <c r="R7" s="233" t="s">
        <v>103</v>
      </c>
      <c r="S7" s="233" t="s">
        <v>104</v>
      </c>
      <c r="T7" s="233" t="s">
        <v>105</v>
      </c>
      <c r="U7" s="218" t="s">
        <v>106</v>
      </c>
    </row>
    <row r="8" spans="1:60" x14ac:dyDescent="0.2">
      <c r="A8" s="234" t="s">
        <v>107</v>
      </c>
      <c r="B8" s="235" t="s">
        <v>60</v>
      </c>
      <c r="C8" s="236" t="s">
        <v>61</v>
      </c>
      <c r="D8" s="237"/>
      <c r="E8" s="238"/>
      <c r="F8" s="239"/>
      <c r="G8" s="239">
        <f>SUMIF(AE9:AE9,"&lt;&gt;NOR",G9:G9)</f>
        <v>0</v>
      </c>
      <c r="H8" s="239"/>
      <c r="I8" s="239">
        <f>SUM(I9:I9)</f>
        <v>0</v>
      </c>
      <c r="J8" s="239"/>
      <c r="K8" s="239">
        <f>SUM(K9:K9)</f>
        <v>0</v>
      </c>
      <c r="L8" s="239"/>
      <c r="M8" s="239">
        <f>SUM(M9:M9)</f>
        <v>0</v>
      </c>
      <c r="N8" s="217"/>
      <c r="O8" s="217">
        <f>SUM(O9:O9)</f>
        <v>1.4037299999999999</v>
      </c>
      <c r="P8" s="217"/>
      <c r="Q8" s="217">
        <f>SUM(Q9:Q9)</f>
        <v>0</v>
      </c>
      <c r="R8" s="217"/>
      <c r="S8" s="217"/>
      <c r="T8" s="234"/>
      <c r="U8" s="217">
        <f>SUM(U9:U9)</f>
        <v>20.49</v>
      </c>
      <c r="AE8" t="s">
        <v>108</v>
      </c>
    </row>
    <row r="9" spans="1:60" ht="22.5" outlineLevel="1" x14ac:dyDescent="0.2">
      <c r="A9" s="213">
        <v>1</v>
      </c>
      <c r="B9" s="219" t="s">
        <v>109</v>
      </c>
      <c r="C9" s="262" t="s">
        <v>110</v>
      </c>
      <c r="D9" s="221" t="s">
        <v>111</v>
      </c>
      <c r="E9" s="227">
        <v>81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22">
        <v>1.7330000000000002E-2</v>
      </c>
      <c r="O9" s="222">
        <f>ROUND(E9*N9,5)</f>
        <v>1.4037299999999999</v>
      </c>
      <c r="P9" s="222">
        <v>0</v>
      </c>
      <c r="Q9" s="222">
        <f>ROUND(E9*P9,5)</f>
        <v>0</v>
      </c>
      <c r="R9" s="222"/>
      <c r="S9" s="222"/>
      <c r="T9" s="223">
        <v>0.253</v>
      </c>
      <c r="U9" s="222">
        <f>ROUND(E9*T9,2)</f>
        <v>20.49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112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x14ac:dyDescent="0.2">
      <c r="A10" s="214" t="s">
        <v>107</v>
      </c>
      <c r="B10" s="220" t="s">
        <v>62</v>
      </c>
      <c r="C10" s="263" t="s">
        <v>63</v>
      </c>
      <c r="D10" s="224"/>
      <c r="E10" s="228"/>
      <c r="F10" s="231"/>
      <c r="G10" s="231">
        <f>SUMIF(AE11:AE13,"&lt;&gt;NOR",G11:G13)</f>
        <v>0</v>
      </c>
      <c r="H10" s="231"/>
      <c r="I10" s="231">
        <f>SUM(I11:I13)</f>
        <v>0</v>
      </c>
      <c r="J10" s="231"/>
      <c r="K10" s="231">
        <f>SUM(K11:K13)</f>
        <v>0</v>
      </c>
      <c r="L10" s="231"/>
      <c r="M10" s="231">
        <f>SUM(M11:M13)</f>
        <v>0</v>
      </c>
      <c r="N10" s="225"/>
      <c r="O10" s="225">
        <f>SUM(O11:O13)</f>
        <v>0</v>
      </c>
      <c r="P10" s="225"/>
      <c r="Q10" s="225">
        <f>SUM(Q11:Q13)</f>
        <v>0</v>
      </c>
      <c r="R10" s="225"/>
      <c r="S10" s="225"/>
      <c r="T10" s="226"/>
      <c r="U10" s="225">
        <f>SUM(U11:U13)</f>
        <v>60</v>
      </c>
      <c r="AE10" t="s">
        <v>108</v>
      </c>
    </row>
    <row r="11" spans="1:60" ht="22.5" outlineLevel="1" x14ac:dyDescent="0.2">
      <c r="A11" s="213">
        <v>2</v>
      </c>
      <c r="B11" s="219" t="s">
        <v>113</v>
      </c>
      <c r="C11" s="262" t="s">
        <v>114</v>
      </c>
      <c r="D11" s="221" t="s">
        <v>115</v>
      </c>
      <c r="E11" s="227">
        <v>8</v>
      </c>
      <c r="F11" s="229"/>
      <c r="G11" s="230">
        <f>ROUND(E11*F11,2)</f>
        <v>0</v>
      </c>
      <c r="H11" s="229"/>
      <c r="I11" s="230">
        <f>ROUND(E11*H11,2)</f>
        <v>0</v>
      </c>
      <c r="J11" s="229"/>
      <c r="K11" s="230">
        <f>ROUND(E11*J11,2)</f>
        <v>0</v>
      </c>
      <c r="L11" s="230">
        <v>21</v>
      </c>
      <c r="M11" s="230">
        <f>G11*(1+L11/100)</f>
        <v>0</v>
      </c>
      <c r="N11" s="222">
        <v>0</v>
      </c>
      <c r="O11" s="222">
        <f>ROUND(E11*N11,5)</f>
        <v>0</v>
      </c>
      <c r="P11" s="222">
        <v>0</v>
      </c>
      <c r="Q11" s="222">
        <f>ROUND(E11*P11,5)</f>
        <v>0</v>
      </c>
      <c r="R11" s="222"/>
      <c r="S11" s="222"/>
      <c r="T11" s="223">
        <v>1</v>
      </c>
      <c r="U11" s="222">
        <f>ROUND(E11*T11,2)</f>
        <v>8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112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>
        <v>3</v>
      </c>
      <c r="B12" s="219" t="s">
        <v>113</v>
      </c>
      <c r="C12" s="262" t="s">
        <v>116</v>
      </c>
      <c r="D12" s="221" t="s">
        <v>115</v>
      </c>
      <c r="E12" s="227">
        <v>4</v>
      </c>
      <c r="F12" s="229"/>
      <c r="G12" s="230">
        <f>ROUND(E12*F12,2)</f>
        <v>0</v>
      </c>
      <c r="H12" s="229"/>
      <c r="I12" s="230">
        <f>ROUND(E12*H12,2)</f>
        <v>0</v>
      </c>
      <c r="J12" s="229"/>
      <c r="K12" s="230">
        <f>ROUND(E12*J12,2)</f>
        <v>0</v>
      </c>
      <c r="L12" s="230">
        <v>21</v>
      </c>
      <c r="M12" s="230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1</v>
      </c>
      <c r="U12" s="222">
        <f>ROUND(E12*T12,2)</f>
        <v>4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112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 x14ac:dyDescent="0.2">
      <c r="A13" s="213">
        <v>4</v>
      </c>
      <c r="B13" s="219" t="s">
        <v>113</v>
      </c>
      <c r="C13" s="262" t="s">
        <v>117</v>
      </c>
      <c r="D13" s="221" t="s">
        <v>115</v>
      </c>
      <c r="E13" s="227">
        <v>48</v>
      </c>
      <c r="F13" s="229"/>
      <c r="G13" s="230">
        <f>ROUND(E13*F13,2)</f>
        <v>0</v>
      </c>
      <c r="H13" s="229"/>
      <c r="I13" s="230">
        <f>ROUND(E13*H13,2)</f>
        <v>0</v>
      </c>
      <c r="J13" s="229"/>
      <c r="K13" s="230">
        <f>ROUND(E13*J13,2)</f>
        <v>0</v>
      </c>
      <c r="L13" s="230">
        <v>21</v>
      </c>
      <c r="M13" s="230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1</v>
      </c>
      <c r="U13" s="222">
        <f>ROUND(E13*T13,2)</f>
        <v>48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112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">
      <c r="A14" s="214" t="s">
        <v>107</v>
      </c>
      <c r="B14" s="220" t="s">
        <v>64</v>
      </c>
      <c r="C14" s="263" t="s">
        <v>65</v>
      </c>
      <c r="D14" s="224"/>
      <c r="E14" s="228"/>
      <c r="F14" s="231"/>
      <c r="G14" s="231">
        <f>SUMIF(AE15:AE19,"&lt;&gt;NOR",G15:G19)</f>
        <v>0</v>
      </c>
      <c r="H14" s="231"/>
      <c r="I14" s="231">
        <f>SUM(I15:I19)</f>
        <v>0</v>
      </c>
      <c r="J14" s="231"/>
      <c r="K14" s="231">
        <f>SUM(K15:K19)</f>
        <v>0</v>
      </c>
      <c r="L14" s="231"/>
      <c r="M14" s="231">
        <f>SUM(M15:M19)</f>
        <v>0</v>
      </c>
      <c r="N14" s="225"/>
      <c r="O14" s="225">
        <f>SUM(O15:O19)</f>
        <v>5.577E-2</v>
      </c>
      <c r="P14" s="225"/>
      <c r="Q14" s="225">
        <f>SUM(Q15:Q19)</f>
        <v>2.2349999999999999</v>
      </c>
      <c r="R14" s="225"/>
      <c r="S14" s="225"/>
      <c r="T14" s="226"/>
      <c r="U14" s="225">
        <f>SUM(U15:U19)</f>
        <v>45.78</v>
      </c>
      <c r="AE14" t="s">
        <v>108</v>
      </c>
    </row>
    <row r="15" spans="1:60" ht="22.5" outlineLevel="1" x14ac:dyDescent="0.2">
      <c r="A15" s="213">
        <v>5</v>
      </c>
      <c r="B15" s="219" t="s">
        <v>118</v>
      </c>
      <c r="C15" s="262" t="s">
        <v>119</v>
      </c>
      <c r="D15" s="221" t="s">
        <v>120</v>
      </c>
      <c r="E15" s="227">
        <v>24</v>
      </c>
      <c r="F15" s="229"/>
      <c r="G15" s="230">
        <f>ROUND(E15*F15,2)</f>
        <v>0</v>
      </c>
      <c r="H15" s="229"/>
      <c r="I15" s="230">
        <f>ROUND(E15*H15,2)</f>
        <v>0</v>
      </c>
      <c r="J15" s="229"/>
      <c r="K15" s="230">
        <f>ROUND(E15*J15,2)</f>
        <v>0</v>
      </c>
      <c r="L15" s="230">
        <v>21</v>
      </c>
      <c r="M15" s="230">
        <f>G15*(1+L15/100)</f>
        <v>0</v>
      </c>
      <c r="N15" s="222">
        <v>6.7000000000000002E-4</v>
      </c>
      <c r="O15" s="222">
        <f>ROUND(E15*N15,5)</f>
        <v>1.6080000000000001E-2</v>
      </c>
      <c r="P15" s="222">
        <v>2E-3</v>
      </c>
      <c r="Q15" s="222">
        <f>ROUND(E15*P15,5)</f>
        <v>4.8000000000000001E-2</v>
      </c>
      <c r="R15" s="222"/>
      <c r="S15" s="222"/>
      <c r="T15" s="223">
        <v>0.35</v>
      </c>
      <c r="U15" s="222">
        <f>ROUND(E15*T15,2)</f>
        <v>8.4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112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13">
        <v>6</v>
      </c>
      <c r="B16" s="219" t="s">
        <v>121</v>
      </c>
      <c r="C16" s="262" t="s">
        <v>122</v>
      </c>
      <c r="D16" s="221" t="s">
        <v>111</v>
      </c>
      <c r="E16" s="227">
        <v>81</v>
      </c>
      <c r="F16" s="229"/>
      <c r="G16" s="230">
        <f>ROUND(E16*F16,2)</f>
        <v>0</v>
      </c>
      <c r="H16" s="229"/>
      <c r="I16" s="230">
        <f>ROUND(E16*H16,2)</f>
        <v>0</v>
      </c>
      <c r="J16" s="229"/>
      <c r="K16" s="230">
        <f>ROUND(E16*J16,2)</f>
        <v>0</v>
      </c>
      <c r="L16" s="230">
        <v>21</v>
      </c>
      <c r="M16" s="230">
        <f>G16*(1+L16/100)</f>
        <v>0</v>
      </c>
      <c r="N16" s="222">
        <v>4.8999999999999998E-4</v>
      </c>
      <c r="O16" s="222">
        <f>ROUND(E16*N16,5)</f>
        <v>3.9690000000000003E-2</v>
      </c>
      <c r="P16" s="222">
        <v>2.7E-2</v>
      </c>
      <c r="Q16" s="222">
        <f>ROUND(E16*P16,5)</f>
        <v>2.1869999999999998</v>
      </c>
      <c r="R16" s="222"/>
      <c r="S16" s="222"/>
      <c r="T16" s="223">
        <v>0.42199999999999999</v>
      </c>
      <c r="U16" s="222">
        <f>ROUND(E16*T16,2)</f>
        <v>34.18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112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13">
        <v>7</v>
      </c>
      <c r="B17" s="219" t="s">
        <v>123</v>
      </c>
      <c r="C17" s="262" t="s">
        <v>124</v>
      </c>
      <c r="D17" s="221" t="s">
        <v>125</v>
      </c>
      <c r="E17" s="227">
        <v>2.2349999999999999</v>
      </c>
      <c r="F17" s="229"/>
      <c r="G17" s="230">
        <f>ROUND(E17*F17,2)</f>
        <v>0</v>
      </c>
      <c r="H17" s="229"/>
      <c r="I17" s="230">
        <f>ROUND(E17*H17,2)</f>
        <v>0</v>
      </c>
      <c r="J17" s="229"/>
      <c r="K17" s="230">
        <f>ROUND(E17*J17,2)</f>
        <v>0</v>
      </c>
      <c r="L17" s="230">
        <v>21</v>
      </c>
      <c r="M17" s="230">
        <f>G17*(1+L17/100)</f>
        <v>0</v>
      </c>
      <c r="N17" s="222">
        <v>0</v>
      </c>
      <c r="O17" s="222">
        <f>ROUND(E17*N17,5)</f>
        <v>0</v>
      </c>
      <c r="P17" s="222">
        <v>0</v>
      </c>
      <c r="Q17" s="222">
        <f>ROUND(E17*P17,5)</f>
        <v>0</v>
      </c>
      <c r="R17" s="222"/>
      <c r="S17" s="222"/>
      <c r="T17" s="223">
        <v>0.94</v>
      </c>
      <c r="U17" s="222">
        <f>ROUND(E17*T17,2)</f>
        <v>2.1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112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1" x14ac:dyDescent="0.2">
      <c r="A18" s="213">
        <v>8</v>
      </c>
      <c r="B18" s="219" t="s">
        <v>126</v>
      </c>
      <c r="C18" s="262" t="s">
        <v>127</v>
      </c>
      <c r="D18" s="221" t="s">
        <v>125</v>
      </c>
      <c r="E18" s="227">
        <v>2.2349999999999999</v>
      </c>
      <c r="F18" s="229"/>
      <c r="G18" s="230">
        <f>ROUND(E18*F18,2)</f>
        <v>0</v>
      </c>
      <c r="H18" s="229"/>
      <c r="I18" s="230">
        <f>ROUND(E18*H18,2)</f>
        <v>0</v>
      </c>
      <c r="J18" s="229"/>
      <c r="K18" s="230">
        <f>ROUND(E18*J18,2)</f>
        <v>0</v>
      </c>
      <c r="L18" s="230">
        <v>21</v>
      </c>
      <c r="M18" s="230">
        <f>G18*(1+L18/100)</f>
        <v>0</v>
      </c>
      <c r="N18" s="222">
        <v>0</v>
      </c>
      <c r="O18" s="222">
        <f>ROUND(E18*N18,5)</f>
        <v>0</v>
      </c>
      <c r="P18" s="222">
        <v>0</v>
      </c>
      <c r="Q18" s="222">
        <f>ROUND(E18*P18,5)</f>
        <v>0</v>
      </c>
      <c r="R18" s="222"/>
      <c r="S18" s="222"/>
      <c r="T18" s="223">
        <v>0.49</v>
      </c>
      <c r="U18" s="222">
        <f>ROUND(E18*T18,2)</f>
        <v>1.1000000000000001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112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9</v>
      </c>
      <c r="B19" s="219" t="s">
        <v>128</v>
      </c>
      <c r="C19" s="262" t="s">
        <v>129</v>
      </c>
      <c r="D19" s="221" t="s">
        <v>125</v>
      </c>
      <c r="E19" s="227">
        <v>2.2349999999999999</v>
      </c>
      <c r="F19" s="229"/>
      <c r="G19" s="230">
        <f>ROUND(E19*F19,2)</f>
        <v>0</v>
      </c>
      <c r="H19" s="229"/>
      <c r="I19" s="230">
        <f>ROUND(E19*H19,2)</f>
        <v>0</v>
      </c>
      <c r="J19" s="229"/>
      <c r="K19" s="230">
        <f>ROUND(E19*J19,2)</f>
        <v>0</v>
      </c>
      <c r="L19" s="230">
        <v>21</v>
      </c>
      <c r="M19" s="230">
        <f>G19*(1+L19/100)</f>
        <v>0</v>
      </c>
      <c r="N19" s="222">
        <v>0</v>
      </c>
      <c r="O19" s="222">
        <f>ROUND(E19*N19,5)</f>
        <v>0</v>
      </c>
      <c r="P19" s="222">
        <v>0</v>
      </c>
      <c r="Q19" s="222">
        <f>ROUND(E19*P19,5)</f>
        <v>0</v>
      </c>
      <c r="R19" s="222"/>
      <c r="S19" s="222"/>
      <c r="T19" s="223">
        <v>0</v>
      </c>
      <c r="U19" s="222">
        <f>ROUND(E19*T19,2)</f>
        <v>0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112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x14ac:dyDescent="0.2">
      <c r="A20" s="214" t="s">
        <v>107</v>
      </c>
      <c r="B20" s="220" t="s">
        <v>66</v>
      </c>
      <c r="C20" s="263" t="s">
        <v>67</v>
      </c>
      <c r="D20" s="224"/>
      <c r="E20" s="228"/>
      <c r="F20" s="231"/>
      <c r="G20" s="231">
        <f>SUMIF(AE21:AE28,"&lt;&gt;NOR",G21:G28)</f>
        <v>0</v>
      </c>
      <c r="H20" s="231"/>
      <c r="I20" s="231">
        <f>SUM(I21:I28)</f>
        <v>0</v>
      </c>
      <c r="J20" s="231"/>
      <c r="K20" s="231">
        <f>SUM(K21:K28)</f>
        <v>0</v>
      </c>
      <c r="L20" s="231"/>
      <c r="M20" s="231">
        <f>SUM(M21:M28)</f>
        <v>0</v>
      </c>
      <c r="N20" s="225"/>
      <c r="O20" s="225">
        <f>SUM(O21:O28)</f>
        <v>0.28520000000000001</v>
      </c>
      <c r="P20" s="225"/>
      <c r="Q20" s="225">
        <f>SUM(Q21:Q28)</f>
        <v>0.48099999999999998</v>
      </c>
      <c r="R20" s="225"/>
      <c r="S20" s="225"/>
      <c r="T20" s="226"/>
      <c r="U20" s="225">
        <f>SUM(U21:U28)</f>
        <v>105.71999999999998</v>
      </c>
      <c r="AE20" t="s">
        <v>108</v>
      </c>
    </row>
    <row r="21" spans="1:60" ht="22.5" outlineLevel="1" x14ac:dyDescent="0.2">
      <c r="A21" s="213">
        <v>10</v>
      </c>
      <c r="B21" s="219" t="s">
        <v>130</v>
      </c>
      <c r="C21" s="262" t="s">
        <v>131</v>
      </c>
      <c r="D21" s="221" t="s">
        <v>132</v>
      </c>
      <c r="E21" s="227">
        <v>26</v>
      </c>
      <c r="F21" s="229"/>
      <c r="G21" s="230">
        <f>ROUND(E21*F21,2)</f>
        <v>0</v>
      </c>
      <c r="H21" s="229"/>
      <c r="I21" s="230">
        <f>ROUND(E21*H21,2)</f>
        <v>0</v>
      </c>
      <c r="J21" s="229"/>
      <c r="K21" s="230">
        <f>ROUND(E21*J21,2)</f>
        <v>0</v>
      </c>
      <c r="L21" s="230">
        <v>21</v>
      </c>
      <c r="M21" s="230">
        <f>G21*(1+L21/100)</f>
        <v>0</v>
      </c>
      <c r="N21" s="222">
        <v>0</v>
      </c>
      <c r="O21" s="222">
        <f>ROUND(E21*N21,5)</f>
        <v>0</v>
      </c>
      <c r="P21" s="222">
        <v>1.8499999999999999E-2</v>
      </c>
      <c r="Q21" s="222">
        <f>ROUND(E21*P21,5)</f>
        <v>0.48099999999999998</v>
      </c>
      <c r="R21" s="222"/>
      <c r="S21" s="222"/>
      <c r="T21" s="223">
        <v>0.2</v>
      </c>
      <c r="U21" s="222">
        <f>ROUND(E21*T21,2)</f>
        <v>5.2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112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 x14ac:dyDescent="0.2">
      <c r="A22" s="213">
        <v>11</v>
      </c>
      <c r="B22" s="219" t="s">
        <v>126</v>
      </c>
      <c r="C22" s="262" t="s">
        <v>127</v>
      </c>
      <c r="D22" s="221" t="s">
        <v>125</v>
      </c>
      <c r="E22" s="227">
        <v>0.48099999999999998</v>
      </c>
      <c r="F22" s="229"/>
      <c r="G22" s="230">
        <f>ROUND(E22*F22,2)</f>
        <v>0</v>
      </c>
      <c r="H22" s="229"/>
      <c r="I22" s="230">
        <f>ROUND(E22*H22,2)</f>
        <v>0</v>
      </c>
      <c r="J22" s="229"/>
      <c r="K22" s="230">
        <f>ROUND(E22*J22,2)</f>
        <v>0</v>
      </c>
      <c r="L22" s="230">
        <v>21</v>
      </c>
      <c r="M22" s="230">
        <f>G22*(1+L22/100)</f>
        <v>0</v>
      </c>
      <c r="N22" s="222">
        <v>0</v>
      </c>
      <c r="O22" s="222">
        <f>ROUND(E22*N22,5)</f>
        <v>0</v>
      </c>
      <c r="P22" s="222">
        <v>0</v>
      </c>
      <c r="Q22" s="222">
        <f>ROUND(E22*P22,5)</f>
        <v>0</v>
      </c>
      <c r="R22" s="222"/>
      <c r="S22" s="222"/>
      <c r="T22" s="223">
        <v>0.49</v>
      </c>
      <c r="U22" s="222">
        <f>ROUND(E22*T22,2)</f>
        <v>0.24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112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12</v>
      </c>
      <c r="B23" s="219" t="s">
        <v>133</v>
      </c>
      <c r="C23" s="262" t="s">
        <v>134</v>
      </c>
      <c r="D23" s="221" t="s">
        <v>125</v>
      </c>
      <c r="E23" s="227">
        <v>0.48099999999999998</v>
      </c>
      <c r="F23" s="229"/>
      <c r="G23" s="230">
        <f>ROUND(E23*F23,2)</f>
        <v>0</v>
      </c>
      <c r="H23" s="229"/>
      <c r="I23" s="230">
        <f>ROUND(E23*H23,2)</f>
        <v>0</v>
      </c>
      <c r="J23" s="229"/>
      <c r="K23" s="230">
        <f>ROUND(E23*J23,2)</f>
        <v>0</v>
      </c>
      <c r="L23" s="230">
        <v>21</v>
      </c>
      <c r="M23" s="230">
        <f>G23*(1+L23/100)</f>
        <v>0</v>
      </c>
      <c r="N23" s="222">
        <v>0</v>
      </c>
      <c r="O23" s="222">
        <f>ROUND(E23*N23,5)</f>
        <v>0</v>
      </c>
      <c r="P23" s="222">
        <v>0</v>
      </c>
      <c r="Q23" s="222">
        <f>ROUND(E23*P23,5)</f>
        <v>0</v>
      </c>
      <c r="R23" s="222"/>
      <c r="S23" s="222"/>
      <c r="T23" s="223">
        <v>0</v>
      </c>
      <c r="U23" s="222">
        <f>ROUND(E23*T23,2)</f>
        <v>0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112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3">
        <v>13</v>
      </c>
      <c r="B24" s="219" t="s">
        <v>135</v>
      </c>
      <c r="C24" s="262" t="s">
        <v>136</v>
      </c>
      <c r="D24" s="221" t="s">
        <v>132</v>
      </c>
      <c r="E24" s="227">
        <v>66.5</v>
      </c>
      <c r="F24" s="229"/>
      <c r="G24" s="230">
        <f>ROUND(E24*F24,2)</f>
        <v>0</v>
      </c>
      <c r="H24" s="229"/>
      <c r="I24" s="230">
        <f>ROUND(E24*H24,2)</f>
        <v>0</v>
      </c>
      <c r="J24" s="229"/>
      <c r="K24" s="230">
        <f>ROUND(E24*J24,2)</f>
        <v>0</v>
      </c>
      <c r="L24" s="230">
        <v>21</v>
      </c>
      <c r="M24" s="230">
        <f>G24*(1+L24/100)</f>
        <v>0</v>
      </c>
      <c r="N24" s="222">
        <v>2.0500000000000002E-3</v>
      </c>
      <c r="O24" s="222">
        <f>ROUND(E24*N24,5)</f>
        <v>0.13633000000000001</v>
      </c>
      <c r="P24" s="222">
        <v>0</v>
      </c>
      <c r="Q24" s="222">
        <f>ROUND(E24*P24,5)</f>
        <v>0</v>
      </c>
      <c r="R24" s="222"/>
      <c r="S24" s="222"/>
      <c r="T24" s="223">
        <v>0.60699999999999998</v>
      </c>
      <c r="U24" s="222">
        <f>ROUND(E24*T24,2)</f>
        <v>40.369999999999997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112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13">
        <v>14</v>
      </c>
      <c r="B25" s="219" t="s">
        <v>137</v>
      </c>
      <c r="C25" s="262" t="s">
        <v>138</v>
      </c>
      <c r="D25" s="221" t="s">
        <v>132</v>
      </c>
      <c r="E25" s="227">
        <v>66.5</v>
      </c>
      <c r="F25" s="229"/>
      <c r="G25" s="230">
        <f>ROUND(E25*F25,2)</f>
        <v>0</v>
      </c>
      <c r="H25" s="229"/>
      <c r="I25" s="230">
        <f>ROUND(E25*H25,2)</f>
        <v>0</v>
      </c>
      <c r="J25" s="229"/>
      <c r="K25" s="230">
        <f>ROUND(E25*J25,2)</f>
        <v>0</v>
      </c>
      <c r="L25" s="230">
        <v>21</v>
      </c>
      <c r="M25" s="230">
        <f>G25*(1+L25/100)</f>
        <v>0</v>
      </c>
      <c r="N25" s="222">
        <v>2.0500000000000002E-3</v>
      </c>
      <c r="O25" s="222">
        <f>ROUND(E25*N25,5)</f>
        <v>0.13633000000000001</v>
      </c>
      <c r="P25" s="222">
        <v>0</v>
      </c>
      <c r="Q25" s="222">
        <f>ROUND(E25*P25,5)</f>
        <v>0</v>
      </c>
      <c r="R25" s="222"/>
      <c r="S25" s="222"/>
      <c r="T25" s="223">
        <v>0.60699999999999998</v>
      </c>
      <c r="U25" s="222">
        <f>ROUND(E25*T25,2)</f>
        <v>40.369999999999997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139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3">
        <v>15</v>
      </c>
      <c r="B26" s="219" t="s">
        <v>140</v>
      </c>
      <c r="C26" s="262" t="s">
        <v>141</v>
      </c>
      <c r="D26" s="221" t="s">
        <v>120</v>
      </c>
      <c r="E26" s="227">
        <v>18</v>
      </c>
      <c r="F26" s="229"/>
      <c r="G26" s="230">
        <f>ROUND(E26*F26,2)</f>
        <v>0</v>
      </c>
      <c r="H26" s="229"/>
      <c r="I26" s="230">
        <f>ROUND(E26*H26,2)</f>
        <v>0</v>
      </c>
      <c r="J26" s="229"/>
      <c r="K26" s="230">
        <f>ROUND(E26*J26,2)</f>
        <v>0</v>
      </c>
      <c r="L26" s="230">
        <v>21</v>
      </c>
      <c r="M26" s="230">
        <f>G26*(1+L26/100)</f>
        <v>0</v>
      </c>
      <c r="N26" s="222">
        <v>6.8000000000000005E-4</v>
      </c>
      <c r="O26" s="222">
        <f>ROUND(E26*N26,5)</f>
        <v>1.2239999999999999E-2</v>
      </c>
      <c r="P26" s="222">
        <v>0</v>
      </c>
      <c r="Q26" s="222">
        <f>ROUND(E26*P26,5)</f>
        <v>0</v>
      </c>
      <c r="R26" s="222"/>
      <c r="S26" s="222"/>
      <c r="T26" s="223">
        <v>0.89</v>
      </c>
      <c r="U26" s="222">
        <f>ROUND(E26*T26,2)</f>
        <v>16.02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112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13">
        <v>16</v>
      </c>
      <c r="B27" s="219" t="s">
        <v>142</v>
      </c>
      <c r="C27" s="262" t="s">
        <v>143</v>
      </c>
      <c r="D27" s="221" t="s">
        <v>120</v>
      </c>
      <c r="E27" s="227">
        <v>6</v>
      </c>
      <c r="F27" s="229"/>
      <c r="G27" s="230">
        <f>ROUND(E27*F27,2)</f>
        <v>0</v>
      </c>
      <c r="H27" s="229"/>
      <c r="I27" s="230">
        <f>ROUND(E27*H27,2)</f>
        <v>0</v>
      </c>
      <c r="J27" s="229"/>
      <c r="K27" s="230">
        <f>ROUND(E27*J27,2)</f>
        <v>0</v>
      </c>
      <c r="L27" s="230">
        <v>21</v>
      </c>
      <c r="M27" s="230">
        <f>G27*(1+L27/100)</f>
        <v>0</v>
      </c>
      <c r="N27" s="222">
        <v>5.0000000000000002E-5</v>
      </c>
      <c r="O27" s="222">
        <f>ROUND(E27*N27,5)</f>
        <v>2.9999999999999997E-4</v>
      </c>
      <c r="P27" s="222">
        <v>0</v>
      </c>
      <c r="Q27" s="222">
        <f>ROUND(E27*P27,5)</f>
        <v>0</v>
      </c>
      <c r="R27" s="222"/>
      <c r="S27" s="222"/>
      <c r="T27" s="223">
        <v>0.5</v>
      </c>
      <c r="U27" s="222">
        <f>ROUND(E27*T27,2)</f>
        <v>3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112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13">
        <v>17</v>
      </c>
      <c r="B28" s="219" t="s">
        <v>144</v>
      </c>
      <c r="C28" s="262" t="s">
        <v>145</v>
      </c>
      <c r="D28" s="221" t="s">
        <v>125</v>
      </c>
      <c r="E28" s="227">
        <v>0.28499999999999998</v>
      </c>
      <c r="F28" s="229"/>
      <c r="G28" s="230">
        <f>ROUND(E28*F28,2)</f>
        <v>0</v>
      </c>
      <c r="H28" s="229"/>
      <c r="I28" s="230">
        <f>ROUND(E28*H28,2)</f>
        <v>0</v>
      </c>
      <c r="J28" s="229"/>
      <c r="K28" s="230">
        <f>ROUND(E28*J28,2)</f>
        <v>0</v>
      </c>
      <c r="L28" s="230">
        <v>21</v>
      </c>
      <c r="M28" s="230">
        <f>G28*(1+L28/100)</f>
        <v>0</v>
      </c>
      <c r="N28" s="222">
        <v>0</v>
      </c>
      <c r="O28" s="222">
        <f>ROUND(E28*N28,5)</f>
        <v>0</v>
      </c>
      <c r="P28" s="222">
        <v>0</v>
      </c>
      <c r="Q28" s="222">
        <f>ROUND(E28*P28,5)</f>
        <v>0</v>
      </c>
      <c r="R28" s="222"/>
      <c r="S28" s="222"/>
      <c r="T28" s="223">
        <v>1.831</v>
      </c>
      <c r="U28" s="222">
        <f>ROUND(E28*T28,2)</f>
        <v>0.52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112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x14ac:dyDescent="0.2">
      <c r="A29" s="214" t="s">
        <v>107</v>
      </c>
      <c r="B29" s="220" t="s">
        <v>68</v>
      </c>
      <c r="C29" s="263" t="s">
        <v>69</v>
      </c>
      <c r="D29" s="224"/>
      <c r="E29" s="228"/>
      <c r="F29" s="231"/>
      <c r="G29" s="231">
        <f>SUMIF(AE30:AE30,"&lt;&gt;NOR",G30:G30)</f>
        <v>0</v>
      </c>
      <c r="H29" s="231"/>
      <c r="I29" s="231">
        <f>SUM(I30:I30)</f>
        <v>0</v>
      </c>
      <c r="J29" s="231"/>
      <c r="K29" s="231">
        <f>SUM(K30:K30)</f>
        <v>0</v>
      </c>
      <c r="L29" s="231"/>
      <c r="M29" s="231">
        <f>SUM(M30:M30)</f>
        <v>0</v>
      </c>
      <c r="N29" s="225"/>
      <c r="O29" s="225">
        <f>SUM(O30:O30)</f>
        <v>2.5000000000000001E-2</v>
      </c>
      <c r="P29" s="225"/>
      <c r="Q29" s="225">
        <f>SUM(Q30:Q30)</f>
        <v>9.3579999999999997E-2</v>
      </c>
      <c r="R29" s="225"/>
      <c r="S29" s="225"/>
      <c r="T29" s="226"/>
      <c r="U29" s="225">
        <f>SUM(U30:U30)</f>
        <v>0.35</v>
      </c>
      <c r="AE29" t="s">
        <v>108</v>
      </c>
    </row>
    <row r="30" spans="1:60" ht="22.5" outlineLevel="1" x14ac:dyDescent="0.2">
      <c r="A30" s="213">
        <v>18</v>
      </c>
      <c r="B30" s="219" t="s">
        <v>146</v>
      </c>
      <c r="C30" s="262" t="s">
        <v>147</v>
      </c>
      <c r="D30" s="221" t="s">
        <v>148</v>
      </c>
      <c r="E30" s="227">
        <v>1</v>
      </c>
      <c r="F30" s="229"/>
      <c r="G30" s="230">
        <f>ROUND(E30*F30,2)</f>
        <v>0</v>
      </c>
      <c r="H30" s="229"/>
      <c r="I30" s="230">
        <f>ROUND(E30*H30,2)</f>
        <v>0</v>
      </c>
      <c r="J30" s="229"/>
      <c r="K30" s="230">
        <f>ROUND(E30*J30,2)</f>
        <v>0</v>
      </c>
      <c r="L30" s="230">
        <v>21</v>
      </c>
      <c r="M30" s="230">
        <f>G30*(1+L30/100)</f>
        <v>0</v>
      </c>
      <c r="N30" s="222">
        <v>2.5000000000000001E-2</v>
      </c>
      <c r="O30" s="222">
        <f>ROUND(E30*N30,5)</f>
        <v>2.5000000000000001E-2</v>
      </c>
      <c r="P30" s="222">
        <v>9.3579999999999997E-2</v>
      </c>
      <c r="Q30" s="222">
        <f>ROUND(E30*P30,5)</f>
        <v>9.3579999999999997E-2</v>
      </c>
      <c r="R30" s="222"/>
      <c r="S30" s="222"/>
      <c r="T30" s="223">
        <v>0.35</v>
      </c>
      <c r="U30" s="222">
        <f>ROUND(E30*T30,2)</f>
        <v>0.35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112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x14ac:dyDescent="0.2">
      <c r="A31" s="214" t="s">
        <v>107</v>
      </c>
      <c r="B31" s="220" t="s">
        <v>70</v>
      </c>
      <c r="C31" s="263" t="s">
        <v>71</v>
      </c>
      <c r="D31" s="224"/>
      <c r="E31" s="228"/>
      <c r="F31" s="231"/>
      <c r="G31" s="231">
        <f>SUMIF(AE32:AE48,"&lt;&gt;NOR",G32:G48)</f>
        <v>0</v>
      </c>
      <c r="H31" s="231"/>
      <c r="I31" s="231">
        <f>SUM(I32:I48)</f>
        <v>0</v>
      </c>
      <c r="J31" s="231"/>
      <c r="K31" s="231">
        <f>SUM(K32:K48)</f>
        <v>0</v>
      </c>
      <c r="L31" s="231"/>
      <c r="M31" s="231">
        <f>SUM(M32:M48)</f>
        <v>0</v>
      </c>
      <c r="N31" s="225"/>
      <c r="O31" s="225">
        <f>SUM(O32:O48)</f>
        <v>0.31234000000000001</v>
      </c>
      <c r="P31" s="225"/>
      <c r="Q31" s="225">
        <f>SUM(Q32:Q48)</f>
        <v>1.2263200000000001</v>
      </c>
      <c r="R31" s="225"/>
      <c r="S31" s="225"/>
      <c r="T31" s="226"/>
      <c r="U31" s="225">
        <f>SUM(U32:U48)</f>
        <v>131.62000000000003</v>
      </c>
      <c r="AE31" t="s">
        <v>108</v>
      </c>
    </row>
    <row r="32" spans="1:60" ht="22.5" outlineLevel="1" x14ac:dyDescent="0.2">
      <c r="A32" s="213">
        <v>19</v>
      </c>
      <c r="B32" s="219" t="s">
        <v>149</v>
      </c>
      <c r="C32" s="262" t="s">
        <v>150</v>
      </c>
      <c r="D32" s="221" t="s">
        <v>111</v>
      </c>
      <c r="E32" s="227">
        <v>295</v>
      </c>
      <c r="F32" s="229"/>
      <c r="G32" s="230">
        <f>ROUND(E32*F32,2)</f>
        <v>0</v>
      </c>
      <c r="H32" s="229"/>
      <c r="I32" s="230">
        <f>ROUND(E32*H32,2)</f>
        <v>0</v>
      </c>
      <c r="J32" s="229"/>
      <c r="K32" s="230">
        <f>ROUND(E32*J32,2)</f>
        <v>0</v>
      </c>
      <c r="L32" s="230">
        <v>21</v>
      </c>
      <c r="M32" s="230">
        <f>G32*(1+L32/100)</f>
        <v>0</v>
      </c>
      <c r="N32" s="222">
        <v>2.0000000000000002E-5</v>
      </c>
      <c r="O32" s="222">
        <f>ROUND(E32*N32,5)</f>
        <v>5.8999999999999999E-3</v>
      </c>
      <c r="P32" s="222">
        <v>3.2000000000000002E-3</v>
      </c>
      <c r="Q32" s="222">
        <f>ROUND(E32*P32,5)</f>
        <v>0.94399999999999995</v>
      </c>
      <c r="R32" s="222"/>
      <c r="S32" s="222"/>
      <c r="T32" s="223">
        <v>5.2999999999999999E-2</v>
      </c>
      <c r="U32" s="222">
        <f>ROUND(E32*T32,2)</f>
        <v>15.64</v>
      </c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112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13">
        <v>20</v>
      </c>
      <c r="B33" s="219" t="s">
        <v>151</v>
      </c>
      <c r="C33" s="262" t="s">
        <v>152</v>
      </c>
      <c r="D33" s="221" t="s">
        <v>111</v>
      </c>
      <c r="E33" s="227">
        <v>45</v>
      </c>
      <c r="F33" s="229"/>
      <c r="G33" s="230">
        <f>ROUND(E33*F33,2)</f>
        <v>0</v>
      </c>
      <c r="H33" s="229"/>
      <c r="I33" s="230">
        <f>ROUND(E33*H33,2)</f>
        <v>0</v>
      </c>
      <c r="J33" s="229"/>
      <c r="K33" s="230">
        <f>ROUND(E33*J33,2)</f>
        <v>0</v>
      </c>
      <c r="L33" s="230">
        <v>21</v>
      </c>
      <c r="M33" s="230">
        <f>G33*(1+L33/100)</f>
        <v>0</v>
      </c>
      <c r="N33" s="222">
        <v>5.0000000000000002E-5</v>
      </c>
      <c r="O33" s="222">
        <f>ROUND(E33*N33,5)</f>
        <v>2.2499999999999998E-3</v>
      </c>
      <c r="P33" s="222">
        <v>5.3200000000000001E-3</v>
      </c>
      <c r="Q33" s="222">
        <f>ROUND(E33*P33,5)</f>
        <v>0.2394</v>
      </c>
      <c r="R33" s="222"/>
      <c r="S33" s="222"/>
      <c r="T33" s="223">
        <v>0.10299999999999999</v>
      </c>
      <c r="U33" s="222">
        <f>ROUND(E33*T33,2)</f>
        <v>4.6399999999999997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112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22.5" outlineLevel="1" x14ac:dyDescent="0.2">
      <c r="A34" s="213">
        <v>21</v>
      </c>
      <c r="B34" s="219" t="s">
        <v>153</v>
      </c>
      <c r="C34" s="262" t="s">
        <v>154</v>
      </c>
      <c r="D34" s="221" t="s">
        <v>111</v>
      </c>
      <c r="E34" s="227">
        <v>74</v>
      </c>
      <c r="F34" s="229"/>
      <c r="G34" s="230">
        <f>ROUND(E34*F34,2)</f>
        <v>0</v>
      </c>
      <c r="H34" s="229"/>
      <c r="I34" s="230">
        <f>ROUND(E34*H34,2)</f>
        <v>0</v>
      </c>
      <c r="J34" s="229"/>
      <c r="K34" s="230">
        <f>ROUND(E34*J34,2)</f>
        <v>0</v>
      </c>
      <c r="L34" s="230">
        <v>21</v>
      </c>
      <c r="M34" s="230">
        <f>G34*(1+L34/100)</f>
        <v>0</v>
      </c>
      <c r="N34" s="222">
        <v>9.0000000000000006E-5</v>
      </c>
      <c r="O34" s="222">
        <f>ROUND(E34*N34,5)</f>
        <v>6.6600000000000001E-3</v>
      </c>
      <c r="P34" s="222">
        <v>5.8E-4</v>
      </c>
      <c r="Q34" s="222">
        <f>ROUND(E34*P34,5)</f>
        <v>4.292E-2</v>
      </c>
      <c r="R34" s="222"/>
      <c r="S34" s="222"/>
      <c r="T34" s="223">
        <v>0.10299999999999999</v>
      </c>
      <c r="U34" s="222">
        <f>ROUND(E34*T34,2)</f>
        <v>7.62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112</v>
      </c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ht="22.5" outlineLevel="1" x14ac:dyDescent="0.2">
      <c r="A35" s="213">
        <v>22</v>
      </c>
      <c r="B35" s="219" t="s">
        <v>126</v>
      </c>
      <c r="C35" s="262" t="s">
        <v>155</v>
      </c>
      <c r="D35" s="221" t="s">
        <v>125</v>
      </c>
      <c r="E35" s="227">
        <v>1.226</v>
      </c>
      <c r="F35" s="229"/>
      <c r="G35" s="230">
        <f>ROUND(E35*F35,2)</f>
        <v>0</v>
      </c>
      <c r="H35" s="229"/>
      <c r="I35" s="230">
        <f>ROUND(E35*H35,2)</f>
        <v>0</v>
      </c>
      <c r="J35" s="229"/>
      <c r="K35" s="230">
        <f>ROUND(E35*J35,2)</f>
        <v>0</v>
      </c>
      <c r="L35" s="230">
        <v>21</v>
      </c>
      <c r="M35" s="230">
        <f>G35*(1+L35/100)</f>
        <v>0</v>
      </c>
      <c r="N35" s="222">
        <v>0</v>
      </c>
      <c r="O35" s="222">
        <f>ROUND(E35*N35,5)</f>
        <v>0</v>
      </c>
      <c r="P35" s="222">
        <v>0</v>
      </c>
      <c r="Q35" s="222">
        <f>ROUND(E35*P35,5)</f>
        <v>0</v>
      </c>
      <c r="R35" s="222"/>
      <c r="S35" s="222"/>
      <c r="T35" s="223">
        <v>0.49</v>
      </c>
      <c r="U35" s="222">
        <f>ROUND(E35*T35,2)</f>
        <v>0.6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112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13">
        <v>23</v>
      </c>
      <c r="B36" s="219" t="s">
        <v>156</v>
      </c>
      <c r="C36" s="262" t="s">
        <v>157</v>
      </c>
      <c r="D36" s="221" t="s">
        <v>120</v>
      </c>
      <c r="E36" s="227">
        <v>40</v>
      </c>
      <c r="F36" s="229"/>
      <c r="G36" s="230">
        <f>ROUND(E36*F36,2)</f>
        <v>0</v>
      </c>
      <c r="H36" s="229"/>
      <c r="I36" s="230">
        <f>ROUND(E36*H36,2)</f>
        <v>0</v>
      </c>
      <c r="J36" s="229"/>
      <c r="K36" s="230">
        <f>ROUND(E36*J36,2)</f>
        <v>0</v>
      </c>
      <c r="L36" s="230">
        <v>21</v>
      </c>
      <c r="M36" s="230">
        <f>G36*(1+L36/100)</f>
        <v>0</v>
      </c>
      <c r="N36" s="222">
        <v>0</v>
      </c>
      <c r="O36" s="222">
        <f>ROUND(E36*N36,5)</f>
        <v>0</v>
      </c>
      <c r="P36" s="222">
        <v>0</v>
      </c>
      <c r="Q36" s="222">
        <f>ROUND(E36*P36,5)</f>
        <v>0</v>
      </c>
      <c r="R36" s="222"/>
      <c r="S36" s="222"/>
      <c r="T36" s="223">
        <v>0.23</v>
      </c>
      <c r="U36" s="222">
        <f>ROUND(E36*T36,2)</f>
        <v>9.1999999999999993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112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2.5" outlineLevel="1" x14ac:dyDescent="0.2">
      <c r="A37" s="213">
        <v>24</v>
      </c>
      <c r="B37" s="219" t="s">
        <v>158</v>
      </c>
      <c r="C37" s="262" t="s">
        <v>159</v>
      </c>
      <c r="D37" s="221" t="s">
        <v>120</v>
      </c>
      <c r="E37" s="227">
        <v>4</v>
      </c>
      <c r="F37" s="229"/>
      <c r="G37" s="230">
        <f>ROUND(E37*F37,2)</f>
        <v>0</v>
      </c>
      <c r="H37" s="229"/>
      <c r="I37" s="230">
        <f>ROUND(E37*H37,2)</f>
        <v>0</v>
      </c>
      <c r="J37" s="229"/>
      <c r="K37" s="230">
        <f>ROUND(E37*J37,2)</f>
        <v>0</v>
      </c>
      <c r="L37" s="230">
        <v>21</v>
      </c>
      <c r="M37" s="230">
        <f>G37*(1+L37/100)</f>
        <v>0</v>
      </c>
      <c r="N37" s="222">
        <v>1.25E-3</v>
      </c>
      <c r="O37" s="222">
        <f>ROUND(E37*N37,5)</f>
        <v>5.0000000000000001E-3</v>
      </c>
      <c r="P37" s="222">
        <v>0</v>
      </c>
      <c r="Q37" s="222">
        <f>ROUND(E37*P37,5)</f>
        <v>0</v>
      </c>
      <c r="R37" s="222"/>
      <c r="S37" s="222"/>
      <c r="T37" s="223">
        <v>0.3</v>
      </c>
      <c r="U37" s="222">
        <f>ROUND(E37*T37,2)</f>
        <v>1.2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112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1" x14ac:dyDescent="0.2">
      <c r="A38" s="213">
        <v>25</v>
      </c>
      <c r="B38" s="219" t="s">
        <v>158</v>
      </c>
      <c r="C38" s="262" t="s">
        <v>160</v>
      </c>
      <c r="D38" s="221" t="s">
        <v>120</v>
      </c>
      <c r="E38" s="227">
        <v>15</v>
      </c>
      <c r="F38" s="229"/>
      <c r="G38" s="230">
        <f>ROUND(E38*F38,2)</f>
        <v>0</v>
      </c>
      <c r="H38" s="229"/>
      <c r="I38" s="230">
        <f>ROUND(E38*H38,2)</f>
        <v>0</v>
      </c>
      <c r="J38" s="229"/>
      <c r="K38" s="230">
        <f>ROUND(E38*J38,2)</f>
        <v>0</v>
      </c>
      <c r="L38" s="230">
        <v>21</v>
      </c>
      <c r="M38" s="230">
        <f>G38*(1+L38/100)</f>
        <v>0</v>
      </c>
      <c r="N38" s="222">
        <v>1.25E-3</v>
      </c>
      <c r="O38" s="222">
        <f>ROUND(E38*N38,5)</f>
        <v>1.8749999999999999E-2</v>
      </c>
      <c r="P38" s="222">
        <v>0</v>
      </c>
      <c r="Q38" s="222">
        <f>ROUND(E38*P38,5)</f>
        <v>0</v>
      </c>
      <c r="R38" s="222"/>
      <c r="S38" s="222"/>
      <c r="T38" s="223">
        <v>0.3</v>
      </c>
      <c r="U38" s="222">
        <f>ROUND(E38*T38,2)</f>
        <v>4.5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112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>
        <v>26</v>
      </c>
      <c r="B39" s="219" t="s">
        <v>161</v>
      </c>
      <c r="C39" s="262" t="s">
        <v>162</v>
      </c>
      <c r="D39" s="221" t="s">
        <v>111</v>
      </c>
      <c r="E39" s="227">
        <v>9</v>
      </c>
      <c r="F39" s="229"/>
      <c r="G39" s="230">
        <f>ROUND(E39*F39,2)</f>
        <v>0</v>
      </c>
      <c r="H39" s="229"/>
      <c r="I39" s="230">
        <f>ROUND(E39*H39,2)</f>
        <v>0</v>
      </c>
      <c r="J39" s="229"/>
      <c r="K39" s="230">
        <f>ROUND(E39*J39,2)</f>
        <v>0</v>
      </c>
      <c r="L39" s="230">
        <v>21</v>
      </c>
      <c r="M39" s="230">
        <f>G39*(1+L39/100)</f>
        <v>0</v>
      </c>
      <c r="N39" s="222">
        <v>8.8000000000000003E-4</v>
      </c>
      <c r="O39" s="222">
        <f>ROUND(E39*N39,5)</f>
        <v>7.92E-3</v>
      </c>
      <c r="P39" s="222">
        <v>0</v>
      </c>
      <c r="Q39" s="222">
        <f>ROUND(E39*P39,5)</f>
        <v>0</v>
      </c>
      <c r="R39" s="222"/>
      <c r="S39" s="222"/>
      <c r="T39" s="223">
        <v>0.30737999999999999</v>
      </c>
      <c r="U39" s="222">
        <f>ROUND(E39*T39,2)</f>
        <v>2.77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112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>
        <v>27</v>
      </c>
      <c r="B40" s="219" t="s">
        <v>163</v>
      </c>
      <c r="C40" s="262" t="s">
        <v>164</v>
      </c>
      <c r="D40" s="221" t="s">
        <v>111</v>
      </c>
      <c r="E40" s="227">
        <v>96</v>
      </c>
      <c r="F40" s="229"/>
      <c r="G40" s="230">
        <f>ROUND(E40*F40,2)</f>
        <v>0</v>
      </c>
      <c r="H40" s="229"/>
      <c r="I40" s="230">
        <f>ROUND(E40*H40,2)</f>
        <v>0</v>
      </c>
      <c r="J40" s="229"/>
      <c r="K40" s="230">
        <f>ROUND(E40*J40,2)</f>
        <v>0</v>
      </c>
      <c r="L40" s="230">
        <v>21</v>
      </c>
      <c r="M40" s="230">
        <f>G40*(1+L40/100)</f>
        <v>0</v>
      </c>
      <c r="N40" s="222">
        <v>1.01E-3</v>
      </c>
      <c r="O40" s="222">
        <f>ROUND(E40*N40,5)</f>
        <v>9.6960000000000005E-2</v>
      </c>
      <c r="P40" s="222">
        <v>0</v>
      </c>
      <c r="Q40" s="222">
        <f>ROUND(E40*P40,5)</f>
        <v>0</v>
      </c>
      <c r="R40" s="222"/>
      <c r="S40" s="222"/>
      <c r="T40" s="223">
        <v>0.31738</v>
      </c>
      <c r="U40" s="222">
        <f>ROUND(E40*T40,2)</f>
        <v>30.47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112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13">
        <v>28</v>
      </c>
      <c r="B41" s="219" t="s">
        <v>165</v>
      </c>
      <c r="C41" s="262" t="s">
        <v>166</v>
      </c>
      <c r="D41" s="221" t="s">
        <v>111</v>
      </c>
      <c r="E41" s="227">
        <v>43</v>
      </c>
      <c r="F41" s="229"/>
      <c r="G41" s="230">
        <f>ROUND(E41*F41,2)</f>
        <v>0</v>
      </c>
      <c r="H41" s="229"/>
      <c r="I41" s="230">
        <f>ROUND(E41*H41,2)</f>
        <v>0</v>
      </c>
      <c r="J41" s="229"/>
      <c r="K41" s="230">
        <f>ROUND(E41*J41,2)</f>
        <v>0</v>
      </c>
      <c r="L41" s="230">
        <v>21</v>
      </c>
      <c r="M41" s="230">
        <f>G41*(1+L41/100)</f>
        <v>0</v>
      </c>
      <c r="N41" s="222">
        <v>1.6000000000000001E-3</v>
      </c>
      <c r="O41" s="222">
        <f>ROUND(E41*N41,5)</f>
        <v>6.88E-2</v>
      </c>
      <c r="P41" s="222">
        <v>0</v>
      </c>
      <c r="Q41" s="222">
        <f>ROUND(E41*P41,5)</f>
        <v>0</v>
      </c>
      <c r="R41" s="222"/>
      <c r="S41" s="222"/>
      <c r="T41" s="223">
        <v>0.33332000000000001</v>
      </c>
      <c r="U41" s="222">
        <f>ROUND(E41*T41,2)</f>
        <v>14.33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112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2.5" outlineLevel="1" x14ac:dyDescent="0.2">
      <c r="A42" s="213">
        <v>29</v>
      </c>
      <c r="B42" s="219" t="s">
        <v>167</v>
      </c>
      <c r="C42" s="262" t="s">
        <v>168</v>
      </c>
      <c r="D42" s="221" t="s">
        <v>111</v>
      </c>
      <c r="E42" s="227">
        <v>69</v>
      </c>
      <c r="F42" s="229"/>
      <c r="G42" s="230">
        <f>ROUND(E42*F42,2)</f>
        <v>0</v>
      </c>
      <c r="H42" s="229"/>
      <c r="I42" s="230">
        <f>ROUND(E42*H42,2)</f>
        <v>0</v>
      </c>
      <c r="J42" s="229"/>
      <c r="K42" s="230">
        <f>ROUND(E42*J42,2)</f>
        <v>0</v>
      </c>
      <c r="L42" s="230">
        <v>21</v>
      </c>
      <c r="M42" s="230">
        <f>G42*(1+L42/100)</f>
        <v>0</v>
      </c>
      <c r="N42" s="222">
        <v>3.6000000000000002E-4</v>
      </c>
      <c r="O42" s="222">
        <f>ROUND(E42*N42,5)</f>
        <v>2.4840000000000001E-2</v>
      </c>
      <c r="P42" s="222">
        <v>0</v>
      </c>
      <c r="Q42" s="222">
        <f>ROUND(E42*P42,5)</f>
        <v>0</v>
      </c>
      <c r="R42" s="222"/>
      <c r="S42" s="222"/>
      <c r="T42" s="223">
        <v>0.14299999999999999</v>
      </c>
      <c r="U42" s="222">
        <f>ROUND(E42*T42,2)</f>
        <v>9.8699999999999992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112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1" x14ac:dyDescent="0.2">
      <c r="A43" s="213">
        <v>30</v>
      </c>
      <c r="B43" s="219" t="s">
        <v>169</v>
      </c>
      <c r="C43" s="262" t="s">
        <v>170</v>
      </c>
      <c r="D43" s="221" t="s">
        <v>111</v>
      </c>
      <c r="E43" s="227">
        <v>105</v>
      </c>
      <c r="F43" s="229"/>
      <c r="G43" s="230">
        <f>ROUND(E43*F43,2)</f>
        <v>0</v>
      </c>
      <c r="H43" s="229"/>
      <c r="I43" s="230">
        <f>ROUND(E43*H43,2)</f>
        <v>0</v>
      </c>
      <c r="J43" s="229"/>
      <c r="K43" s="230">
        <f>ROUND(E43*J43,2)</f>
        <v>0</v>
      </c>
      <c r="L43" s="230">
        <v>21</v>
      </c>
      <c r="M43" s="230">
        <f>G43*(1+L43/100)</f>
        <v>0</v>
      </c>
      <c r="N43" s="222">
        <v>5.0000000000000001E-4</v>
      </c>
      <c r="O43" s="222">
        <f>ROUND(E43*N43,5)</f>
        <v>5.2499999999999998E-2</v>
      </c>
      <c r="P43" s="222">
        <v>0</v>
      </c>
      <c r="Q43" s="222">
        <f>ROUND(E43*P43,5)</f>
        <v>0</v>
      </c>
      <c r="R43" s="222"/>
      <c r="S43" s="222"/>
      <c r="T43" s="223">
        <v>0.158</v>
      </c>
      <c r="U43" s="222">
        <f>ROUND(E43*T43,2)</f>
        <v>16.59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112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22.5" outlineLevel="1" x14ac:dyDescent="0.2">
      <c r="A44" s="213">
        <v>31</v>
      </c>
      <c r="B44" s="219" t="s">
        <v>171</v>
      </c>
      <c r="C44" s="262" t="s">
        <v>172</v>
      </c>
      <c r="D44" s="221" t="s">
        <v>111</v>
      </c>
      <c r="E44" s="227">
        <v>18</v>
      </c>
      <c r="F44" s="229"/>
      <c r="G44" s="230">
        <f>ROUND(E44*F44,2)</f>
        <v>0</v>
      </c>
      <c r="H44" s="229"/>
      <c r="I44" s="230">
        <f>ROUND(E44*H44,2)</f>
        <v>0</v>
      </c>
      <c r="J44" s="229"/>
      <c r="K44" s="230">
        <f>ROUND(E44*J44,2)</f>
        <v>0</v>
      </c>
      <c r="L44" s="230">
        <v>21</v>
      </c>
      <c r="M44" s="230">
        <f>G44*(1+L44/100)</f>
        <v>0</v>
      </c>
      <c r="N44" s="222">
        <v>5.4000000000000001E-4</v>
      </c>
      <c r="O44" s="222">
        <f>ROUND(E44*N44,5)</f>
        <v>9.7199999999999995E-3</v>
      </c>
      <c r="P44" s="222">
        <v>0</v>
      </c>
      <c r="Q44" s="222">
        <f>ROUND(E44*P44,5)</f>
        <v>0</v>
      </c>
      <c r="R44" s="222"/>
      <c r="S44" s="222"/>
      <c r="T44" s="223">
        <v>0.158</v>
      </c>
      <c r="U44" s="222">
        <f>ROUND(E44*T44,2)</f>
        <v>2.84</v>
      </c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112</v>
      </c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3">
        <v>32</v>
      </c>
      <c r="B45" s="219" t="s">
        <v>173</v>
      </c>
      <c r="C45" s="262" t="s">
        <v>174</v>
      </c>
      <c r="D45" s="221" t="s">
        <v>111</v>
      </c>
      <c r="E45" s="227">
        <v>4</v>
      </c>
      <c r="F45" s="229"/>
      <c r="G45" s="230">
        <f>ROUND(E45*F45,2)</f>
        <v>0</v>
      </c>
      <c r="H45" s="229"/>
      <c r="I45" s="230">
        <f>ROUND(E45*H45,2)</f>
        <v>0</v>
      </c>
      <c r="J45" s="229"/>
      <c r="K45" s="230">
        <f>ROUND(E45*J45,2)</f>
        <v>0</v>
      </c>
      <c r="L45" s="230">
        <v>21</v>
      </c>
      <c r="M45" s="230">
        <f>G45*(1+L45/100)</f>
        <v>0</v>
      </c>
      <c r="N45" s="222">
        <v>3.2599999999999999E-3</v>
      </c>
      <c r="O45" s="222">
        <f>ROUND(E45*N45,5)</f>
        <v>1.304E-2</v>
      </c>
      <c r="P45" s="222">
        <v>0</v>
      </c>
      <c r="Q45" s="222">
        <f>ROUND(E45*P45,5)</f>
        <v>0</v>
      </c>
      <c r="R45" s="222"/>
      <c r="S45" s="222"/>
      <c r="T45" s="223">
        <v>0.255</v>
      </c>
      <c r="U45" s="222">
        <f>ROUND(E45*T45,2)</f>
        <v>1.02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112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3">
        <v>33</v>
      </c>
      <c r="B46" s="219" t="s">
        <v>175</v>
      </c>
      <c r="C46" s="262" t="s">
        <v>176</v>
      </c>
      <c r="D46" s="221" t="s">
        <v>111</v>
      </c>
      <c r="E46" s="227">
        <v>344</v>
      </c>
      <c r="F46" s="229"/>
      <c r="G46" s="230">
        <f>ROUND(E46*F46,2)</f>
        <v>0</v>
      </c>
      <c r="H46" s="229"/>
      <c r="I46" s="230">
        <f>ROUND(E46*H46,2)</f>
        <v>0</v>
      </c>
      <c r="J46" s="229"/>
      <c r="K46" s="230">
        <f>ROUND(E46*J46,2)</f>
        <v>0</v>
      </c>
      <c r="L46" s="230">
        <v>21</v>
      </c>
      <c r="M46" s="230">
        <f>G46*(1+L46/100)</f>
        <v>0</v>
      </c>
      <c r="N46" s="222">
        <v>0</v>
      </c>
      <c r="O46" s="222">
        <f>ROUND(E46*N46,5)</f>
        <v>0</v>
      </c>
      <c r="P46" s="222">
        <v>0</v>
      </c>
      <c r="Q46" s="222">
        <f>ROUND(E46*P46,5)</f>
        <v>0</v>
      </c>
      <c r="R46" s="222"/>
      <c r="S46" s="222"/>
      <c r="T46" s="223">
        <v>1.7999999999999999E-2</v>
      </c>
      <c r="U46" s="222">
        <f>ROUND(E46*T46,2)</f>
        <v>6.19</v>
      </c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112</v>
      </c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13">
        <v>34</v>
      </c>
      <c r="B47" s="219" t="s">
        <v>177</v>
      </c>
      <c r="C47" s="262" t="s">
        <v>178</v>
      </c>
      <c r="D47" s="221" t="s">
        <v>111</v>
      </c>
      <c r="E47" s="227">
        <v>74</v>
      </c>
      <c r="F47" s="229"/>
      <c r="G47" s="230">
        <f>ROUND(E47*F47,2)</f>
        <v>0</v>
      </c>
      <c r="H47" s="229"/>
      <c r="I47" s="230">
        <f>ROUND(E47*H47,2)</f>
        <v>0</v>
      </c>
      <c r="J47" s="229"/>
      <c r="K47" s="230">
        <f>ROUND(E47*J47,2)</f>
        <v>0</v>
      </c>
      <c r="L47" s="230">
        <v>21</v>
      </c>
      <c r="M47" s="230">
        <f>G47*(1+L47/100)</f>
        <v>0</v>
      </c>
      <c r="N47" s="222">
        <v>0</v>
      </c>
      <c r="O47" s="222">
        <f>ROUND(E47*N47,5)</f>
        <v>0</v>
      </c>
      <c r="P47" s="222">
        <v>0</v>
      </c>
      <c r="Q47" s="222">
        <f>ROUND(E47*P47,5)</f>
        <v>0</v>
      </c>
      <c r="R47" s="222"/>
      <c r="S47" s="222"/>
      <c r="T47" s="223">
        <v>4.1000000000000002E-2</v>
      </c>
      <c r="U47" s="222">
        <f>ROUND(E47*T47,2)</f>
        <v>3.03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112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13">
        <v>35</v>
      </c>
      <c r="B48" s="219" t="s">
        <v>179</v>
      </c>
      <c r="C48" s="262" t="s">
        <v>180</v>
      </c>
      <c r="D48" s="221" t="s">
        <v>125</v>
      </c>
      <c r="E48" s="227">
        <v>0.312</v>
      </c>
      <c r="F48" s="229"/>
      <c r="G48" s="230">
        <f>ROUND(E48*F48,2)</f>
        <v>0</v>
      </c>
      <c r="H48" s="229"/>
      <c r="I48" s="230">
        <f>ROUND(E48*H48,2)</f>
        <v>0</v>
      </c>
      <c r="J48" s="229"/>
      <c r="K48" s="230">
        <f>ROUND(E48*J48,2)</f>
        <v>0</v>
      </c>
      <c r="L48" s="230">
        <v>21</v>
      </c>
      <c r="M48" s="230">
        <f>G48*(1+L48/100)</f>
        <v>0</v>
      </c>
      <c r="N48" s="222">
        <v>0</v>
      </c>
      <c r="O48" s="222">
        <f>ROUND(E48*N48,5)</f>
        <v>0</v>
      </c>
      <c r="P48" s="222">
        <v>0</v>
      </c>
      <c r="Q48" s="222">
        <f>ROUND(E48*P48,5)</f>
        <v>0</v>
      </c>
      <c r="R48" s="222"/>
      <c r="S48" s="222"/>
      <c r="T48" s="223">
        <v>3.5630000000000002</v>
      </c>
      <c r="U48" s="222">
        <f>ROUND(E48*T48,2)</f>
        <v>1.1100000000000001</v>
      </c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112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x14ac:dyDescent="0.2">
      <c r="A49" s="214" t="s">
        <v>107</v>
      </c>
      <c r="B49" s="220" t="s">
        <v>72</v>
      </c>
      <c r="C49" s="263" t="s">
        <v>73</v>
      </c>
      <c r="D49" s="224"/>
      <c r="E49" s="228"/>
      <c r="F49" s="231"/>
      <c r="G49" s="231">
        <f>SUMIF(AE50:AE66,"&lt;&gt;NOR",G50:G66)</f>
        <v>0</v>
      </c>
      <c r="H49" s="231"/>
      <c r="I49" s="231">
        <f>SUM(I50:I66)</f>
        <v>0</v>
      </c>
      <c r="J49" s="231"/>
      <c r="K49" s="231">
        <f>SUM(K50:K66)</f>
        <v>0</v>
      </c>
      <c r="L49" s="231"/>
      <c r="M49" s="231">
        <f>SUM(M50:M66)</f>
        <v>0</v>
      </c>
      <c r="N49" s="225"/>
      <c r="O49" s="225">
        <f>SUM(O50:O66)</f>
        <v>1.584E-2</v>
      </c>
      <c r="P49" s="225"/>
      <c r="Q49" s="225">
        <f>SUM(Q50:Q66)</f>
        <v>0</v>
      </c>
      <c r="R49" s="225"/>
      <c r="S49" s="225"/>
      <c r="T49" s="226"/>
      <c r="U49" s="225">
        <f>SUM(U50:U66)</f>
        <v>14.41</v>
      </c>
      <c r="AE49" t="s">
        <v>108</v>
      </c>
    </row>
    <row r="50" spans="1:60" outlineLevel="1" x14ac:dyDescent="0.2">
      <c r="A50" s="213">
        <v>36</v>
      </c>
      <c r="B50" s="219" t="s">
        <v>181</v>
      </c>
      <c r="C50" s="262" t="s">
        <v>182</v>
      </c>
      <c r="D50" s="221" t="s">
        <v>120</v>
      </c>
      <c r="E50" s="227">
        <v>5</v>
      </c>
      <c r="F50" s="229"/>
      <c r="G50" s="230">
        <f>ROUND(E50*F50,2)</f>
        <v>0</v>
      </c>
      <c r="H50" s="229"/>
      <c r="I50" s="230">
        <f>ROUND(E50*H50,2)</f>
        <v>0</v>
      </c>
      <c r="J50" s="229"/>
      <c r="K50" s="230">
        <f>ROUND(E50*J50,2)</f>
        <v>0</v>
      </c>
      <c r="L50" s="230">
        <v>21</v>
      </c>
      <c r="M50" s="230">
        <f>G50*(1+L50/100)</f>
        <v>0</v>
      </c>
      <c r="N50" s="222">
        <v>2.5999999999999998E-4</v>
      </c>
      <c r="O50" s="222">
        <f>ROUND(E50*N50,5)</f>
        <v>1.2999999999999999E-3</v>
      </c>
      <c r="P50" s="222">
        <v>0</v>
      </c>
      <c r="Q50" s="222">
        <f>ROUND(E50*P50,5)</f>
        <v>0</v>
      </c>
      <c r="R50" s="222"/>
      <c r="S50" s="222"/>
      <c r="T50" s="223">
        <v>7.0000000000000007E-2</v>
      </c>
      <c r="U50" s="222">
        <f>ROUND(E50*T50,2)</f>
        <v>0.35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112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13">
        <v>37</v>
      </c>
      <c r="B51" s="219" t="s">
        <v>181</v>
      </c>
      <c r="C51" s="262" t="s">
        <v>183</v>
      </c>
      <c r="D51" s="221" t="s">
        <v>120</v>
      </c>
      <c r="E51" s="227">
        <v>12</v>
      </c>
      <c r="F51" s="229"/>
      <c r="G51" s="230">
        <f>ROUND(E51*F51,2)</f>
        <v>0</v>
      </c>
      <c r="H51" s="229"/>
      <c r="I51" s="230">
        <f>ROUND(E51*H51,2)</f>
        <v>0</v>
      </c>
      <c r="J51" s="229"/>
      <c r="K51" s="230">
        <f>ROUND(E51*J51,2)</f>
        <v>0</v>
      </c>
      <c r="L51" s="230">
        <v>21</v>
      </c>
      <c r="M51" s="230">
        <f>G51*(1+L51/100)</f>
        <v>0</v>
      </c>
      <c r="N51" s="222">
        <v>2.5999999999999998E-4</v>
      </c>
      <c r="O51" s="222">
        <f>ROUND(E51*N51,5)</f>
        <v>3.1199999999999999E-3</v>
      </c>
      <c r="P51" s="222">
        <v>0</v>
      </c>
      <c r="Q51" s="222">
        <f>ROUND(E51*P51,5)</f>
        <v>0</v>
      </c>
      <c r="R51" s="222"/>
      <c r="S51" s="222"/>
      <c r="T51" s="223">
        <v>7.0000000000000007E-2</v>
      </c>
      <c r="U51" s="222">
        <f>ROUND(E51*T51,2)</f>
        <v>0.84</v>
      </c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112</v>
      </c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1" x14ac:dyDescent="0.2">
      <c r="A52" s="213">
        <v>38</v>
      </c>
      <c r="B52" s="219" t="s">
        <v>181</v>
      </c>
      <c r="C52" s="262" t="s">
        <v>184</v>
      </c>
      <c r="D52" s="221" t="s">
        <v>120</v>
      </c>
      <c r="E52" s="227">
        <v>3</v>
      </c>
      <c r="F52" s="229"/>
      <c r="G52" s="230">
        <f>ROUND(E52*F52,2)</f>
        <v>0</v>
      </c>
      <c r="H52" s="229"/>
      <c r="I52" s="230">
        <f>ROUND(E52*H52,2)</f>
        <v>0</v>
      </c>
      <c r="J52" s="229"/>
      <c r="K52" s="230">
        <f>ROUND(E52*J52,2)</f>
        <v>0</v>
      </c>
      <c r="L52" s="230">
        <v>21</v>
      </c>
      <c r="M52" s="230">
        <f>G52*(1+L52/100)</f>
        <v>0</v>
      </c>
      <c r="N52" s="222">
        <v>4.6000000000000001E-4</v>
      </c>
      <c r="O52" s="222">
        <f>ROUND(E52*N52,5)</f>
        <v>1.3799999999999999E-3</v>
      </c>
      <c r="P52" s="222">
        <v>0</v>
      </c>
      <c r="Q52" s="222">
        <f>ROUND(E52*P52,5)</f>
        <v>0</v>
      </c>
      <c r="R52" s="222"/>
      <c r="S52" s="222"/>
      <c r="T52" s="223">
        <v>7.0000000000000007E-2</v>
      </c>
      <c r="U52" s="222">
        <f>ROUND(E52*T52,2)</f>
        <v>0.21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112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22.5" outlineLevel="1" x14ac:dyDescent="0.2">
      <c r="A53" s="213">
        <v>39</v>
      </c>
      <c r="B53" s="219" t="s">
        <v>185</v>
      </c>
      <c r="C53" s="262" t="s">
        <v>186</v>
      </c>
      <c r="D53" s="221" t="s">
        <v>120</v>
      </c>
      <c r="E53" s="227">
        <v>5</v>
      </c>
      <c r="F53" s="229"/>
      <c r="G53" s="230">
        <f>ROUND(E53*F53,2)</f>
        <v>0</v>
      </c>
      <c r="H53" s="229"/>
      <c r="I53" s="230">
        <f>ROUND(E53*H53,2)</f>
        <v>0</v>
      </c>
      <c r="J53" s="229"/>
      <c r="K53" s="230">
        <f>ROUND(E53*J53,2)</f>
        <v>0</v>
      </c>
      <c r="L53" s="230">
        <v>21</v>
      </c>
      <c r="M53" s="230">
        <f>G53*(1+L53/100)</f>
        <v>0</v>
      </c>
      <c r="N53" s="222">
        <v>1E-4</v>
      </c>
      <c r="O53" s="222">
        <f>ROUND(E53*N53,5)</f>
        <v>5.0000000000000001E-4</v>
      </c>
      <c r="P53" s="222">
        <v>0</v>
      </c>
      <c r="Q53" s="222">
        <f>ROUND(E53*P53,5)</f>
        <v>0</v>
      </c>
      <c r="R53" s="222"/>
      <c r="S53" s="222"/>
      <c r="T53" s="223">
        <v>6.2E-2</v>
      </c>
      <c r="U53" s="222">
        <f>ROUND(E53*T53,2)</f>
        <v>0.31</v>
      </c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112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13">
        <v>40</v>
      </c>
      <c r="B54" s="219" t="s">
        <v>187</v>
      </c>
      <c r="C54" s="262" t="s">
        <v>188</v>
      </c>
      <c r="D54" s="221" t="s">
        <v>120</v>
      </c>
      <c r="E54" s="227">
        <v>15</v>
      </c>
      <c r="F54" s="229"/>
      <c r="G54" s="230">
        <f>ROUND(E54*F54,2)</f>
        <v>0</v>
      </c>
      <c r="H54" s="229"/>
      <c r="I54" s="230">
        <f>ROUND(E54*H54,2)</f>
        <v>0</v>
      </c>
      <c r="J54" s="229"/>
      <c r="K54" s="230">
        <f>ROUND(E54*J54,2)</f>
        <v>0</v>
      </c>
      <c r="L54" s="230">
        <v>21</v>
      </c>
      <c r="M54" s="230">
        <f>G54*(1+L54/100)</f>
        <v>0</v>
      </c>
      <c r="N54" s="222">
        <v>0</v>
      </c>
      <c r="O54" s="222">
        <f>ROUND(E54*N54,5)</f>
        <v>0</v>
      </c>
      <c r="P54" s="222">
        <v>0</v>
      </c>
      <c r="Q54" s="222">
        <f>ROUND(E54*P54,5)</f>
        <v>0</v>
      </c>
      <c r="R54" s="222"/>
      <c r="S54" s="222"/>
      <c r="T54" s="223">
        <v>0.19</v>
      </c>
      <c r="U54" s="222">
        <f>ROUND(E54*T54,2)</f>
        <v>2.85</v>
      </c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112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13">
        <v>41</v>
      </c>
      <c r="B55" s="219" t="s">
        <v>189</v>
      </c>
      <c r="C55" s="262" t="s">
        <v>190</v>
      </c>
      <c r="D55" s="221" t="s">
        <v>120</v>
      </c>
      <c r="E55" s="227">
        <v>5</v>
      </c>
      <c r="F55" s="229"/>
      <c r="G55" s="230">
        <f>ROUND(E55*F55,2)</f>
        <v>0</v>
      </c>
      <c r="H55" s="229"/>
      <c r="I55" s="230">
        <f>ROUND(E55*H55,2)</f>
        <v>0</v>
      </c>
      <c r="J55" s="229"/>
      <c r="K55" s="230">
        <f>ROUND(E55*J55,2)</f>
        <v>0</v>
      </c>
      <c r="L55" s="230">
        <v>21</v>
      </c>
      <c r="M55" s="230">
        <f>G55*(1+L55/100)</f>
        <v>0</v>
      </c>
      <c r="N55" s="222">
        <v>0</v>
      </c>
      <c r="O55" s="222">
        <f>ROUND(E55*N55,5)</f>
        <v>0</v>
      </c>
      <c r="P55" s="222">
        <v>0</v>
      </c>
      <c r="Q55" s="222">
        <f>ROUND(E55*P55,5)</f>
        <v>0</v>
      </c>
      <c r="R55" s="222"/>
      <c r="S55" s="222"/>
      <c r="T55" s="223">
        <v>8.2000000000000003E-2</v>
      </c>
      <c r="U55" s="222">
        <f>ROUND(E55*T55,2)</f>
        <v>0.41</v>
      </c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112</v>
      </c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3">
        <v>42</v>
      </c>
      <c r="B56" s="219" t="s">
        <v>191</v>
      </c>
      <c r="C56" s="262" t="s">
        <v>192</v>
      </c>
      <c r="D56" s="221" t="s">
        <v>120</v>
      </c>
      <c r="E56" s="227">
        <v>5</v>
      </c>
      <c r="F56" s="229"/>
      <c r="G56" s="230">
        <f>ROUND(E56*F56,2)</f>
        <v>0</v>
      </c>
      <c r="H56" s="229"/>
      <c r="I56" s="230">
        <f>ROUND(E56*H56,2)</f>
        <v>0</v>
      </c>
      <c r="J56" s="229"/>
      <c r="K56" s="230">
        <f>ROUND(E56*J56,2)</f>
        <v>0</v>
      </c>
      <c r="L56" s="230">
        <v>21</v>
      </c>
      <c r="M56" s="230">
        <f>G56*(1+L56/100)</f>
        <v>0</v>
      </c>
      <c r="N56" s="222">
        <v>0</v>
      </c>
      <c r="O56" s="222">
        <f>ROUND(E56*N56,5)</f>
        <v>0</v>
      </c>
      <c r="P56" s="222">
        <v>0</v>
      </c>
      <c r="Q56" s="222">
        <f>ROUND(E56*P56,5)</f>
        <v>0</v>
      </c>
      <c r="R56" s="222"/>
      <c r="S56" s="222"/>
      <c r="T56" s="223">
        <v>0.16500000000000001</v>
      </c>
      <c r="U56" s="222">
        <f>ROUND(E56*T56,2)</f>
        <v>0.83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112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1" x14ac:dyDescent="0.2">
      <c r="A57" s="213">
        <v>43</v>
      </c>
      <c r="B57" s="219" t="s">
        <v>137</v>
      </c>
      <c r="C57" s="262" t="s">
        <v>193</v>
      </c>
      <c r="D57" s="221" t="s">
        <v>120</v>
      </c>
      <c r="E57" s="227">
        <v>5</v>
      </c>
      <c r="F57" s="229"/>
      <c r="G57" s="230">
        <f>ROUND(E57*F57,2)</f>
        <v>0</v>
      </c>
      <c r="H57" s="229"/>
      <c r="I57" s="230">
        <f>ROUND(E57*H57,2)</f>
        <v>0</v>
      </c>
      <c r="J57" s="229"/>
      <c r="K57" s="230">
        <f>ROUND(E57*J57,2)</f>
        <v>0</v>
      </c>
      <c r="L57" s="230">
        <v>21</v>
      </c>
      <c r="M57" s="230">
        <f>G57*(1+L57/100)</f>
        <v>0</v>
      </c>
      <c r="N57" s="222">
        <v>2.9999999999999997E-4</v>
      </c>
      <c r="O57" s="222">
        <f>ROUND(E57*N57,5)</f>
        <v>1.5E-3</v>
      </c>
      <c r="P57" s="222">
        <v>0</v>
      </c>
      <c r="Q57" s="222">
        <f>ROUND(E57*P57,5)</f>
        <v>0</v>
      </c>
      <c r="R57" s="222"/>
      <c r="S57" s="222"/>
      <c r="T57" s="223">
        <v>0.16500000000000001</v>
      </c>
      <c r="U57" s="222">
        <f>ROUND(E57*T57,2)</f>
        <v>0.83</v>
      </c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139</v>
      </c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13">
        <v>44</v>
      </c>
      <c r="B58" s="219" t="s">
        <v>194</v>
      </c>
      <c r="C58" s="262" t="s">
        <v>195</v>
      </c>
      <c r="D58" s="221" t="s">
        <v>120</v>
      </c>
      <c r="E58" s="227">
        <v>12</v>
      </c>
      <c r="F58" s="229"/>
      <c r="G58" s="230">
        <f>ROUND(E58*F58,2)</f>
        <v>0</v>
      </c>
      <c r="H58" s="229"/>
      <c r="I58" s="230">
        <f>ROUND(E58*H58,2)</f>
        <v>0</v>
      </c>
      <c r="J58" s="229"/>
      <c r="K58" s="230">
        <f>ROUND(E58*J58,2)</f>
        <v>0</v>
      </c>
      <c r="L58" s="230">
        <v>21</v>
      </c>
      <c r="M58" s="230">
        <f>G58*(1+L58/100)</f>
        <v>0</v>
      </c>
      <c r="N58" s="222">
        <v>0</v>
      </c>
      <c r="O58" s="222">
        <f>ROUND(E58*N58,5)</f>
        <v>0</v>
      </c>
      <c r="P58" s="222">
        <v>0</v>
      </c>
      <c r="Q58" s="222">
        <f>ROUND(E58*P58,5)</f>
        <v>0</v>
      </c>
      <c r="R58" s="222"/>
      <c r="S58" s="222"/>
      <c r="T58" s="223">
        <v>0.20599999999999999</v>
      </c>
      <c r="U58" s="222">
        <f>ROUND(E58*T58,2)</f>
        <v>2.4700000000000002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112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3">
        <v>45</v>
      </c>
      <c r="B59" s="219" t="s">
        <v>137</v>
      </c>
      <c r="C59" s="262" t="s">
        <v>196</v>
      </c>
      <c r="D59" s="221" t="s">
        <v>120</v>
      </c>
      <c r="E59" s="227">
        <v>6</v>
      </c>
      <c r="F59" s="229"/>
      <c r="G59" s="230">
        <f>ROUND(E59*F59,2)</f>
        <v>0</v>
      </c>
      <c r="H59" s="229"/>
      <c r="I59" s="230">
        <f>ROUND(E59*H59,2)</f>
        <v>0</v>
      </c>
      <c r="J59" s="229"/>
      <c r="K59" s="230">
        <f>ROUND(E59*J59,2)</f>
        <v>0</v>
      </c>
      <c r="L59" s="230">
        <v>21</v>
      </c>
      <c r="M59" s="230">
        <f>G59*(1+L59/100)</f>
        <v>0</v>
      </c>
      <c r="N59" s="222">
        <v>2.9999999999999997E-4</v>
      </c>
      <c r="O59" s="222">
        <f>ROUND(E59*N59,5)</f>
        <v>1.8E-3</v>
      </c>
      <c r="P59" s="222">
        <v>0</v>
      </c>
      <c r="Q59" s="222">
        <f>ROUND(E59*P59,5)</f>
        <v>0</v>
      </c>
      <c r="R59" s="222"/>
      <c r="S59" s="222"/>
      <c r="T59" s="223">
        <v>0.16500000000000001</v>
      </c>
      <c r="U59" s="222">
        <f>ROUND(E59*T59,2)</f>
        <v>0.99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139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13">
        <v>46</v>
      </c>
      <c r="B60" s="219" t="s">
        <v>137</v>
      </c>
      <c r="C60" s="262" t="s">
        <v>197</v>
      </c>
      <c r="D60" s="221" t="s">
        <v>120</v>
      </c>
      <c r="E60" s="227">
        <v>3</v>
      </c>
      <c r="F60" s="229"/>
      <c r="G60" s="230">
        <f>ROUND(E60*F60,2)</f>
        <v>0</v>
      </c>
      <c r="H60" s="229"/>
      <c r="I60" s="230">
        <f>ROUND(E60*H60,2)</f>
        <v>0</v>
      </c>
      <c r="J60" s="229"/>
      <c r="K60" s="230">
        <f>ROUND(E60*J60,2)</f>
        <v>0</v>
      </c>
      <c r="L60" s="230">
        <v>21</v>
      </c>
      <c r="M60" s="230">
        <f>G60*(1+L60/100)</f>
        <v>0</v>
      </c>
      <c r="N60" s="222">
        <v>2.9999999999999997E-4</v>
      </c>
      <c r="O60" s="222">
        <f>ROUND(E60*N60,5)</f>
        <v>8.9999999999999998E-4</v>
      </c>
      <c r="P60" s="222">
        <v>0</v>
      </c>
      <c r="Q60" s="222">
        <f>ROUND(E60*P60,5)</f>
        <v>0</v>
      </c>
      <c r="R60" s="222"/>
      <c r="S60" s="222"/>
      <c r="T60" s="223">
        <v>0.16500000000000001</v>
      </c>
      <c r="U60" s="222">
        <f>ROUND(E60*T60,2)</f>
        <v>0.5</v>
      </c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139</v>
      </c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 x14ac:dyDescent="0.2">
      <c r="A61" s="213">
        <v>47</v>
      </c>
      <c r="B61" s="219" t="s">
        <v>137</v>
      </c>
      <c r="C61" s="262" t="s">
        <v>198</v>
      </c>
      <c r="D61" s="221" t="s">
        <v>120</v>
      </c>
      <c r="E61" s="227">
        <v>3</v>
      </c>
      <c r="F61" s="229"/>
      <c r="G61" s="230">
        <f>ROUND(E61*F61,2)</f>
        <v>0</v>
      </c>
      <c r="H61" s="229"/>
      <c r="I61" s="230">
        <f>ROUND(E61*H61,2)</f>
        <v>0</v>
      </c>
      <c r="J61" s="229"/>
      <c r="K61" s="230">
        <f>ROUND(E61*J61,2)</f>
        <v>0</v>
      </c>
      <c r="L61" s="230">
        <v>21</v>
      </c>
      <c r="M61" s="230">
        <f>G61*(1+L61/100)</f>
        <v>0</v>
      </c>
      <c r="N61" s="222">
        <v>4.0000000000000002E-4</v>
      </c>
      <c r="O61" s="222">
        <f>ROUND(E61*N61,5)</f>
        <v>1.1999999999999999E-3</v>
      </c>
      <c r="P61" s="222">
        <v>0</v>
      </c>
      <c r="Q61" s="222">
        <f>ROUND(E61*P61,5)</f>
        <v>0</v>
      </c>
      <c r="R61" s="222"/>
      <c r="S61" s="222"/>
      <c r="T61" s="223">
        <v>0.16500000000000001</v>
      </c>
      <c r="U61" s="222">
        <f>ROUND(E61*T61,2)</f>
        <v>0.5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139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13">
        <v>48</v>
      </c>
      <c r="B62" s="219" t="s">
        <v>199</v>
      </c>
      <c r="C62" s="262" t="s">
        <v>200</v>
      </c>
      <c r="D62" s="221" t="s">
        <v>120</v>
      </c>
      <c r="E62" s="227">
        <v>14</v>
      </c>
      <c r="F62" s="229"/>
      <c r="G62" s="230">
        <f>ROUND(E62*F62,2)</f>
        <v>0</v>
      </c>
      <c r="H62" s="229"/>
      <c r="I62" s="230">
        <f>ROUND(E62*H62,2)</f>
        <v>0</v>
      </c>
      <c r="J62" s="229"/>
      <c r="K62" s="230">
        <f>ROUND(E62*J62,2)</f>
        <v>0</v>
      </c>
      <c r="L62" s="230">
        <v>21</v>
      </c>
      <c r="M62" s="230">
        <f>G62*(1+L62/100)</f>
        <v>0</v>
      </c>
      <c r="N62" s="222">
        <v>0</v>
      </c>
      <c r="O62" s="222">
        <f>ROUND(E62*N62,5)</f>
        <v>0</v>
      </c>
      <c r="P62" s="222">
        <v>0</v>
      </c>
      <c r="Q62" s="222">
        <f>ROUND(E62*P62,5)</f>
        <v>0</v>
      </c>
      <c r="R62" s="222"/>
      <c r="S62" s="222"/>
      <c r="T62" s="223">
        <v>0.08</v>
      </c>
      <c r="U62" s="222">
        <f>ROUND(E62*T62,2)</f>
        <v>1.1200000000000001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112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13">
        <v>49</v>
      </c>
      <c r="B63" s="219" t="s">
        <v>201</v>
      </c>
      <c r="C63" s="262" t="s">
        <v>202</v>
      </c>
      <c r="D63" s="221" t="s">
        <v>120</v>
      </c>
      <c r="E63" s="227">
        <v>12</v>
      </c>
      <c r="F63" s="229"/>
      <c r="G63" s="230">
        <f>ROUND(E63*F63,2)</f>
        <v>0</v>
      </c>
      <c r="H63" s="229"/>
      <c r="I63" s="230">
        <f>ROUND(E63*H63,2)</f>
        <v>0</v>
      </c>
      <c r="J63" s="229"/>
      <c r="K63" s="230">
        <f>ROUND(E63*J63,2)</f>
        <v>0</v>
      </c>
      <c r="L63" s="230">
        <v>21</v>
      </c>
      <c r="M63" s="230">
        <f>G63*(1+L63/100)</f>
        <v>0</v>
      </c>
      <c r="N63" s="222">
        <v>1.2999999999999999E-4</v>
      </c>
      <c r="O63" s="222">
        <f>ROUND(E63*N63,5)</f>
        <v>1.56E-3</v>
      </c>
      <c r="P63" s="222">
        <v>0</v>
      </c>
      <c r="Q63" s="222">
        <f>ROUND(E63*P63,5)</f>
        <v>0</v>
      </c>
      <c r="R63" s="222"/>
      <c r="S63" s="222"/>
      <c r="T63" s="223">
        <v>6.2E-2</v>
      </c>
      <c r="U63" s="222">
        <f>ROUND(E63*T63,2)</f>
        <v>0.74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 t="s">
        <v>112</v>
      </c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13">
        <v>50</v>
      </c>
      <c r="B64" s="219" t="s">
        <v>203</v>
      </c>
      <c r="C64" s="262" t="s">
        <v>204</v>
      </c>
      <c r="D64" s="221" t="s">
        <v>120</v>
      </c>
      <c r="E64" s="227">
        <v>3</v>
      </c>
      <c r="F64" s="229"/>
      <c r="G64" s="230">
        <f>ROUND(E64*F64,2)</f>
        <v>0</v>
      </c>
      <c r="H64" s="229"/>
      <c r="I64" s="230">
        <f>ROUND(E64*H64,2)</f>
        <v>0</v>
      </c>
      <c r="J64" s="229"/>
      <c r="K64" s="230">
        <f>ROUND(E64*J64,2)</f>
        <v>0</v>
      </c>
      <c r="L64" s="230">
        <v>21</v>
      </c>
      <c r="M64" s="230">
        <f>G64*(1+L64/100)</f>
        <v>0</v>
      </c>
      <c r="N64" s="222">
        <v>1.9000000000000001E-4</v>
      </c>
      <c r="O64" s="222">
        <f>ROUND(E64*N64,5)</f>
        <v>5.6999999999999998E-4</v>
      </c>
      <c r="P64" s="222">
        <v>0</v>
      </c>
      <c r="Q64" s="222">
        <f>ROUND(E64*P64,5)</f>
        <v>0</v>
      </c>
      <c r="R64" s="222"/>
      <c r="S64" s="222"/>
      <c r="T64" s="223">
        <v>9.2999999999999999E-2</v>
      </c>
      <c r="U64" s="222">
        <f>ROUND(E64*T64,2)</f>
        <v>0.28000000000000003</v>
      </c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112</v>
      </c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ht="22.5" outlineLevel="1" x14ac:dyDescent="0.2">
      <c r="A65" s="213">
        <v>51</v>
      </c>
      <c r="B65" s="219" t="s">
        <v>205</v>
      </c>
      <c r="C65" s="262" t="s">
        <v>206</v>
      </c>
      <c r="D65" s="221" t="s">
        <v>120</v>
      </c>
      <c r="E65" s="227">
        <v>3</v>
      </c>
      <c r="F65" s="229"/>
      <c r="G65" s="230">
        <f>ROUND(E65*F65,2)</f>
        <v>0</v>
      </c>
      <c r="H65" s="229"/>
      <c r="I65" s="230">
        <f>ROUND(E65*H65,2)</f>
        <v>0</v>
      </c>
      <c r="J65" s="229"/>
      <c r="K65" s="230">
        <f>ROUND(E65*J65,2)</f>
        <v>0</v>
      </c>
      <c r="L65" s="230">
        <v>21</v>
      </c>
      <c r="M65" s="230">
        <f>G65*(1+L65/100)</f>
        <v>0</v>
      </c>
      <c r="N65" s="222">
        <v>6.7000000000000002E-4</v>
      </c>
      <c r="O65" s="222">
        <f>ROUND(E65*N65,5)</f>
        <v>2.0100000000000001E-3</v>
      </c>
      <c r="P65" s="222">
        <v>0</v>
      </c>
      <c r="Q65" s="222">
        <f>ROUND(E65*P65,5)</f>
        <v>0</v>
      </c>
      <c r="R65" s="222"/>
      <c r="S65" s="222"/>
      <c r="T65" s="223">
        <v>0.38100000000000001</v>
      </c>
      <c r="U65" s="222">
        <f>ROUND(E65*T65,2)</f>
        <v>1.1399999999999999</v>
      </c>
      <c r="V65" s="212"/>
      <c r="W65" s="212"/>
      <c r="X65" s="212"/>
      <c r="Y65" s="212"/>
      <c r="Z65" s="212"/>
      <c r="AA65" s="212"/>
      <c r="AB65" s="212"/>
      <c r="AC65" s="212"/>
      <c r="AD65" s="212"/>
      <c r="AE65" s="212" t="s">
        <v>112</v>
      </c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13">
        <v>52</v>
      </c>
      <c r="B66" s="219" t="s">
        <v>207</v>
      </c>
      <c r="C66" s="262" t="s">
        <v>208</v>
      </c>
      <c r="D66" s="221" t="s">
        <v>125</v>
      </c>
      <c r="E66" s="227">
        <v>1.6E-2</v>
      </c>
      <c r="F66" s="229"/>
      <c r="G66" s="230">
        <f>ROUND(E66*F66,2)</f>
        <v>0</v>
      </c>
      <c r="H66" s="229"/>
      <c r="I66" s="230">
        <f>ROUND(E66*H66,2)</f>
        <v>0</v>
      </c>
      <c r="J66" s="229"/>
      <c r="K66" s="230">
        <f>ROUND(E66*J66,2)</f>
        <v>0</v>
      </c>
      <c r="L66" s="230">
        <v>21</v>
      </c>
      <c r="M66" s="230">
        <f>G66*(1+L66/100)</f>
        <v>0</v>
      </c>
      <c r="N66" s="222">
        <v>0</v>
      </c>
      <c r="O66" s="222">
        <f>ROUND(E66*N66,5)</f>
        <v>0</v>
      </c>
      <c r="P66" s="222">
        <v>0</v>
      </c>
      <c r="Q66" s="222">
        <f>ROUND(E66*P66,5)</f>
        <v>0</v>
      </c>
      <c r="R66" s="222"/>
      <c r="S66" s="222"/>
      <c r="T66" s="223">
        <v>2.351</v>
      </c>
      <c r="U66" s="222">
        <f>ROUND(E66*T66,2)</f>
        <v>0.04</v>
      </c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112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x14ac:dyDescent="0.2">
      <c r="A67" s="214" t="s">
        <v>107</v>
      </c>
      <c r="B67" s="220" t="s">
        <v>74</v>
      </c>
      <c r="C67" s="263" t="s">
        <v>75</v>
      </c>
      <c r="D67" s="224"/>
      <c r="E67" s="228"/>
      <c r="F67" s="231"/>
      <c r="G67" s="231">
        <f>SUMIF(AE68:AE92,"&lt;&gt;NOR",G68:G92)</f>
        <v>0</v>
      </c>
      <c r="H67" s="231"/>
      <c r="I67" s="231">
        <f>SUM(I68:I92)</f>
        <v>0</v>
      </c>
      <c r="J67" s="231"/>
      <c r="K67" s="231">
        <f>SUM(K68:K92)</f>
        <v>0</v>
      </c>
      <c r="L67" s="231"/>
      <c r="M67" s="231">
        <f>SUM(M68:M92)</f>
        <v>0</v>
      </c>
      <c r="N67" s="225"/>
      <c r="O67" s="225">
        <f>SUM(O68:O92)</f>
        <v>0.81512000000000018</v>
      </c>
      <c r="P67" s="225"/>
      <c r="Q67" s="225">
        <f>SUM(Q68:Q92)</f>
        <v>1.1627000000000001</v>
      </c>
      <c r="R67" s="225"/>
      <c r="S67" s="225"/>
      <c r="T67" s="226"/>
      <c r="U67" s="225">
        <f>SUM(U68:U92)</f>
        <v>80.86</v>
      </c>
      <c r="AE67" t="s">
        <v>108</v>
      </c>
    </row>
    <row r="68" spans="1:60" outlineLevel="1" x14ac:dyDescent="0.2">
      <c r="A68" s="213">
        <v>53</v>
      </c>
      <c r="B68" s="219" t="s">
        <v>209</v>
      </c>
      <c r="C68" s="262" t="s">
        <v>210</v>
      </c>
      <c r="D68" s="221" t="s">
        <v>132</v>
      </c>
      <c r="E68" s="227">
        <v>110</v>
      </c>
      <c r="F68" s="229"/>
      <c r="G68" s="230">
        <f>ROUND(E68*F68,2)</f>
        <v>0</v>
      </c>
      <c r="H68" s="229"/>
      <c r="I68" s="230">
        <f>ROUND(E68*H68,2)</f>
        <v>0</v>
      </c>
      <c r="J68" s="229"/>
      <c r="K68" s="230">
        <f>ROUND(E68*J68,2)</f>
        <v>0</v>
      </c>
      <c r="L68" s="230">
        <v>21</v>
      </c>
      <c r="M68" s="230">
        <f>G68*(1+L68/100)</f>
        <v>0</v>
      </c>
      <c r="N68" s="222">
        <v>0</v>
      </c>
      <c r="O68" s="222">
        <f>ROUND(E68*N68,5)</f>
        <v>0</v>
      </c>
      <c r="P68" s="222">
        <v>1.057E-2</v>
      </c>
      <c r="Q68" s="222">
        <f>ROUND(E68*P68,5)</f>
        <v>1.1627000000000001</v>
      </c>
      <c r="R68" s="222"/>
      <c r="S68" s="222"/>
      <c r="T68" s="223">
        <v>8.2000000000000003E-2</v>
      </c>
      <c r="U68" s="222">
        <f>ROUND(E68*T68,2)</f>
        <v>9.02</v>
      </c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112</v>
      </c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 x14ac:dyDescent="0.2">
      <c r="A69" s="213">
        <v>54</v>
      </c>
      <c r="B69" s="219" t="s">
        <v>126</v>
      </c>
      <c r="C69" s="262" t="s">
        <v>155</v>
      </c>
      <c r="D69" s="221" t="s">
        <v>125</v>
      </c>
      <c r="E69" s="227">
        <v>1.163</v>
      </c>
      <c r="F69" s="229"/>
      <c r="G69" s="230">
        <f>ROUND(E69*F69,2)</f>
        <v>0</v>
      </c>
      <c r="H69" s="229"/>
      <c r="I69" s="230">
        <f>ROUND(E69*H69,2)</f>
        <v>0</v>
      </c>
      <c r="J69" s="229"/>
      <c r="K69" s="230">
        <f>ROUND(E69*J69,2)</f>
        <v>0</v>
      </c>
      <c r="L69" s="230">
        <v>21</v>
      </c>
      <c r="M69" s="230">
        <f>G69*(1+L69/100)</f>
        <v>0</v>
      </c>
      <c r="N69" s="222">
        <v>0</v>
      </c>
      <c r="O69" s="222">
        <f>ROUND(E69*N69,5)</f>
        <v>0</v>
      </c>
      <c r="P69" s="222">
        <v>0</v>
      </c>
      <c r="Q69" s="222">
        <f>ROUND(E69*P69,5)</f>
        <v>0</v>
      </c>
      <c r="R69" s="222"/>
      <c r="S69" s="222"/>
      <c r="T69" s="223">
        <v>0.49</v>
      </c>
      <c r="U69" s="222">
        <f>ROUND(E69*T69,2)</f>
        <v>0.56999999999999995</v>
      </c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112</v>
      </c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22.5" outlineLevel="1" x14ac:dyDescent="0.2">
      <c r="A70" s="213">
        <v>55</v>
      </c>
      <c r="B70" s="219" t="s">
        <v>211</v>
      </c>
      <c r="C70" s="262" t="s">
        <v>212</v>
      </c>
      <c r="D70" s="221" t="s">
        <v>120</v>
      </c>
      <c r="E70" s="227">
        <v>15</v>
      </c>
      <c r="F70" s="229"/>
      <c r="G70" s="230">
        <f>ROUND(E70*F70,2)</f>
        <v>0</v>
      </c>
      <c r="H70" s="229"/>
      <c r="I70" s="230">
        <f>ROUND(E70*H70,2)</f>
        <v>0</v>
      </c>
      <c r="J70" s="229"/>
      <c r="K70" s="230">
        <f>ROUND(E70*J70,2)</f>
        <v>0</v>
      </c>
      <c r="L70" s="230">
        <v>21</v>
      </c>
      <c r="M70" s="230">
        <f>G70*(1+L70/100)</f>
        <v>0</v>
      </c>
      <c r="N70" s="222">
        <v>0</v>
      </c>
      <c r="O70" s="222">
        <f>ROUND(E70*N70,5)</f>
        <v>0</v>
      </c>
      <c r="P70" s="222">
        <v>0</v>
      </c>
      <c r="Q70" s="222">
        <f>ROUND(E70*P70,5)</f>
        <v>0</v>
      </c>
      <c r="R70" s="222"/>
      <c r="S70" s="222"/>
      <c r="T70" s="223">
        <v>1.008</v>
      </c>
      <c r="U70" s="222">
        <f>ROUND(E70*T70,2)</f>
        <v>15.12</v>
      </c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112</v>
      </c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ht="22.5" outlineLevel="1" x14ac:dyDescent="0.2">
      <c r="A71" s="213">
        <v>56</v>
      </c>
      <c r="B71" s="219" t="s">
        <v>137</v>
      </c>
      <c r="C71" s="262" t="s">
        <v>213</v>
      </c>
      <c r="D71" s="221" t="s">
        <v>120</v>
      </c>
      <c r="E71" s="227">
        <v>1</v>
      </c>
      <c r="F71" s="229"/>
      <c r="G71" s="230">
        <f>ROUND(E71*F71,2)</f>
        <v>0</v>
      </c>
      <c r="H71" s="229"/>
      <c r="I71" s="230">
        <f>ROUND(E71*H71,2)</f>
        <v>0</v>
      </c>
      <c r="J71" s="229"/>
      <c r="K71" s="230">
        <f>ROUND(E71*J71,2)</f>
        <v>0</v>
      </c>
      <c r="L71" s="230">
        <v>21</v>
      </c>
      <c r="M71" s="230">
        <f>G71*(1+L71/100)</f>
        <v>0</v>
      </c>
      <c r="N71" s="222">
        <v>7.0000000000000001E-3</v>
      </c>
      <c r="O71" s="222">
        <f>ROUND(E71*N71,5)</f>
        <v>7.0000000000000001E-3</v>
      </c>
      <c r="P71" s="222">
        <v>0</v>
      </c>
      <c r="Q71" s="222">
        <f>ROUND(E71*P71,5)</f>
        <v>0</v>
      </c>
      <c r="R71" s="222"/>
      <c r="S71" s="222"/>
      <c r="T71" s="223">
        <v>1.008</v>
      </c>
      <c r="U71" s="222">
        <f>ROUND(E71*T71,2)</f>
        <v>1.01</v>
      </c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139</v>
      </c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1" x14ac:dyDescent="0.2">
      <c r="A72" s="213">
        <v>57</v>
      </c>
      <c r="B72" s="219" t="s">
        <v>137</v>
      </c>
      <c r="C72" s="262" t="s">
        <v>214</v>
      </c>
      <c r="D72" s="221" t="s">
        <v>120</v>
      </c>
      <c r="E72" s="227">
        <v>2</v>
      </c>
      <c r="F72" s="229"/>
      <c r="G72" s="230">
        <f>ROUND(E72*F72,2)</f>
        <v>0</v>
      </c>
      <c r="H72" s="229"/>
      <c r="I72" s="230">
        <f>ROUND(E72*H72,2)</f>
        <v>0</v>
      </c>
      <c r="J72" s="229"/>
      <c r="K72" s="230">
        <f>ROUND(E72*J72,2)</f>
        <v>0</v>
      </c>
      <c r="L72" s="230">
        <v>21</v>
      </c>
      <c r="M72" s="230">
        <f>G72*(1+L72/100)</f>
        <v>0</v>
      </c>
      <c r="N72" s="222">
        <v>8.0000000000000002E-3</v>
      </c>
      <c r="O72" s="222">
        <f>ROUND(E72*N72,5)</f>
        <v>1.6E-2</v>
      </c>
      <c r="P72" s="222">
        <v>0</v>
      </c>
      <c r="Q72" s="222">
        <f>ROUND(E72*P72,5)</f>
        <v>0</v>
      </c>
      <c r="R72" s="222"/>
      <c r="S72" s="222"/>
      <c r="T72" s="223">
        <v>1.008</v>
      </c>
      <c r="U72" s="222">
        <f>ROUND(E72*T72,2)</f>
        <v>2.02</v>
      </c>
      <c r="V72" s="212"/>
      <c r="W72" s="212"/>
      <c r="X72" s="212"/>
      <c r="Y72" s="212"/>
      <c r="Z72" s="212"/>
      <c r="AA72" s="212"/>
      <c r="AB72" s="212"/>
      <c r="AC72" s="212"/>
      <c r="AD72" s="212"/>
      <c r="AE72" s="212" t="s">
        <v>139</v>
      </c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ht="22.5" outlineLevel="1" x14ac:dyDescent="0.2">
      <c r="A73" s="213">
        <v>58</v>
      </c>
      <c r="B73" s="219" t="s">
        <v>137</v>
      </c>
      <c r="C73" s="262" t="s">
        <v>215</v>
      </c>
      <c r="D73" s="221" t="s">
        <v>120</v>
      </c>
      <c r="E73" s="227">
        <v>1</v>
      </c>
      <c r="F73" s="229"/>
      <c r="G73" s="230">
        <f>ROUND(E73*F73,2)</f>
        <v>0</v>
      </c>
      <c r="H73" s="229"/>
      <c r="I73" s="230">
        <f>ROUND(E73*H73,2)</f>
        <v>0</v>
      </c>
      <c r="J73" s="229"/>
      <c r="K73" s="230">
        <f>ROUND(E73*J73,2)</f>
        <v>0</v>
      </c>
      <c r="L73" s="230">
        <v>21</v>
      </c>
      <c r="M73" s="230">
        <f>G73*(1+L73/100)</f>
        <v>0</v>
      </c>
      <c r="N73" s="222">
        <v>0.01</v>
      </c>
      <c r="O73" s="222">
        <f>ROUND(E73*N73,5)</f>
        <v>0.01</v>
      </c>
      <c r="P73" s="222">
        <v>0</v>
      </c>
      <c r="Q73" s="222">
        <f>ROUND(E73*P73,5)</f>
        <v>0</v>
      </c>
      <c r="R73" s="222"/>
      <c r="S73" s="222"/>
      <c r="T73" s="223">
        <v>1.008</v>
      </c>
      <c r="U73" s="222">
        <f>ROUND(E73*T73,2)</f>
        <v>1.01</v>
      </c>
      <c r="V73" s="212"/>
      <c r="W73" s="212"/>
      <c r="X73" s="212"/>
      <c r="Y73" s="212"/>
      <c r="Z73" s="212"/>
      <c r="AA73" s="212"/>
      <c r="AB73" s="212"/>
      <c r="AC73" s="212"/>
      <c r="AD73" s="212"/>
      <c r="AE73" s="212" t="s">
        <v>139</v>
      </c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1" x14ac:dyDescent="0.2">
      <c r="A74" s="213">
        <v>59</v>
      </c>
      <c r="B74" s="219" t="s">
        <v>137</v>
      </c>
      <c r="C74" s="262" t="s">
        <v>216</v>
      </c>
      <c r="D74" s="221" t="s">
        <v>120</v>
      </c>
      <c r="E74" s="227">
        <v>1</v>
      </c>
      <c r="F74" s="229"/>
      <c r="G74" s="230">
        <f>ROUND(E74*F74,2)</f>
        <v>0</v>
      </c>
      <c r="H74" s="229"/>
      <c r="I74" s="230">
        <f>ROUND(E74*H74,2)</f>
        <v>0</v>
      </c>
      <c r="J74" s="229"/>
      <c r="K74" s="230">
        <f>ROUND(E74*J74,2)</f>
        <v>0</v>
      </c>
      <c r="L74" s="230">
        <v>21</v>
      </c>
      <c r="M74" s="230">
        <f>G74*(1+L74/100)</f>
        <v>0</v>
      </c>
      <c r="N74" s="222">
        <v>1.9E-2</v>
      </c>
      <c r="O74" s="222">
        <f>ROUND(E74*N74,5)</f>
        <v>1.9E-2</v>
      </c>
      <c r="P74" s="222">
        <v>0</v>
      </c>
      <c r="Q74" s="222">
        <f>ROUND(E74*P74,5)</f>
        <v>0</v>
      </c>
      <c r="R74" s="222"/>
      <c r="S74" s="222"/>
      <c r="T74" s="223">
        <v>1.008</v>
      </c>
      <c r="U74" s="222">
        <f>ROUND(E74*T74,2)</f>
        <v>1.01</v>
      </c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139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ht="22.5" outlineLevel="1" x14ac:dyDescent="0.2">
      <c r="A75" s="213">
        <v>60</v>
      </c>
      <c r="B75" s="219" t="s">
        <v>137</v>
      </c>
      <c r="C75" s="262" t="s">
        <v>217</v>
      </c>
      <c r="D75" s="221" t="s">
        <v>120</v>
      </c>
      <c r="E75" s="227">
        <v>1</v>
      </c>
      <c r="F75" s="229"/>
      <c r="G75" s="230">
        <f>ROUND(E75*F75,2)</f>
        <v>0</v>
      </c>
      <c r="H75" s="229"/>
      <c r="I75" s="230">
        <f>ROUND(E75*H75,2)</f>
        <v>0</v>
      </c>
      <c r="J75" s="229"/>
      <c r="K75" s="230">
        <f>ROUND(E75*J75,2)</f>
        <v>0</v>
      </c>
      <c r="L75" s="230">
        <v>21</v>
      </c>
      <c r="M75" s="230">
        <f>G75*(1+L75/100)</f>
        <v>0</v>
      </c>
      <c r="N75" s="222">
        <v>3.7999999999999999E-2</v>
      </c>
      <c r="O75" s="222">
        <f>ROUND(E75*N75,5)</f>
        <v>3.7999999999999999E-2</v>
      </c>
      <c r="P75" s="222">
        <v>0</v>
      </c>
      <c r="Q75" s="222">
        <f>ROUND(E75*P75,5)</f>
        <v>0</v>
      </c>
      <c r="R75" s="222"/>
      <c r="S75" s="222"/>
      <c r="T75" s="223">
        <v>1.008</v>
      </c>
      <c r="U75" s="222">
        <f>ROUND(E75*T75,2)</f>
        <v>1.01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139</v>
      </c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 x14ac:dyDescent="0.2">
      <c r="A76" s="213">
        <v>61</v>
      </c>
      <c r="B76" s="219" t="s">
        <v>137</v>
      </c>
      <c r="C76" s="262" t="s">
        <v>218</v>
      </c>
      <c r="D76" s="221" t="s">
        <v>120</v>
      </c>
      <c r="E76" s="227">
        <v>1</v>
      </c>
      <c r="F76" s="229"/>
      <c r="G76" s="230">
        <f>ROUND(E76*F76,2)</f>
        <v>0</v>
      </c>
      <c r="H76" s="229"/>
      <c r="I76" s="230">
        <f>ROUND(E76*H76,2)</f>
        <v>0</v>
      </c>
      <c r="J76" s="229"/>
      <c r="K76" s="230">
        <f>ROUND(E76*J76,2)</f>
        <v>0</v>
      </c>
      <c r="L76" s="230">
        <v>21</v>
      </c>
      <c r="M76" s="230">
        <f>G76*(1+L76/100)</f>
        <v>0</v>
      </c>
      <c r="N76" s="222">
        <v>3.9E-2</v>
      </c>
      <c r="O76" s="222">
        <f>ROUND(E76*N76,5)</f>
        <v>3.9E-2</v>
      </c>
      <c r="P76" s="222">
        <v>0</v>
      </c>
      <c r="Q76" s="222">
        <f>ROUND(E76*P76,5)</f>
        <v>0</v>
      </c>
      <c r="R76" s="222"/>
      <c r="S76" s="222"/>
      <c r="T76" s="223">
        <v>1.008</v>
      </c>
      <c r="U76" s="222">
        <f>ROUND(E76*T76,2)</f>
        <v>1.01</v>
      </c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139</v>
      </c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 x14ac:dyDescent="0.2">
      <c r="A77" s="213">
        <v>62</v>
      </c>
      <c r="B77" s="219" t="s">
        <v>137</v>
      </c>
      <c r="C77" s="262" t="s">
        <v>219</v>
      </c>
      <c r="D77" s="221" t="s">
        <v>120</v>
      </c>
      <c r="E77" s="227">
        <v>1</v>
      </c>
      <c r="F77" s="229"/>
      <c r="G77" s="230">
        <f>ROUND(E77*F77,2)</f>
        <v>0</v>
      </c>
      <c r="H77" s="229"/>
      <c r="I77" s="230">
        <f>ROUND(E77*H77,2)</f>
        <v>0</v>
      </c>
      <c r="J77" s="229"/>
      <c r="K77" s="230">
        <f>ROUND(E77*J77,2)</f>
        <v>0</v>
      </c>
      <c r="L77" s="230">
        <v>21</v>
      </c>
      <c r="M77" s="230">
        <f>G77*(1+L77/100)</f>
        <v>0</v>
      </c>
      <c r="N77" s="222">
        <v>8.3000000000000004E-2</v>
      </c>
      <c r="O77" s="222">
        <f>ROUND(E77*N77,5)</f>
        <v>8.3000000000000004E-2</v>
      </c>
      <c r="P77" s="222">
        <v>0</v>
      </c>
      <c r="Q77" s="222">
        <f>ROUND(E77*P77,5)</f>
        <v>0</v>
      </c>
      <c r="R77" s="222"/>
      <c r="S77" s="222"/>
      <c r="T77" s="223">
        <v>1.008</v>
      </c>
      <c r="U77" s="222">
        <f>ROUND(E77*T77,2)</f>
        <v>1.01</v>
      </c>
      <c r="V77" s="212"/>
      <c r="W77" s="212"/>
      <c r="X77" s="212"/>
      <c r="Y77" s="212"/>
      <c r="Z77" s="212"/>
      <c r="AA77" s="212"/>
      <c r="AB77" s="212"/>
      <c r="AC77" s="212"/>
      <c r="AD77" s="212"/>
      <c r="AE77" s="212" t="s">
        <v>139</v>
      </c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1" x14ac:dyDescent="0.2">
      <c r="A78" s="213">
        <v>63</v>
      </c>
      <c r="B78" s="219" t="s">
        <v>137</v>
      </c>
      <c r="C78" s="262" t="s">
        <v>220</v>
      </c>
      <c r="D78" s="221" t="s">
        <v>120</v>
      </c>
      <c r="E78" s="227">
        <v>1</v>
      </c>
      <c r="F78" s="229"/>
      <c r="G78" s="230">
        <f>ROUND(E78*F78,2)</f>
        <v>0</v>
      </c>
      <c r="H78" s="229"/>
      <c r="I78" s="230">
        <f>ROUND(E78*H78,2)</f>
        <v>0</v>
      </c>
      <c r="J78" s="229"/>
      <c r="K78" s="230">
        <f>ROUND(E78*J78,2)</f>
        <v>0</v>
      </c>
      <c r="L78" s="230">
        <v>21</v>
      </c>
      <c r="M78" s="230">
        <f>G78*(1+L78/100)</f>
        <v>0</v>
      </c>
      <c r="N78" s="222">
        <v>8.3000000000000004E-2</v>
      </c>
      <c r="O78" s="222">
        <f>ROUND(E78*N78,5)</f>
        <v>8.3000000000000004E-2</v>
      </c>
      <c r="P78" s="222">
        <v>0</v>
      </c>
      <c r="Q78" s="222">
        <f>ROUND(E78*P78,5)</f>
        <v>0</v>
      </c>
      <c r="R78" s="222"/>
      <c r="S78" s="222"/>
      <c r="T78" s="223">
        <v>1.008</v>
      </c>
      <c r="U78" s="222">
        <f>ROUND(E78*T78,2)</f>
        <v>1.01</v>
      </c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139</v>
      </c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ht="22.5" outlineLevel="1" x14ac:dyDescent="0.2">
      <c r="A79" s="213">
        <v>64</v>
      </c>
      <c r="B79" s="219" t="s">
        <v>137</v>
      </c>
      <c r="C79" s="262" t="s">
        <v>221</v>
      </c>
      <c r="D79" s="221" t="s">
        <v>120</v>
      </c>
      <c r="E79" s="227">
        <v>1</v>
      </c>
      <c r="F79" s="229"/>
      <c r="G79" s="230">
        <f>ROUND(E79*F79,2)</f>
        <v>0</v>
      </c>
      <c r="H79" s="229"/>
      <c r="I79" s="230">
        <f>ROUND(E79*H79,2)</f>
        <v>0</v>
      </c>
      <c r="J79" s="229"/>
      <c r="K79" s="230">
        <f>ROUND(E79*J79,2)</f>
        <v>0</v>
      </c>
      <c r="L79" s="230">
        <v>21</v>
      </c>
      <c r="M79" s="230">
        <f>G79*(1+L79/100)</f>
        <v>0</v>
      </c>
      <c r="N79" s="222">
        <v>2.1000000000000001E-2</v>
      </c>
      <c r="O79" s="222">
        <f>ROUND(E79*N79,5)</f>
        <v>2.1000000000000001E-2</v>
      </c>
      <c r="P79" s="222">
        <v>0</v>
      </c>
      <c r="Q79" s="222">
        <f>ROUND(E79*P79,5)</f>
        <v>0</v>
      </c>
      <c r="R79" s="222"/>
      <c r="S79" s="222"/>
      <c r="T79" s="223">
        <v>1.008</v>
      </c>
      <c r="U79" s="222">
        <f>ROUND(E79*T79,2)</f>
        <v>1.01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139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ht="22.5" outlineLevel="1" x14ac:dyDescent="0.2">
      <c r="A80" s="213">
        <v>65</v>
      </c>
      <c r="B80" s="219" t="s">
        <v>137</v>
      </c>
      <c r="C80" s="262" t="s">
        <v>222</v>
      </c>
      <c r="D80" s="221" t="s">
        <v>120</v>
      </c>
      <c r="E80" s="227">
        <v>1</v>
      </c>
      <c r="F80" s="229"/>
      <c r="G80" s="230">
        <f>ROUND(E80*F80,2)</f>
        <v>0</v>
      </c>
      <c r="H80" s="229"/>
      <c r="I80" s="230">
        <f>ROUND(E80*H80,2)</f>
        <v>0</v>
      </c>
      <c r="J80" s="229"/>
      <c r="K80" s="230">
        <f>ROUND(E80*J80,2)</f>
        <v>0</v>
      </c>
      <c r="L80" s="230">
        <v>21</v>
      </c>
      <c r="M80" s="230">
        <f>G80*(1+L80/100)</f>
        <v>0</v>
      </c>
      <c r="N80" s="222">
        <v>2.1000000000000001E-2</v>
      </c>
      <c r="O80" s="222">
        <f>ROUND(E80*N80,5)</f>
        <v>2.1000000000000001E-2</v>
      </c>
      <c r="P80" s="222">
        <v>0</v>
      </c>
      <c r="Q80" s="222">
        <f>ROUND(E80*P80,5)</f>
        <v>0</v>
      </c>
      <c r="R80" s="222"/>
      <c r="S80" s="222"/>
      <c r="T80" s="223">
        <v>1.008</v>
      </c>
      <c r="U80" s="222">
        <f>ROUND(E80*T80,2)</f>
        <v>1.01</v>
      </c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139</v>
      </c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ht="22.5" outlineLevel="1" x14ac:dyDescent="0.2">
      <c r="A81" s="213">
        <v>66</v>
      </c>
      <c r="B81" s="219" t="s">
        <v>137</v>
      </c>
      <c r="C81" s="262" t="s">
        <v>223</v>
      </c>
      <c r="D81" s="221" t="s">
        <v>120</v>
      </c>
      <c r="E81" s="227">
        <v>1</v>
      </c>
      <c r="F81" s="229"/>
      <c r="G81" s="230">
        <f>ROUND(E81*F81,2)</f>
        <v>0</v>
      </c>
      <c r="H81" s="229"/>
      <c r="I81" s="230">
        <f>ROUND(E81*H81,2)</f>
        <v>0</v>
      </c>
      <c r="J81" s="229"/>
      <c r="K81" s="230">
        <f>ROUND(E81*J81,2)</f>
        <v>0</v>
      </c>
      <c r="L81" s="230">
        <v>21</v>
      </c>
      <c r="M81" s="230">
        <f>G81*(1+L81/100)</f>
        <v>0</v>
      </c>
      <c r="N81" s="222">
        <v>2.3E-2</v>
      </c>
      <c r="O81" s="222">
        <f>ROUND(E81*N81,5)</f>
        <v>2.3E-2</v>
      </c>
      <c r="P81" s="222">
        <v>0</v>
      </c>
      <c r="Q81" s="222">
        <f>ROUND(E81*P81,5)</f>
        <v>0</v>
      </c>
      <c r="R81" s="222"/>
      <c r="S81" s="222"/>
      <c r="T81" s="223">
        <v>1.008</v>
      </c>
      <c r="U81" s="222">
        <f>ROUND(E81*T81,2)</f>
        <v>1.01</v>
      </c>
      <c r="V81" s="212"/>
      <c r="W81" s="212"/>
      <c r="X81" s="212"/>
      <c r="Y81" s="212"/>
      <c r="Z81" s="212"/>
      <c r="AA81" s="212"/>
      <c r="AB81" s="212"/>
      <c r="AC81" s="212"/>
      <c r="AD81" s="212"/>
      <c r="AE81" s="212" t="s">
        <v>139</v>
      </c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1" x14ac:dyDescent="0.2">
      <c r="A82" s="213">
        <v>67</v>
      </c>
      <c r="B82" s="219" t="s">
        <v>137</v>
      </c>
      <c r="C82" s="262" t="s">
        <v>224</v>
      </c>
      <c r="D82" s="221" t="s">
        <v>120</v>
      </c>
      <c r="E82" s="227">
        <v>1</v>
      </c>
      <c r="F82" s="229"/>
      <c r="G82" s="230">
        <f>ROUND(E82*F82,2)</f>
        <v>0</v>
      </c>
      <c r="H82" s="229"/>
      <c r="I82" s="230">
        <f>ROUND(E82*H82,2)</f>
        <v>0</v>
      </c>
      <c r="J82" s="229"/>
      <c r="K82" s="230">
        <f>ROUND(E82*J82,2)</f>
        <v>0</v>
      </c>
      <c r="L82" s="230">
        <v>21</v>
      </c>
      <c r="M82" s="230">
        <f>G82*(1+L82/100)</f>
        <v>0</v>
      </c>
      <c r="N82" s="222">
        <v>2.8000000000000001E-2</v>
      </c>
      <c r="O82" s="222">
        <f>ROUND(E82*N82,5)</f>
        <v>2.8000000000000001E-2</v>
      </c>
      <c r="P82" s="222">
        <v>0</v>
      </c>
      <c r="Q82" s="222">
        <f>ROUND(E82*P82,5)</f>
        <v>0</v>
      </c>
      <c r="R82" s="222"/>
      <c r="S82" s="222"/>
      <c r="T82" s="223">
        <v>1.008</v>
      </c>
      <c r="U82" s="222">
        <f>ROUND(E82*T82,2)</f>
        <v>1.01</v>
      </c>
      <c r="V82" s="212"/>
      <c r="W82" s="212"/>
      <c r="X82" s="212"/>
      <c r="Y82" s="212"/>
      <c r="Z82" s="212"/>
      <c r="AA82" s="212"/>
      <c r="AB82" s="212"/>
      <c r="AC82" s="212"/>
      <c r="AD82" s="212"/>
      <c r="AE82" s="212" t="s">
        <v>139</v>
      </c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ht="22.5" outlineLevel="1" x14ac:dyDescent="0.2">
      <c r="A83" s="213">
        <v>68</v>
      </c>
      <c r="B83" s="219" t="s">
        <v>137</v>
      </c>
      <c r="C83" s="262" t="s">
        <v>225</v>
      </c>
      <c r="D83" s="221" t="s">
        <v>120</v>
      </c>
      <c r="E83" s="227">
        <v>1</v>
      </c>
      <c r="F83" s="229"/>
      <c r="G83" s="230">
        <f>ROUND(E83*F83,2)</f>
        <v>0</v>
      </c>
      <c r="H83" s="229"/>
      <c r="I83" s="230">
        <f>ROUND(E83*H83,2)</f>
        <v>0</v>
      </c>
      <c r="J83" s="229"/>
      <c r="K83" s="230">
        <f>ROUND(E83*J83,2)</f>
        <v>0</v>
      </c>
      <c r="L83" s="230">
        <v>21</v>
      </c>
      <c r="M83" s="230">
        <f>G83*(1+L83/100)</f>
        <v>0</v>
      </c>
      <c r="N83" s="222">
        <v>2.9000000000000001E-2</v>
      </c>
      <c r="O83" s="222">
        <f>ROUND(E83*N83,5)</f>
        <v>2.9000000000000001E-2</v>
      </c>
      <c r="P83" s="222">
        <v>0</v>
      </c>
      <c r="Q83" s="222">
        <f>ROUND(E83*P83,5)</f>
        <v>0</v>
      </c>
      <c r="R83" s="222"/>
      <c r="S83" s="222"/>
      <c r="T83" s="223">
        <v>1.008</v>
      </c>
      <c r="U83" s="222">
        <f>ROUND(E83*T83,2)</f>
        <v>1.01</v>
      </c>
      <c r="V83" s="212"/>
      <c r="W83" s="212"/>
      <c r="X83" s="212"/>
      <c r="Y83" s="212"/>
      <c r="Z83" s="212"/>
      <c r="AA83" s="212"/>
      <c r="AB83" s="212"/>
      <c r="AC83" s="212"/>
      <c r="AD83" s="212"/>
      <c r="AE83" s="212" t="s">
        <v>139</v>
      </c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1" x14ac:dyDescent="0.2">
      <c r="A84" s="213">
        <v>69</v>
      </c>
      <c r="B84" s="219" t="s">
        <v>137</v>
      </c>
      <c r="C84" s="262" t="s">
        <v>226</v>
      </c>
      <c r="D84" s="221" t="s">
        <v>120</v>
      </c>
      <c r="E84" s="227">
        <v>1</v>
      </c>
      <c r="F84" s="229"/>
      <c r="G84" s="230">
        <f>ROUND(E84*F84,2)</f>
        <v>0</v>
      </c>
      <c r="H84" s="229"/>
      <c r="I84" s="230">
        <f>ROUND(E84*H84,2)</f>
        <v>0</v>
      </c>
      <c r="J84" s="229"/>
      <c r="K84" s="230">
        <f>ROUND(E84*J84,2)</f>
        <v>0</v>
      </c>
      <c r="L84" s="230">
        <v>21</v>
      </c>
      <c r="M84" s="230">
        <f>G84*(1+L84/100)</f>
        <v>0</v>
      </c>
      <c r="N84" s="222">
        <v>3.3000000000000002E-2</v>
      </c>
      <c r="O84" s="222">
        <f>ROUND(E84*N84,5)</f>
        <v>3.3000000000000002E-2</v>
      </c>
      <c r="P84" s="222">
        <v>0</v>
      </c>
      <c r="Q84" s="222">
        <f>ROUND(E84*P84,5)</f>
        <v>0</v>
      </c>
      <c r="R84" s="222"/>
      <c r="S84" s="222"/>
      <c r="T84" s="223">
        <v>1.008</v>
      </c>
      <c r="U84" s="222">
        <f>ROUND(E84*T84,2)</f>
        <v>1.01</v>
      </c>
      <c r="V84" s="212"/>
      <c r="W84" s="212"/>
      <c r="X84" s="212"/>
      <c r="Y84" s="212"/>
      <c r="Z84" s="212"/>
      <c r="AA84" s="212"/>
      <c r="AB84" s="212"/>
      <c r="AC84" s="212"/>
      <c r="AD84" s="212"/>
      <c r="AE84" s="212" t="s">
        <v>139</v>
      </c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ht="22.5" outlineLevel="1" x14ac:dyDescent="0.2">
      <c r="A85" s="213">
        <v>70</v>
      </c>
      <c r="B85" s="219" t="s">
        <v>227</v>
      </c>
      <c r="C85" s="262" t="s">
        <v>228</v>
      </c>
      <c r="D85" s="221" t="s">
        <v>120</v>
      </c>
      <c r="E85" s="227">
        <v>2</v>
      </c>
      <c r="F85" s="229"/>
      <c r="G85" s="230">
        <f>ROUND(E85*F85,2)</f>
        <v>0</v>
      </c>
      <c r="H85" s="229"/>
      <c r="I85" s="230">
        <f>ROUND(E85*H85,2)</f>
        <v>0</v>
      </c>
      <c r="J85" s="229"/>
      <c r="K85" s="230">
        <f>ROUND(E85*J85,2)</f>
        <v>0</v>
      </c>
      <c r="L85" s="230">
        <v>21</v>
      </c>
      <c r="M85" s="230">
        <f>G85*(1+L85/100)</f>
        <v>0</v>
      </c>
      <c r="N85" s="222">
        <v>1E-3</v>
      </c>
      <c r="O85" s="222">
        <f>ROUND(E85*N85,5)</f>
        <v>2E-3</v>
      </c>
      <c r="P85" s="222">
        <v>0</v>
      </c>
      <c r="Q85" s="222">
        <f>ROUND(E85*P85,5)</f>
        <v>0</v>
      </c>
      <c r="R85" s="222"/>
      <c r="S85" s="222"/>
      <c r="T85" s="223">
        <v>0.86799999999999999</v>
      </c>
      <c r="U85" s="222">
        <f>ROUND(E85*T85,2)</f>
        <v>1.74</v>
      </c>
      <c r="V85" s="212"/>
      <c r="W85" s="212"/>
      <c r="X85" s="212"/>
      <c r="Y85" s="212"/>
      <c r="Z85" s="212"/>
      <c r="AA85" s="212"/>
      <c r="AB85" s="212"/>
      <c r="AC85" s="212"/>
      <c r="AD85" s="212"/>
      <c r="AE85" s="212" t="s">
        <v>112</v>
      </c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13">
        <v>71</v>
      </c>
      <c r="B86" s="219" t="s">
        <v>137</v>
      </c>
      <c r="C86" s="262" t="s">
        <v>229</v>
      </c>
      <c r="D86" s="221" t="s">
        <v>230</v>
      </c>
      <c r="E86" s="227">
        <v>2</v>
      </c>
      <c r="F86" s="229"/>
      <c r="G86" s="230">
        <f>ROUND(E86*F86,2)</f>
        <v>0</v>
      </c>
      <c r="H86" s="229"/>
      <c r="I86" s="230">
        <f>ROUND(E86*H86,2)</f>
        <v>0</v>
      </c>
      <c r="J86" s="229"/>
      <c r="K86" s="230">
        <f>ROUND(E86*J86,2)</f>
        <v>0</v>
      </c>
      <c r="L86" s="230">
        <v>21</v>
      </c>
      <c r="M86" s="230">
        <f>G86*(1+L86/100)</f>
        <v>0</v>
      </c>
      <c r="N86" s="222">
        <v>4.4999999999999998E-2</v>
      </c>
      <c r="O86" s="222">
        <f>ROUND(E86*N86,5)</f>
        <v>0.09</v>
      </c>
      <c r="P86" s="222">
        <v>0</v>
      </c>
      <c r="Q86" s="222">
        <f>ROUND(E86*P86,5)</f>
        <v>0</v>
      </c>
      <c r="R86" s="222"/>
      <c r="S86" s="222"/>
      <c r="T86" s="223">
        <v>3.1509999999999998</v>
      </c>
      <c r="U86" s="222">
        <f>ROUND(E86*T86,2)</f>
        <v>6.3</v>
      </c>
      <c r="V86" s="212"/>
      <c r="W86" s="212"/>
      <c r="X86" s="212"/>
      <c r="Y86" s="212"/>
      <c r="Z86" s="212"/>
      <c r="AA86" s="212"/>
      <c r="AB86" s="212"/>
      <c r="AC86" s="212"/>
      <c r="AD86" s="212"/>
      <c r="AE86" s="212" t="s">
        <v>139</v>
      </c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22.5" outlineLevel="1" x14ac:dyDescent="0.2">
      <c r="A87" s="213">
        <v>72</v>
      </c>
      <c r="B87" s="219" t="s">
        <v>231</v>
      </c>
      <c r="C87" s="262" t="s">
        <v>232</v>
      </c>
      <c r="D87" s="221" t="s">
        <v>230</v>
      </c>
      <c r="E87" s="227">
        <v>6</v>
      </c>
      <c r="F87" s="229"/>
      <c r="G87" s="230">
        <f>ROUND(E87*F87,2)</f>
        <v>0</v>
      </c>
      <c r="H87" s="229"/>
      <c r="I87" s="230">
        <f>ROUND(E87*H87,2)</f>
        <v>0</v>
      </c>
      <c r="J87" s="229"/>
      <c r="K87" s="230">
        <f>ROUND(E87*J87,2)</f>
        <v>0</v>
      </c>
      <c r="L87" s="230">
        <v>21</v>
      </c>
      <c r="M87" s="230">
        <f>G87*(1+L87/100)</f>
        <v>0</v>
      </c>
      <c r="N87" s="222">
        <v>3.7019999999999997E-2</v>
      </c>
      <c r="O87" s="222">
        <f>ROUND(E87*N87,5)</f>
        <v>0.22212000000000001</v>
      </c>
      <c r="P87" s="222">
        <v>0</v>
      </c>
      <c r="Q87" s="222">
        <f>ROUND(E87*P87,5)</f>
        <v>0</v>
      </c>
      <c r="R87" s="222"/>
      <c r="S87" s="222"/>
      <c r="T87" s="223">
        <v>1.5289999999999999</v>
      </c>
      <c r="U87" s="222">
        <f>ROUND(E87*T87,2)</f>
        <v>9.17</v>
      </c>
      <c r="V87" s="212"/>
      <c r="W87" s="212"/>
      <c r="X87" s="212"/>
      <c r="Y87" s="212"/>
      <c r="Z87" s="212"/>
      <c r="AA87" s="212"/>
      <c r="AB87" s="212"/>
      <c r="AC87" s="212"/>
      <c r="AD87" s="212"/>
      <c r="AE87" s="212" t="s">
        <v>112</v>
      </c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ht="22.5" outlineLevel="1" x14ac:dyDescent="0.2">
      <c r="A88" s="213">
        <v>73</v>
      </c>
      <c r="B88" s="219" t="s">
        <v>137</v>
      </c>
      <c r="C88" s="262" t="s">
        <v>233</v>
      </c>
      <c r="D88" s="221" t="s">
        <v>230</v>
      </c>
      <c r="E88" s="227">
        <v>2</v>
      </c>
      <c r="F88" s="229"/>
      <c r="G88" s="230">
        <f>ROUND(E88*F88,2)</f>
        <v>0</v>
      </c>
      <c r="H88" s="229"/>
      <c r="I88" s="230">
        <f>ROUND(E88*H88,2)</f>
        <v>0</v>
      </c>
      <c r="J88" s="229"/>
      <c r="K88" s="230">
        <f>ROUND(E88*J88,2)</f>
        <v>0</v>
      </c>
      <c r="L88" s="230">
        <v>21</v>
      </c>
      <c r="M88" s="230">
        <f>G88*(1+L88/100)</f>
        <v>0</v>
      </c>
      <c r="N88" s="222">
        <v>1.0999999999999999E-2</v>
      </c>
      <c r="O88" s="222">
        <f>ROUND(E88*N88,5)</f>
        <v>2.1999999999999999E-2</v>
      </c>
      <c r="P88" s="222">
        <v>0</v>
      </c>
      <c r="Q88" s="222">
        <f>ROUND(E88*P88,5)</f>
        <v>0</v>
      </c>
      <c r="R88" s="222"/>
      <c r="S88" s="222"/>
      <c r="T88" s="223">
        <v>1.5289999999999999</v>
      </c>
      <c r="U88" s="222">
        <f>ROUND(E88*T88,2)</f>
        <v>3.06</v>
      </c>
      <c r="V88" s="212"/>
      <c r="W88" s="212"/>
      <c r="X88" s="212"/>
      <c r="Y88" s="212"/>
      <c r="Z88" s="212"/>
      <c r="AA88" s="212"/>
      <c r="AB88" s="212"/>
      <c r="AC88" s="212"/>
      <c r="AD88" s="212"/>
      <c r="AE88" s="212" t="s">
        <v>139</v>
      </c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2.5" outlineLevel="1" x14ac:dyDescent="0.2">
      <c r="A89" s="213">
        <v>74</v>
      </c>
      <c r="B89" s="219" t="s">
        <v>137</v>
      </c>
      <c r="C89" s="262" t="s">
        <v>234</v>
      </c>
      <c r="D89" s="221" t="s">
        <v>230</v>
      </c>
      <c r="E89" s="227">
        <v>1</v>
      </c>
      <c r="F89" s="229"/>
      <c r="G89" s="230">
        <f>ROUND(E89*F89,2)</f>
        <v>0</v>
      </c>
      <c r="H89" s="229"/>
      <c r="I89" s="230">
        <f>ROUND(E89*H89,2)</f>
        <v>0</v>
      </c>
      <c r="J89" s="229"/>
      <c r="K89" s="230">
        <f>ROUND(E89*J89,2)</f>
        <v>0</v>
      </c>
      <c r="L89" s="230">
        <v>21</v>
      </c>
      <c r="M89" s="230">
        <f>G89*(1+L89/100)</f>
        <v>0</v>
      </c>
      <c r="N89" s="222">
        <v>1.0999999999999999E-2</v>
      </c>
      <c r="O89" s="222">
        <f>ROUND(E89*N89,5)</f>
        <v>1.0999999999999999E-2</v>
      </c>
      <c r="P89" s="222">
        <v>0</v>
      </c>
      <c r="Q89" s="222">
        <f>ROUND(E89*P89,5)</f>
        <v>0</v>
      </c>
      <c r="R89" s="222"/>
      <c r="S89" s="222"/>
      <c r="T89" s="223">
        <v>1.5289999999999999</v>
      </c>
      <c r="U89" s="222">
        <f>ROUND(E89*T89,2)</f>
        <v>1.53</v>
      </c>
      <c r="V89" s="212"/>
      <c r="W89" s="212"/>
      <c r="X89" s="212"/>
      <c r="Y89" s="212"/>
      <c r="Z89" s="212"/>
      <c r="AA89" s="212"/>
      <c r="AB89" s="212"/>
      <c r="AC89" s="212"/>
      <c r="AD89" s="212"/>
      <c r="AE89" s="212" t="s">
        <v>139</v>
      </c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13">
        <v>75</v>
      </c>
      <c r="B90" s="219" t="s">
        <v>137</v>
      </c>
      <c r="C90" s="262" t="s">
        <v>235</v>
      </c>
      <c r="D90" s="221" t="s">
        <v>230</v>
      </c>
      <c r="E90" s="227">
        <v>3</v>
      </c>
      <c r="F90" s="229"/>
      <c r="G90" s="230">
        <f>ROUND(E90*F90,2)</f>
        <v>0</v>
      </c>
      <c r="H90" s="229"/>
      <c r="I90" s="230">
        <f>ROUND(E90*H90,2)</f>
        <v>0</v>
      </c>
      <c r="J90" s="229"/>
      <c r="K90" s="230">
        <f>ROUND(E90*J90,2)</f>
        <v>0</v>
      </c>
      <c r="L90" s="230">
        <v>21</v>
      </c>
      <c r="M90" s="230">
        <f>G90*(1+L90/100)</f>
        <v>0</v>
      </c>
      <c r="N90" s="222">
        <v>6.0000000000000001E-3</v>
      </c>
      <c r="O90" s="222">
        <f>ROUND(E90*N90,5)</f>
        <v>1.7999999999999999E-2</v>
      </c>
      <c r="P90" s="222">
        <v>0</v>
      </c>
      <c r="Q90" s="222">
        <f>ROUND(E90*P90,5)</f>
        <v>0</v>
      </c>
      <c r="R90" s="222"/>
      <c r="S90" s="222"/>
      <c r="T90" s="223">
        <v>1.5289999999999999</v>
      </c>
      <c r="U90" s="222">
        <f>ROUND(E90*T90,2)</f>
        <v>4.59</v>
      </c>
      <c r="V90" s="212"/>
      <c r="W90" s="212"/>
      <c r="X90" s="212"/>
      <c r="Y90" s="212"/>
      <c r="Z90" s="212"/>
      <c r="AA90" s="212"/>
      <c r="AB90" s="212"/>
      <c r="AC90" s="212"/>
      <c r="AD90" s="212"/>
      <c r="AE90" s="212" t="s">
        <v>139</v>
      </c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1" x14ac:dyDescent="0.2">
      <c r="A91" s="213">
        <v>76</v>
      </c>
      <c r="B91" s="219" t="s">
        <v>236</v>
      </c>
      <c r="C91" s="262" t="s">
        <v>237</v>
      </c>
      <c r="D91" s="221" t="s">
        <v>120</v>
      </c>
      <c r="E91" s="227">
        <v>20</v>
      </c>
      <c r="F91" s="229"/>
      <c r="G91" s="230">
        <f>ROUND(E91*F91,2)</f>
        <v>0</v>
      </c>
      <c r="H91" s="229"/>
      <c r="I91" s="230">
        <f>ROUND(E91*H91,2)</f>
        <v>0</v>
      </c>
      <c r="J91" s="229"/>
      <c r="K91" s="230">
        <f>ROUND(E91*J91,2)</f>
        <v>0</v>
      </c>
      <c r="L91" s="230">
        <v>21</v>
      </c>
      <c r="M91" s="230">
        <f>G91*(1+L91/100)</f>
        <v>0</v>
      </c>
      <c r="N91" s="222">
        <v>0</v>
      </c>
      <c r="O91" s="222">
        <f>ROUND(E91*N91,5)</f>
        <v>0</v>
      </c>
      <c r="P91" s="222">
        <v>0</v>
      </c>
      <c r="Q91" s="222">
        <f>ROUND(E91*P91,5)</f>
        <v>0</v>
      </c>
      <c r="R91" s="222"/>
      <c r="S91" s="222"/>
      <c r="T91" s="223">
        <v>0.62</v>
      </c>
      <c r="U91" s="222">
        <f>ROUND(E91*T91,2)</f>
        <v>12.4</v>
      </c>
      <c r="V91" s="212"/>
      <c r="W91" s="212"/>
      <c r="X91" s="212"/>
      <c r="Y91" s="212"/>
      <c r="Z91" s="212"/>
      <c r="AA91" s="212"/>
      <c r="AB91" s="212"/>
      <c r="AC91" s="212"/>
      <c r="AD91" s="212"/>
      <c r="AE91" s="212" t="s">
        <v>112</v>
      </c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13">
        <v>77</v>
      </c>
      <c r="B92" s="219" t="s">
        <v>238</v>
      </c>
      <c r="C92" s="262" t="s">
        <v>239</v>
      </c>
      <c r="D92" s="221" t="s">
        <v>125</v>
      </c>
      <c r="E92" s="227">
        <v>0.81499999999999995</v>
      </c>
      <c r="F92" s="229"/>
      <c r="G92" s="230">
        <f>ROUND(E92*F92,2)</f>
        <v>0</v>
      </c>
      <c r="H92" s="229"/>
      <c r="I92" s="230">
        <f>ROUND(E92*H92,2)</f>
        <v>0</v>
      </c>
      <c r="J92" s="229"/>
      <c r="K92" s="230">
        <f>ROUND(E92*J92,2)</f>
        <v>0</v>
      </c>
      <c r="L92" s="230">
        <v>21</v>
      </c>
      <c r="M92" s="230">
        <f>G92*(1+L92/100)</f>
        <v>0</v>
      </c>
      <c r="N92" s="222">
        <v>0</v>
      </c>
      <c r="O92" s="222">
        <f>ROUND(E92*N92,5)</f>
        <v>0</v>
      </c>
      <c r="P92" s="222">
        <v>0</v>
      </c>
      <c r="Q92" s="222">
        <f>ROUND(E92*P92,5)</f>
        <v>0</v>
      </c>
      <c r="R92" s="222"/>
      <c r="S92" s="222"/>
      <c r="T92" s="223">
        <v>2.71</v>
      </c>
      <c r="U92" s="222">
        <f>ROUND(E92*T92,2)</f>
        <v>2.21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 t="s">
        <v>112</v>
      </c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">
      <c r="A93" s="214" t="s">
        <v>107</v>
      </c>
      <c r="B93" s="220" t="s">
        <v>76</v>
      </c>
      <c r="C93" s="263" t="s">
        <v>77</v>
      </c>
      <c r="D93" s="224"/>
      <c r="E93" s="228"/>
      <c r="F93" s="231"/>
      <c r="G93" s="231">
        <f>SUMIF(AE94:AE97,"&lt;&gt;NOR",G94:G97)</f>
        <v>0</v>
      </c>
      <c r="H93" s="231"/>
      <c r="I93" s="231">
        <f>SUM(I94:I97)</f>
        <v>0</v>
      </c>
      <c r="J93" s="231"/>
      <c r="K93" s="231">
        <f>SUM(K94:K97)</f>
        <v>0</v>
      </c>
      <c r="L93" s="231"/>
      <c r="M93" s="231">
        <f>SUM(M94:M97)</f>
        <v>0</v>
      </c>
      <c r="N93" s="225"/>
      <c r="O93" s="225">
        <f>SUM(O94:O97)</f>
        <v>3.7000000000000005E-2</v>
      </c>
      <c r="P93" s="225"/>
      <c r="Q93" s="225">
        <f>SUM(Q94:Q97)</f>
        <v>0</v>
      </c>
      <c r="R93" s="225"/>
      <c r="S93" s="225"/>
      <c r="T93" s="226"/>
      <c r="U93" s="225">
        <f>SUM(U94:U97)</f>
        <v>9.5399999999999991</v>
      </c>
      <c r="AE93" t="s">
        <v>108</v>
      </c>
    </row>
    <row r="94" spans="1:60" outlineLevel="1" x14ac:dyDescent="0.2">
      <c r="A94" s="213">
        <v>78</v>
      </c>
      <c r="B94" s="219" t="s">
        <v>240</v>
      </c>
      <c r="C94" s="262" t="s">
        <v>241</v>
      </c>
      <c r="D94" s="221" t="s">
        <v>242</v>
      </c>
      <c r="E94" s="227">
        <v>25</v>
      </c>
      <c r="F94" s="229"/>
      <c r="G94" s="230">
        <f>ROUND(E94*F94,2)</f>
        <v>0</v>
      </c>
      <c r="H94" s="229"/>
      <c r="I94" s="230">
        <f>ROUND(E94*H94,2)</f>
        <v>0</v>
      </c>
      <c r="J94" s="229"/>
      <c r="K94" s="230">
        <f>ROUND(E94*J94,2)</f>
        <v>0</v>
      </c>
      <c r="L94" s="230">
        <v>21</v>
      </c>
      <c r="M94" s="230">
        <f>G94*(1+L94/100)</f>
        <v>0</v>
      </c>
      <c r="N94" s="222">
        <v>1E-3</v>
      </c>
      <c r="O94" s="222">
        <f>ROUND(E94*N94,5)</f>
        <v>2.5000000000000001E-2</v>
      </c>
      <c r="P94" s="222">
        <v>0</v>
      </c>
      <c r="Q94" s="222">
        <f>ROUND(E94*P94,5)</f>
        <v>0</v>
      </c>
      <c r="R94" s="222"/>
      <c r="S94" s="222"/>
      <c r="T94" s="223">
        <v>0.30399999999999999</v>
      </c>
      <c r="U94" s="222">
        <f>ROUND(E94*T94,2)</f>
        <v>7.6</v>
      </c>
      <c r="V94" s="212"/>
      <c r="W94" s="212"/>
      <c r="X94" s="212"/>
      <c r="Y94" s="212"/>
      <c r="Z94" s="212"/>
      <c r="AA94" s="212"/>
      <c r="AB94" s="212"/>
      <c r="AC94" s="212"/>
      <c r="AD94" s="212"/>
      <c r="AE94" s="212" t="s">
        <v>112</v>
      </c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ht="22.5" outlineLevel="1" x14ac:dyDescent="0.2">
      <c r="A95" s="213">
        <v>79</v>
      </c>
      <c r="B95" s="219" t="s">
        <v>240</v>
      </c>
      <c r="C95" s="262" t="s">
        <v>243</v>
      </c>
      <c r="D95" s="221" t="s">
        <v>244</v>
      </c>
      <c r="E95" s="227">
        <v>3</v>
      </c>
      <c r="F95" s="229"/>
      <c r="G95" s="230">
        <f>ROUND(E95*F95,2)</f>
        <v>0</v>
      </c>
      <c r="H95" s="229"/>
      <c r="I95" s="230">
        <f>ROUND(E95*H95,2)</f>
        <v>0</v>
      </c>
      <c r="J95" s="229"/>
      <c r="K95" s="230">
        <f>ROUND(E95*J95,2)</f>
        <v>0</v>
      </c>
      <c r="L95" s="230">
        <v>21</v>
      </c>
      <c r="M95" s="230">
        <f>G95*(1+L95/100)</f>
        <v>0</v>
      </c>
      <c r="N95" s="222">
        <v>3.0000000000000001E-3</v>
      </c>
      <c r="O95" s="222">
        <f>ROUND(E95*N95,5)</f>
        <v>8.9999999999999993E-3</v>
      </c>
      <c r="P95" s="222">
        <v>0</v>
      </c>
      <c r="Q95" s="222">
        <f>ROUND(E95*P95,5)</f>
        <v>0</v>
      </c>
      <c r="R95" s="222"/>
      <c r="S95" s="222"/>
      <c r="T95" s="223">
        <v>0.30399999999999999</v>
      </c>
      <c r="U95" s="222">
        <f>ROUND(E95*T95,2)</f>
        <v>0.91</v>
      </c>
      <c r="V95" s="212"/>
      <c r="W95" s="212"/>
      <c r="X95" s="212"/>
      <c r="Y95" s="212"/>
      <c r="Z95" s="212"/>
      <c r="AA95" s="212"/>
      <c r="AB95" s="212"/>
      <c r="AC95" s="212"/>
      <c r="AD95" s="212"/>
      <c r="AE95" s="212" t="s">
        <v>112</v>
      </c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13">
        <v>80</v>
      </c>
      <c r="B96" s="219" t="s">
        <v>240</v>
      </c>
      <c r="C96" s="262" t="s">
        <v>245</v>
      </c>
      <c r="D96" s="221" t="s">
        <v>244</v>
      </c>
      <c r="E96" s="227">
        <v>3</v>
      </c>
      <c r="F96" s="229"/>
      <c r="G96" s="230">
        <f>ROUND(E96*F96,2)</f>
        <v>0</v>
      </c>
      <c r="H96" s="229"/>
      <c r="I96" s="230">
        <f>ROUND(E96*H96,2)</f>
        <v>0</v>
      </c>
      <c r="J96" s="229"/>
      <c r="K96" s="230">
        <f>ROUND(E96*J96,2)</f>
        <v>0</v>
      </c>
      <c r="L96" s="230">
        <v>21</v>
      </c>
      <c r="M96" s="230">
        <f>G96*(1+L96/100)</f>
        <v>0</v>
      </c>
      <c r="N96" s="222">
        <v>1E-3</v>
      </c>
      <c r="O96" s="222">
        <f>ROUND(E96*N96,5)</f>
        <v>3.0000000000000001E-3</v>
      </c>
      <c r="P96" s="222">
        <v>0</v>
      </c>
      <c r="Q96" s="222">
        <f>ROUND(E96*P96,5)</f>
        <v>0</v>
      </c>
      <c r="R96" s="222"/>
      <c r="S96" s="222"/>
      <c r="T96" s="223">
        <v>0.30399999999999999</v>
      </c>
      <c r="U96" s="222">
        <f>ROUND(E96*T96,2)</f>
        <v>0.91</v>
      </c>
      <c r="V96" s="212"/>
      <c r="W96" s="212"/>
      <c r="X96" s="212"/>
      <c r="Y96" s="212"/>
      <c r="Z96" s="212"/>
      <c r="AA96" s="212"/>
      <c r="AB96" s="212"/>
      <c r="AC96" s="212"/>
      <c r="AD96" s="212"/>
      <c r="AE96" s="212" t="s">
        <v>112</v>
      </c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13">
        <v>81</v>
      </c>
      <c r="B97" s="219" t="s">
        <v>246</v>
      </c>
      <c r="C97" s="262" t="s">
        <v>247</v>
      </c>
      <c r="D97" s="221" t="s">
        <v>125</v>
      </c>
      <c r="E97" s="227">
        <v>3.6999999999999998E-2</v>
      </c>
      <c r="F97" s="229"/>
      <c r="G97" s="230">
        <f>ROUND(E97*F97,2)</f>
        <v>0</v>
      </c>
      <c r="H97" s="229"/>
      <c r="I97" s="230">
        <f>ROUND(E97*H97,2)</f>
        <v>0</v>
      </c>
      <c r="J97" s="229"/>
      <c r="K97" s="230">
        <f>ROUND(E97*J97,2)</f>
        <v>0</v>
      </c>
      <c r="L97" s="230">
        <v>21</v>
      </c>
      <c r="M97" s="230">
        <f>G97*(1+L97/100)</f>
        <v>0</v>
      </c>
      <c r="N97" s="222">
        <v>0</v>
      </c>
      <c r="O97" s="222">
        <f>ROUND(E97*N97,5)</f>
        <v>0</v>
      </c>
      <c r="P97" s="222">
        <v>0</v>
      </c>
      <c r="Q97" s="222">
        <f>ROUND(E97*P97,5)</f>
        <v>0</v>
      </c>
      <c r="R97" s="222"/>
      <c r="S97" s="222"/>
      <c r="T97" s="223">
        <v>3.327</v>
      </c>
      <c r="U97" s="222">
        <f>ROUND(E97*T97,2)</f>
        <v>0.12</v>
      </c>
      <c r="V97" s="212"/>
      <c r="W97" s="212"/>
      <c r="X97" s="212"/>
      <c r="Y97" s="212"/>
      <c r="Z97" s="212"/>
      <c r="AA97" s="212"/>
      <c r="AB97" s="212"/>
      <c r="AC97" s="212"/>
      <c r="AD97" s="212"/>
      <c r="AE97" s="212" t="s">
        <v>112</v>
      </c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x14ac:dyDescent="0.2">
      <c r="A98" s="214" t="s">
        <v>107</v>
      </c>
      <c r="B98" s="220" t="s">
        <v>78</v>
      </c>
      <c r="C98" s="263" t="s">
        <v>79</v>
      </c>
      <c r="D98" s="224"/>
      <c r="E98" s="228"/>
      <c r="F98" s="231"/>
      <c r="G98" s="231">
        <f>SUMIF(AE99:AE99,"&lt;&gt;NOR",G99:G99)</f>
        <v>0</v>
      </c>
      <c r="H98" s="231"/>
      <c r="I98" s="231">
        <f>SUM(I99:I99)</f>
        <v>0</v>
      </c>
      <c r="J98" s="231"/>
      <c r="K98" s="231">
        <f>SUM(K99:K99)</f>
        <v>0</v>
      </c>
      <c r="L98" s="231"/>
      <c r="M98" s="231">
        <f>SUM(M99:M99)</f>
        <v>0</v>
      </c>
      <c r="N98" s="225"/>
      <c r="O98" s="225">
        <f>SUM(O99:O99)</f>
        <v>1.1999999999999999E-3</v>
      </c>
      <c r="P98" s="225"/>
      <c r="Q98" s="225">
        <f>SUM(Q99:Q99)</f>
        <v>0</v>
      </c>
      <c r="R98" s="225"/>
      <c r="S98" s="225"/>
      <c r="T98" s="226"/>
      <c r="U98" s="225">
        <f>SUM(U99:U99)</f>
        <v>1.45</v>
      </c>
      <c r="AE98" t="s">
        <v>108</v>
      </c>
    </row>
    <row r="99" spans="1:60" outlineLevel="1" x14ac:dyDescent="0.2">
      <c r="A99" s="240">
        <v>82</v>
      </c>
      <c r="B99" s="241" t="s">
        <v>248</v>
      </c>
      <c r="C99" s="264" t="s">
        <v>249</v>
      </c>
      <c r="D99" s="242" t="s">
        <v>132</v>
      </c>
      <c r="E99" s="243">
        <v>5</v>
      </c>
      <c r="F99" s="244"/>
      <c r="G99" s="245">
        <f>ROUND(E99*F99,2)</f>
        <v>0</v>
      </c>
      <c r="H99" s="244"/>
      <c r="I99" s="245">
        <f>ROUND(E99*H99,2)</f>
        <v>0</v>
      </c>
      <c r="J99" s="244"/>
      <c r="K99" s="245">
        <f>ROUND(E99*J99,2)</f>
        <v>0</v>
      </c>
      <c r="L99" s="245">
        <v>21</v>
      </c>
      <c r="M99" s="245">
        <f>G99*(1+L99/100)</f>
        <v>0</v>
      </c>
      <c r="N99" s="246">
        <v>2.4000000000000001E-4</v>
      </c>
      <c r="O99" s="246">
        <f>ROUND(E99*N99,5)</f>
        <v>1.1999999999999999E-3</v>
      </c>
      <c r="P99" s="246">
        <v>0</v>
      </c>
      <c r="Q99" s="246">
        <f>ROUND(E99*P99,5)</f>
        <v>0</v>
      </c>
      <c r="R99" s="246"/>
      <c r="S99" s="246"/>
      <c r="T99" s="247">
        <v>0.28999999999999998</v>
      </c>
      <c r="U99" s="246">
        <f>ROUND(E99*T99,2)</f>
        <v>1.45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 t="s">
        <v>112</v>
      </c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x14ac:dyDescent="0.2">
      <c r="A100" s="6"/>
      <c r="B100" s="7" t="s">
        <v>250</v>
      </c>
      <c r="C100" s="265" t="s">
        <v>250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AC100">
        <v>15</v>
      </c>
      <c r="AD100">
        <v>21</v>
      </c>
    </row>
    <row r="101" spans="1:60" x14ac:dyDescent="0.2">
      <c r="A101" s="248"/>
      <c r="B101" s="249">
        <v>26</v>
      </c>
      <c r="C101" s="266" t="s">
        <v>250</v>
      </c>
      <c r="D101" s="250"/>
      <c r="E101" s="250"/>
      <c r="F101" s="250"/>
      <c r="G101" s="261">
        <f>G8+G10+G14+G20+G29+G31+G49+G67+G93+G98</f>
        <v>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AC101">
        <f>SUMIF(L7:L99,AC100,G7:G99)</f>
        <v>0</v>
      </c>
      <c r="AD101">
        <f>SUMIF(L7:L99,AD100,G7:G99)</f>
        <v>0</v>
      </c>
      <c r="AE101" t="s">
        <v>251</v>
      </c>
    </row>
    <row r="102" spans="1:60" x14ac:dyDescent="0.2">
      <c r="A102" s="6"/>
      <c r="B102" s="7" t="s">
        <v>250</v>
      </c>
      <c r="C102" s="265" t="s">
        <v>250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60" x14ac:dyDescent="0.2">
      <c r="A103" s="6"/>
      <c r="B103" s="7" t="s">
        <v>250</v>
      </c>
      <c r="C103" s="265" t="s">
        <v>250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60" x14ac:dyDescent="0.2">
      <c r="A104" s="251">
        <v>33</v>
      </c>
      <c r="B104" s="251"/>
      <c r="C104" s="26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60" x14ac:dyDescent="0.2">
      <c r="A105" s="252"/>
      <c r="B105" s="253"/>
      <c r="C105" s="268"/>
      <c r="D105" s="253"/>
      <c r="E105" s="253"/>
      <c r="F105" s="253"/>
      <c r="G105" s="254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AE105" t="s">
        <v>252</v>
      </c>
    </row>
    <row r="106" spans="1:60" x14ac:dyDescent="0.2">
      <c r="A106" s="255"/>
      <c r="B106" s="256"/>
      <c r="C106" s="269"/>
      <c r="D106" s="256"/>
      <c r="E106" s="256"/>
      <c r="F106" s="256"/>
      <c r="G106" s="257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60" x14ac:dyDescent="0.2">
      <c r="A107" s="255"/>
      <c r="B107" s="256"/>
      <c r="C107" s="269"/>
      <c r="D107" s="256"/>
      <c r="E107" s="256"/>
      <c r="F107" s="256"/>
      <c r="G107" s="257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60" x14ac:dyDescent="0.2">
      <c r="A108" s="255"/>
      <c r="B108" s="256"/>
      <c r="C108" s="269"/>
      <c r="D108" s="256"/>
      <c r="E108" s="256"/>
      <c r="F108" s="256"/>
      <c r="G108" s="257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60" x14ac:dyDescent="0.2">
      <c r="A109" s="258"/>
      <c r="B109" s="259"/>
      <c r="C109" s="270"/>
      <c r="D109" s="259"/>
      <c r="E109" s="259"/>
      <c r="F109" s="259"/>
      <c r="G109" s="26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">
      <c r="A110" s="6"/>
      <c r="B110" s="7" t="s">
        <v>250</v>
      </c>
      <c r="C110" s="265" t="s">
        <v>250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60" x14ac:dyDescent="0.2">
      <c r="C111" s="271"/>
      <c r="AE111" t="s">
        <v>253</v>
      </c>
    </row>
  </sheetData>
  <mergeCells count="6">
    <mergeCell ref="A1:G1"/>
    <mergeCell ref="C2:G2"/>
    <mergeCell ref="C3:G3"/>
    <mergeCell ref="C4:G4"/>
    <mergeCell ref="A104:C104"/>
    <mergeCell ref="A105:G109"/>
  </mergeCells>
  <pageMargins left="0.59055118110236204" right="0.39370078740157499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</dc:creator>
  <cp:lastModifiedBy>javor</cp:lastModifiedBy>
  <cp:lastPrinted>2014-02-28T09:52:57Z</cp:lastPrinted>
  <dcterms:created xsi:type="dcterms:W3CDTF">2009-04-08T07:15:50Z</dcterms:created>
  <dcterms:modified xsi:type="dcterms:W3CDTF">2019-07-15T20:25:42Z</dcterms:modified>
</cp:coreProperties>
</file>