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9660" yWindow="105" windowWidth="19110" windowHeight="13305" tabRatio="718"/>
  </bookViews>
  <sheets>
    <sheet name="Rekapitulace stavby" sheetId="1" r:id="rId1"/>
    <sheet name="11 - SO 101 – Zpevněné do..." sheetId="2" r:id="rId2"/>
    <sheet name="21 - SO 101 – Zpevněné do..." sheetId="3" r:id="rId3"/>
    <sheet name="22 - Vedlejší a ostatní n..." sheetId="4" r:id="rId4"/>
    <sheet name="31 - SO 101 – Zpevněné do..." sheetId="5" r:id="rId5"/>
    <sheet name="32 - Vedlejší a ostatní n..." sheetId="6" r:id="rId6"/>
  </sheets>
  <definedNames>
    <definedName name="_xlnm._FilterDatabase" localSheetId="1" hidden="1">'11 - SO 101 – Zpevněné do...'!$C$95:$K$818</definedName>
    <definedName name="_xlnm._FilterDatabase" localSheetId="2" hidden="1">'21 - SO 101 – Zpevněné do...'!$C$93:$K$486</definedName>
    <definedName name="_xlnm._FilterDatabase" localSheetId="3" hidden="1">'22 - Vedlejší a ostatní n...'!$C$85:$K$104</definedName>
    <definedName name="_xlnm._FilterDatabase" localSheetId="4" hidden="1">'31 - SO 101 – Zpevněné do...'!$C$89:$K$400</definedName>
    <definedName name="_xlnm._FilterDatabase" localSheetId="5" hidden="1">'32 - Vedlejší a ostatní n...'!$C$83:$K$88</definedName>
    <definedName name="_xlnm.Print_Titles" localSheetId="1">'11 - SO 101 – Zpevněné do...'!$95:$95</definedName>
    <definedName name="_xlnm.Print_Titles" localSheetId="2">'21 - SO 101 – Zpevněné do...'!$93:$93</definedName>
    <definedName name="_xlnm.Print_Titles" localSheetId="3">'22 - Vedlejší a ostatní n...'!$85:$85</definedName>
    <definedName name="_xlnm.Print_Titles" localSheetId="4">'31 - SO 101 – Zpevněné do...'!$89:$89</definedName>
    <definedName name="_xlnm.Print_Titles" localSheetId="5">'32 - Vedlejší a ostatní n...'!$83:$83</definedName>
    <definedName name="_xlnm.Print_Titles" localSheetId="0">'Rekapitulace stavby'!$49:$49</definedName>
    <definedName name="_xlnm.Print_Area" localSheetId="1">'11 - SO 101 – Zpevněné do...'!$C$4:$J$38,'11 - SO 101 – Zpevněné do...'!$C$44:$J$75,'11 - SO 101 – Zpevněné do...'!$C$81:$K$818</definedName>
    <definedName name="_xlnm.Print_Area" localSheetId="2">'21 - SO 101 – Zpevněné do...'!$C$4:$J$38,'21 - SO 101 – Zpevněné do...'!$C$44:$J$73,'21 - SO 101 – Zpevněné do...'!$C$79:$K$486</definedName>
    <definedName name="_xlnm.Print_Area" localSheetId="3">'22 - Vedlejší a ostatní n...'!$C$4:$J$38,'22 - Vedlejší a ostatní n...'!$C$44:$J$65,'22 - Vedlejší a ostatní n...'!$C$71:$K$104</definedName>
    <definedName name="_xlnm.Print_Area" localSheetId="4">'31 - SO 101 – Zpevněné do...'!$C$4:$J$38,'31 - SO 101 – Zpevněné do...'!$C$44:$J$69,'31 - SO 101 – Zpevněné do...'!$C$75:$K$400</definedName>
    <definedName name="_xlnm.Print_Area" localSheetId="5">'32 - Vedlejší a ostatní n...'!$C$4:$J$38,'32 - Vedlejší a ostatní n...'!$C$44:$J$63,'32 - Vedlejší a ostatní n...'!$C$69:$K$88</definedName>
    <definedName name="_xlnm.Print_Area" localSheetId="0">'Rekapitulace stavby'!$D$4:$AO$33,'Rekapitulace stavby'!$C$39:$AQ$60</definedName>
  </definedNames>
  <calcPr calcId="145621"/>
</workbook>
</file>

<file path=xl/calcChain.xml><?xml version="1.0" encoding="utf-8"?>
<calcChain xmlns="http://schemas.openxmlformats.org/spreadsheetml/2006/main">
  <c r="J399" i="5" l="1"/>
  <c r="J398" i="5" s="1"/>
  <c r="J68" i="5" s="1"/>
  <c r="J394" i="5"/>
  <c r="J390" i="5"/>
  <c r="J386" i="5"/>
  <c r="J381" i="5"/>
  <c r="J374" i="5"/>
  <c r="J367" i="5"/>
  <c r="J363" i="5"/>
  <c r="J357" i="5"/>
  <c r="J352" i="5"/>
  <c r="J336" i="5"/>
  <c r="J332" i="5"/>
  <c r="J328" i="5"/>
  <c r="J324" i="5"/>
  <c r="J320" i="5"/>
  <c r="J305" i="5"/>
  <c r="J301" i="5"/>
  <c r="J295" i="5"/>
  <c r="J289" i="5"/>
  <c r="J285" i="5"/>
  <c r="J280" i="5"/>
  <c r="J273" i="5"/>
  <c r="J267" i="5"/>
  <c r="J264" i="5"/>
  <c r="J259" i="5"/>
  <c r="J255" i="5"/>
  <c r="J249" i="5"/>
  <c r="J246" i="5"/>
  <c r="J243" i="5"/>
  <c r="J240" i="5"/>
  <c r="J237" i="5"/>
  <c r="J231" i="5"/>
  <c r="J228" i="5"/>
  <c r="J223" i="5"/>
  <c r="J218" i="5"/>
  <c r="J212" i="5"/>
  <c r="J207" i="5"/>
  <c r="J182" i="5"/>
  <c r="J178" i="5"/>
  <c r="J172" i="5"/>
  <c r="J168" i="5"/>
  <c r="J162" i="5"/>
  <c r="J156" i="5"/>
  <c r="J155" i="5" s="1"/>
  <c r="J63" i="5" s="1"/>
  <c r="J150" i="5"/>
  <c r="J147" i="5"/>
  <c r="J142" i="5"/>
  <c r="J139" i="5"/>
  <c r="J132" i="5"/>
  <c r="J128" i="5"/>
  <c r="J120" i="5"/>
  <c r="J115" i="5"/>
  <c r="J110" i="5"/>
  <c r="J103" i="5"/>
  <c r="J98" i="5"/>
  <c r="J93" i="5"/>
  <c r="J103" i="4"/>
  <c r="J102" i="4" s="1"/>
  <c r="J64" i="4" s="1"/>
  <c r="J99" i="4"/>
  <c r="J95" i="4"/>
  <c r="J93" i="4"/>
  <c r="J91" i="4"/>
  <c r="J89" i="4"/>
  <c r="J217" i="5" l="1"/>
  <c r="J65" i="5" s="1"/>
  <c r="J373" i="5"/>
  <c r="J67" i="5" s="1"/>
  <c r="J92" i="5"/>
  <c r="J62" i="5" s="1"/>
  <c r="J279" i="5"/>
  <c r="J66" i="5" s="1"/>
  <c r="J101" i="4"/>
  <c r="J63" i="4" s="1"/>
  <c r="J88" i="4"/>
  <c r="J62" i="4" s="1"/>
  <c r="J97" i="3"/>
  <c r="J484" i="3"/>
  <c r="J480" i="3"/>
  <c r="J475" i="3"/>
  <c r="J471" i="3"/>
  <c r="J470" i="3" s="1"/>
  <c r="J70" i="3" s="1"/>
  <c r="J464" i="3"/>
  <c r="J455" i="3"/>
  <c r="J450" i="3"/>
  <c r="J439" i="3"/>
  <c r="J432" i="3"/>
  <c r="J428" i="3"/>
  <c r="J424" i="3"/>
  <c r="J418" i="3"/>
  <c r="J412" i="3"/>
  <c r="J406" i="3"/>
  <c r="J401" i="3"/>
  <c r="J396" i="3"/>
  <c r="J380" i="3"/>
  <c r="J376" i="3"/>
  <c r="J370" i="3"/>
  <c r="J366" i="3"/>
  <c r="J362" i="3"/>
  <c r="J358" i="3"/>
  <c r="J345" i="3"/>
  <c r="J341" i="3"/>
  <c r="J335" i="3"/>
  <c r="J329" i="3"/>
  <c r="J323" i="3"/>
  <c r="J318" i="3"/>
  <c r="J313" i="3"/>
  <c r="J306" i="3"/>
  <c r="J300" i="3"/>
  <c r="J297" i="3"/>
  <c r="J292" i="3"/>
  <c r="J289" i="3"/>
  <c r="J286" i="3"/>
  <c r="J283" i="3"/>
  <c r="J280" i="3"/>
  <c r="J274" i="3"/>
  <c r="J271" i="3"/>
  <c r="J266" i="3"/>
  <c r="J259" i="3"/>
  <c r="J254" i="3"/>
  <c r="J248" i="3"/>
  <c r="J242" i="3"/>
  <c r="J235" i="3"/>
  <c r="J230" i="3"/>
  <c r="J225" i="3"/>
  <c r="J221" i="3"/>
  <c r="J217" i="3"/>
  <c r="J212" i="3"/>
  <c r="J208" i="3"/>
  <c r="J202" i="3"/>
  <c r="J196" i="3"/>
  <c r="J193" i="3"/>
  <c r="J187" i="3"/>
  <c r="J183" i="3"/>
  <c r="J179" i="3"/>
  <c r="J173" i="3"/>
  <c r="J172" i="3" s="1"/>
  <c r="J63" i="3" s="1"/>
  <c r="J167" i="3"/>
  <c r="J164" i="3"/>
  <c r="J159" i="3"/>
  <c r="J156" i="3"/>
  <c r="J149" i="3"/>
  <c r="J145" i="3"/>
  <c r="J137" i="3"/>
  <c r="J132" i="3"/>
  <c r="J127" i="3"/>
  <c r="J119" i="3"/>
  <c r="J112" i="3"/>
  <c r="J107" i="3"/>
  <c r="J102" i="3"/>
  <c r="J87" i="6"/>
  <c r="J86" i="6" s="1"/>
  <c r="J814" i="2"/>
  <c r="J813" i="2" s="1"/>
  <c r="J74" i="2" s="1"/>
  <c r="J809" i="2"/>
  <c r="J805" i="2"/>
  <c r="J801" i="2"/>
  <c r="J800" i="2" s="1"/>
  <c r="J70" i="2" s="1"/>
  <c r="J794" i="2"/>
  <c r="J790" i="2"/>
  <c r="J778" i="2"/>
  <c r="J773" i="2"/>
  <c r="J758" i="2"/>
  <c r="J754" i="2"/>
  <c r="J751" i="2"/>
  <c r="J744" i="2"/>
  <c r="J738" i="2"/>
  <c r="J734" i="2"/>
  <c r="J730" i="2"/>
  <c r="J726" i="2"/>
  <c r="J719" i="2"/>
  <c r="J715" i="2"/>
  <c r="J710" i="2"/>
  <c r="J703" i="2"/>
  <c r="J697" i="2"/>
  <c r="J691" i="2"/>
  <c r="J685" i="2"/>
  <c r="J672" i="2"/>
  <c r="J659" i="2"/>
  <c r="J654" i="2"/>
  <c r="J649" i="2"/>
  <c r="J644" i="2"/>
  <c r="J628" i="2"/>
  <c r="J624" i="2"/>
  <c r="J618" i="2"/>
  <c r="J614" i="2"/>
  <c r="J610" i="2"/>
  <c r="J606" i="2"/>
  <c r="J593" i="2"/>
  <c r="J589" i="2"/>
  <c r="J583" i="2"/>
  <c r="J577" i="2"/>
  <c r="J573" i="2"/>
  <c r="J567" i="2"/>
  <c r="J557" i="2"/>
  <c r="J552" i="2"/>
  <c r="J547" i="2"/>
  <c r="J544" i="2"/>
  <c r="J537" i="2"/>
  <c r="J534" i="2"/>
  <c r="J526" i="2"/>
  <c r="J522" i="2"/>
  <c r="J518" i="2"/>
  <c r="J511" i="2"/>
  <c r="J507" i="2"/>
  <c r="J503" i="2"/>
  <c r="J497" i="2"/>
  <c r="J488" i="2"/>
  <c r="J481" i="2"/>
  <c r="J475" i="2"/>
  <c r="J472" i="2"/>
  <c r="J467" i="2"/>
  <c r="J462" i="2"/>
  <c r="J459" i="2"/>
  <c r="J456" i="2"/>
  <c r="J453" i="2"/>
  <c r="J445" i="2"/>
  <c r="J441" i="2"/>
  <c r="J435" i="2"/>
  <c r="J432" i="2"/>
  <c r="J429" i="2"/>
  <c r="J426" i="2"/>
  <c r="J423" i="2"/>
  <c r="J417" i="2"/>
  <c r="J414" i="2"/>
  <c r="J409" i="2"/>
  <c r="J402" i="2"/>
  <c r="J397" i="2"/>
  <c r="J392" i="2"/>
  <c r="J387" i="2"/>
  <c r="J382" i="2"/>
  <c r="J377" i="2"/>
  <c r="J366" i="2"/>
  <c r="J361" i="2"/>
  <c r="J356" i="2"/>
  <c r="J351" i="2"/>
  <c r="J344" i="2"/>
  <c r="J333" i="2"/>
  <c r="J329" i="2"/>
  <c r="J322" i="2"/>
  <c r="J317" i="2"/>
  <c r="J310" i="2"/>
  <c r="J303" i="2"/>
  <c r="J298" i="2"/>
  <c r="J296" i="2"/>
  <c r="J292" i="2"/>
  <c r="J284" i="2"/>
  <c r="J278" i="2"/>
  <c r="J277" i="2" s="1"/>
  <c r="J65" i="2" s="1"/>
  <c r="J272" i="2"/>
  <c r="J269" i="2"/>
  <c r="J264" i="2"/>
  <c r="J258" i="2"/>
  <c r="J253" i="2"/>
  <c r="J250" i="2"/>
  <c r="J245" i="2"/>
  <c r="J239" i="2"/>
  <c r="J233" i="2"/>
  <c r="J228" i="2"/>
  <c r="J221" i="2"/>
  <c r="J216" i="2"/>
  <c r="J211" i="2"/>
  <c r="J206" i="2"/>
  <c r="J203" i="2"/>
  <c r="J198" i="2"/>
  <c r="J195" i="2"/>
  <c r="J188" i="2"/>
  <c r="J184" i="2"/>
  <c r="J180" i="2"/>
  <c r="J171" i="2"/>
  <c r="J166" i="2"/>
  <c r="J161" i="2"/>
  <c r="J156" i="2"/>
  <c r="J142" i="2"/>
  <c r="J137" i="2"/>
  <c r="J132" i="2"/>
  <c r="J125" i="2"/>
  <c r="J118" i="2"/>
  <c r="J109" i="2"/>
  <c r="J104" i="2"/>
  <c r="J99" i="2"/>
  <c r="J238" i="2" l="1"/>
  <c r="J63" i="2" s="1"/>
  <c r="J98" i="2"/>
  <c r="J62" i="2" s="1"/>
  <c r="J263" i="2"/>
  <c r="J64" i="2" s="1"/>
  <c r="J401" i="2"/>
  <c r="J67" i="2" s="1"/>
  <c r="J757" i="2"/>
  <c r="J69" i="2" s="1"/>
  <c r="J87" i="4"/>
  <c r="J61" i="4" s="1"/>
  <c r="J60" i="4" s="1"/>
  <c r="J29" i="4" s="1"/>
  <c r="J178" i="3"/>
  <c r="J64" i="3" s="1"/>
  <c r="J201" i="3"/>
  <c r="J65" i="3" s="1"/>
  <c r="J247" i="3"/>
  <c r="J66" i="3" s="1"/>
  <c r="J258" i="3"/>
  <c r="J67" i="3" s="1"/>
  <c r="J438" i="3"/>
  <c r="J69" i="3" s="1"/>
  <c r="J474" i="3"/>
  <c r="J72" i="3" s="1"/>
  <c r="J71" i="3" s="1"/>
  <c r="J312" i="3"/>
  <c r="J68" i="3" s="1"/>
  <c r="J96" i="3"/>
  <c r="J62" i="3" s="1"/>
  <c r="J283" i="2"/>
  <c r="J66" i="2" s="1"/>
  <c r="J804" i="2"/>
  <c r="J72" i="2" s="1"/>
  <c r="J487" i="2"/>
  <c r="J68" i="2" s="1"/>
  <c r="J812" i="2"/>
  <c r="J73" i="2" s="1"/>
  <c r="J62" i="6"/>
  <c r="J61" i="6" s="1"/>
  <c r="J85" i="6"/>
  <c r="J84" i="6" s="1"/>
  <c r="J60" i="6" s="1"/>
  <c r="J61" i="2" l="1"/>
  <c r="J86" i="4"/>
  <c r="J61" i="3"/>
  <c r="J60" i="3" s="1"/>
  <c r="J29" i="3" s="1"/>
  <c r="AG55" i="1" s="1"/>
  <c r="J473" i="3"/>
  <c r="J95" i="3"/>
  <c r="F32" i="4"/>
  <c r="J32" i="4" s="1"/>
  <c r="J38" i="4" s="1"/>
  <c r="AG56" i="1"/>
  <c r="AN56" i="1" s="1"/>
  <c r="J97" i="2"/>
  <c r="J803" i="2"/>
  <c r="J71" i="2" s="1"/>
  <c r="AG59" i="1"/>
  <c r="J29" i="6"/>
  <c r="J94" i="3" l="1"/>
  <c r="J60" i="2"/>
  <c r="F32" i="3"/>
  <c r="J32" i="3" s="1"/>
  <c r="J38" i="3" s="1"/>
  <c r="J29" i="2"/>
  <c r="AG53" i="1" s="1"/>
  <c r="J96" i="2"/>
  <c r="AG54" i="1"/>
  <c r="AN55" i="1"/>
  <c r="AN54" i="1" s="1"/>
  <c r="F32" i="6"/>
  <c r="J32" i="6" s="1"/>
  <c r="J38" i="6" s="1"/>
  <c r="AN59" i="1"/>
  <c r="F32" i="2" l="1"/>
  <c r="J32" i="2" s="1"/>
  <c r="J38" i="2" s="1"/>
  <c r="AG52" i="1"/>
  <c r="AN53" i="1"/>
  <c r="AN52" i="1" s="1"/>
  <c r="J199" i="5" l="1"/>
  <c r="J191" i="5"/>
  <c r="J161" i="5" l="1"/>
  <c r="J91" i="5" s="1"/>
  <c r="J90" i="5" s="1"/>
  <c r="J64" i="5" l="1"/>
  <c r="J61" i="5" s="1"/>
  <c r="J60" i="5" s="1"/>
  <c r="J29" i="5" s="1"/>
  <c r="AG58" i="1" s="1"/>
  <c r="F32" i="5" l="1"/>
  <c r="J32" i="5" s="1"/>
  <c r="J38" i="5" s="1"/>
  <c r="AN58" i="1"/>
  <c r="AN57" i="1" s="1"/>
  <c r="AN51" i="1" s="1"/>
  <c r="AG57" i="1"/>
  <c r="AG51" i="1" l="1"/>
  <c r="AK23" i="1" s="1"/>
  <c r="W26" i="1" s="1"/>
  <c r="AK26" i="1" s="1"/>
  <c r="AK32" i="1" s="1"/>
</calcChain>
</file>

<file path=xl/sharedStrings.xml><?xml version="1.0" encoding="utf-8"?>
<sst xmlns="http://schemas.openxmlformats.org/spreadsheetml/2006/main" count="13495" uniqueCount="1340">
  <si>
    <t>Export VZ</t>
  </si>
  <si>
    <t>List obsahuje:</t>
  </si>
  <si>
    <t>1) Rekapitulace stavby</t>
  </si>
  <si>
    <t>2) Rekapitulace objektů stavby a soupisů prací</t>
  </si>
  <si>
    <t>3.0</t>
  </si>
  <si>
    <t/>
  </si>
  <si>
    <t>False</t>
  </si>
  <si>
    <t>{424f3996-f634-4368-bd17-18f28bbf3137}</t>
  </si>
  <si>
    <t>&gt;&gt;  skryté sloupce  &lt;&lt;</t>
  </si>
  <si>
    <t>0,01</t>
  </si>
  <si>
    <t>21</t>
  </si>
  <si>
    <t>15</t>
  </si>
  <si>
    <t>REKAPITULACE STAVBY</t>
  </si>
  <si>
    <t>v ---  níže se nacházejí doplnkové a pomocné údaje k sestavám  --- v</t>
  </si>
  <si>
    <t>Návod na vyplnění</t>
  </si>
  <si>
    <t>0,001</t>
  </si>
  <si>
    <t>Kód:</t>
  </si>
  <si>
    <t>2016029</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</si>
  <si>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</si>
  <si>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</si>
  <si>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Smíšená stezka ul. Olomoucká – I. etapa</t>
  </si>
  <si>
    <t>KSO:</t>
  </si>
  <si>
    <t>CC-CZ:</t>
  </si>
  <si>
    <t>Místo:</t>
  </si>
  <si>
    <t>Šternberk</t>
  </si>
  <si>
    <t>Datum:</t>
  </si>
  <si>
    <t>15. 8. 2017</t>
  </si>
  <si>
    <t>Zadavatel:</t>
  </si>
  <si>
    <t>IČ:</t>
  </si>
  <si>
    <t>Město Šternberk</t>
  </si>
  <si>
    <t>DIČ:</t>
  </si>
  <si>
    <t>Uchazeč:</t>
  </si>
  <si>
    <t>Projektant:</t>
  </si>
  <si>
    <t>ATELIS - ateliér liniových staveb</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</si>
  <si>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</si>
  <si>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</si>
  <si>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</si>
  <si>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</si>
  <si>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</si>
  <si>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</si>
  <si>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</si>
  <si>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</si>
  <si>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</si>
  <si>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</si>
  <si>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</si>
  <si>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</si>
  <si>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</si>
  <si>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</si>
  <si>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</si>
  <si>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</si>
  <si>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</si>
  <si>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</si>
  <si>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</si>
  <si>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</si>
  <si>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</si>
  <si>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</si>
  <si>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</si>
  <si>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</si>
  <si>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</si>
  <si>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</si>
  <si>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</si>
  <si>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</si>
  <si>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</si>
  <si>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</si>
  <si>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</si>
  <si>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</si>
  <si>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</si>
  <si>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</si>
  <si>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</si>
  <si>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</si>
  <si>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</si>
  <si>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</si>
  <si>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</si>
  <si>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</si>
  <si>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1</t>
  </si>
  <si>
    <t>Hlavní aktivity</t>
  </si>
  <si>
    <t>STA</t>
  </si>
  <si>
    <t>{8719490b-c005-4348-9f0a-543472edfd91}</t>
  </si>
  <si>
    <t>2</t>
  </si>
  <si>
    <t>/</t>
  </si>
  <si>
    <t>11</t>
  </si>
  <si>
    <t>SO 101 – Zpevněné dopravní plochy - hlavní aktivity</t>
  </si>
  <si>
    <t>Soupis</t>
  </si>
  <si>
    <t>{0570e347-4677-49fb-ad5d-8cf3f16665bd}</t>
  </si>
  <si>
    <t>Vedlejší aktivity</t>
  </si>
  <si>
    <t>{02c6fafe-5368-4e60-a635-571d74f166a4}</t>
  </si>
  <si>
    <t>SO 101 – Zpevněné dopravní plochy - vedlejší aktivity</t>
  </si>
  <si>
    <t>{cd95bfe5-ebc7-4eb1-abd6-d6facc33aecb}</t>
  </si>
  <si>
    <t>22</t>
  </si>
  <si>
    <t>Vedlejší a ostatní náklady - vedlejší aktivity</t>
  </si>
  <si>
    <t>{24fbe69a-7d3b-4e27-a0ad-e25ff2666a1e}</t>
  </si>
  <si>
    <t>3</t>
  </si>
  <si>
    <t>Nezpůsobilé výdaje</t>
  </si>
  <si>
    <t>{cf40aecd-40ad-42ec-a72e-fed3475516c8}</t>
  </si>
  <si>
    <t>31</t>
  </si>
  <si>
    <t>SO 101 – Zpevněné dopravní plochy - nezpůsobilé výdaje</t>
  </si>
  <si>
    <t>{104187c1-ce89-411c-ae0f-c67355e96183}</t>
  </si>
  <si>
    <t>32</t>
  </si>
  <si>
    <t>Vedlejší a ostatní náklady - nezpůsobilé výdaje</t>
  </si>
  <si>
    <t>{581d6832-5043-4e11-bc2d-66827e88748b}</t>
  </si>
  <si>
    <t>1) Krycí list soupisu</t>
  </si>
  <si>
    <t>2) Rekapitulace</t>
  </si>
  <si>
    <t>3) Soupis prací</t>
  </si>
  <si>
    <t>Zpět na list:</t>
  </si>
  <si>
    <t>Rekapitulace stavby</t>
  </si>
  <si>
    <t>KRYCÍ LIST SOUPISU</t>
  </si>
  <si>
    <t>Objekt:</t>
  </si>
  <si>
    <t>1 - Hlavní aktivity</t>
  </si>
  <si>
    <t>Soupis:</t>
  </si>
  <si>
    <t>11 - SO 101 – Zpevněné dopravní plochy - hlavní aktivity</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</si>
  <si>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</si>
  <si>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</si>
  <si>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</si>
  <si>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</si>
  <si>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</si>
  <si>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</si>
  <si>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</si>
  <si>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</si>
  <si>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</si>
  <si>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</si>
  <si>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</si>
  <si>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</si>
  <si>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</si>
  <si>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</si>
  <si>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</si>
  <si>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</si>
  <si>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</si>
  <si>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M - Práce a dodávky M</t>
  </si>
  <si>
    <t xml:space="preserve">    21-M - Elektromontáže</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</si>
  <si>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</si>
  <si>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</si>
  <si>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</si>
  <si>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</si>
  <si>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</si>
  <si>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</si>
  <si>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</si>
  <si>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</si>
  <si>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</si>
  <si>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</si>
  <si>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</si>
  <si>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</si>
  <si>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</si>
  <si>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</si>
  <si>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</si>
  <si>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</si>
  <si>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</si>
  <si>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</si>
  <si>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</si>
  <si>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111201101</t>
  </si>
  <si>
    <t>Odstranění křovin a stromů průměru kmene do 100 mm i s kořeny z celkové plochy do 1000 m2</t>
  </si>
  <si>
    <t>m2</t>
  </si>
  <si>
    <t>CS ÚRS 2017 01</t>
  </si>
  <si>
    <t>4</t>
  </si>
  <si>
    <t>498878618</t>
  </si>
  <si>
    <t>PP</t>
  </si>
  <si>
    <t>Odstranění křovin a stromů s odstraněním kořenů průměru kmene do 100 mm do sklonu terénu 1 : 5, při celkové ploše do 1 000 m2</t>
  </si>
  <si>
    <t>PSC</t>
  </si>
  <si>
    <t xml:space="preserve">Poznámka k souboru cen:_x000D_
1. Cenu -1104 lze použít jestliže se odstranění stromů a křovin neprovádí na holo. 2. Cena -1101 je určena i pro: a) odstraňování křovin a stromů o průměru kmene do 100 mm z ploch, jejichž celková výměra je větší než 1 000 m2 při sklonu terénu strmějším než 1 : 5; b) LTM při jakékoliv celkové ploše jednotlivě přes 30 m2. 3. V ceně jsou započteny i náklady na případné nutné odklizení křovin a stromů na hromady na vzdálenost do 50 m nebo naložení na dopravní prostředek. 4. Průměr kmenů stromů (křovin) se měří 0,15 m nad přilehlým terénem.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 </t>
  </si>
  <si>
    <t>VV</t>
  </si>
  <si>
    <t>"dle výkresové dokumentace, technické zprávy a výkazu projektanta"</t>
  </si>
  <si>
    <t>"kácení živého plotu"      70,0</t>
  </si>
  <si>
    <t>113106121</t>
  </si>
  <si>
    <t>Rozebrání dlažeb komunikací pro pěší z betonových nebo kamenných dlaždic</t>
  </si>
  <si>
    <t>-890984751</t>
  </si>
  <si>
    <t>Rozebrání dlažeb a dílců komunikací pro pěší, vozovek a ploch s přemístěním hmot na skládku na vzdálenost do 3 m nebo s naložením na dopravní prostředek komunikací pro pěší s ložem z kameniva nebo živice a s výplní spár z betonových nebo kameninových dlaždic, desek nebo tvarovek</t>
  </si>
  <si>
    <t xml:space="preserve">Poznámka k souboru cen:_x000D_
1. Ceny jsou určeny pro rozebrání dlažeb a dílců včetně odstranění lože. 2. Ceny nelze použít pro rozebrání dlažeb uložených do betonového lože nebo do cementové malty, které se oceňují cenami -7130, -7131, -7132, -7170, -7171, -7172, -7230, -7231 a -7232 Odstranění podkladů nebo krytů z betonu prostého; pro volbu těchto cen je rozhodující tloušťka bourané dlažby včetně lože nebo podkladu. 3. U komunikací pro pěší a u vozovek a ploch menších než 50 m2 jsou ceny určeny pro ruční rozebrání (kromě silničních dílců), u vozovek a ploch větších než 50 m2 pro rozebrání strojní. 4. V cenách nejsou započteny náklady na popř. nutné očištění: a) dlažebních nebo mozaikových kostek, které se oceňuje cenami souboru cen 979 07-11 Očištění vybouraných dlažebních kostek části C01 tohoto ceníku, b) betonových, kameninových nebo kamenných desek nebo dlaždic, které se oceňuje cenami souboru cen 979 0 . - . . Očištění vybouraných obrubníků, krajníků, desek nebo dílců části C01 tohoto ceníku. 5. Přemístění vybourané dlažby včetně materiálu z lože a spár na vzdálenost přes 3 m se oceňuje cenami souborů cen 997 22-1 Vodorovná doprava suti a vybouraných hmot. </t>
  </si>
  <si>
    <t>"dlažba 30 x 30 cm"      670,0</t>
  </si>
  <si>
    <t>113106123</t>
  </si>
  <si>
    <t>Rozebrání dlažeb komunikací pro pěší ze zámkových dlaždic</t>
  </si>
  <si>
    <t>274078923</t>
  </si>
  <si>
    <t>Rozebrání dlažeb a dílců komunikací pro pěší, vozovek a ploch s přemístěním hmot na skládku na vzdálenost do 3 m nebo s naložením na dopravní prostředek komunikací pro pěší s ložem z kameniva nebo živice a s výplní spár ze zámkové dlažby</t>
  </si>
  <si>
    <t>865,0</t>
  </si>
  <si>
    <t>"Chodník - předláždění dlažbou 10x20 cm, tl. 6 cm, okrová"      55,0</t>
  </si>
  <si>
    <t>"Smíšená stezka - pouze předláždění stávající dlažbou s využitím stávající konstrukce"      315,0</t>
  </si>
  <si>
    <t>"Předláždění zámkové dlažby"     20,0</t>
  </si>
  <si>
    <t>Součet</t>
  </si>
  <si>
    <t>113106521</t>
  </si>
  <si>
    <t>Rozebrání dlažeb vozovek pl přes 200 m2 z drobných kostek s ložem z kameniva</t>
  </si>
  <si>
    <t>1104632124</t>
  </si>
  <si>
    <t>Rozebrání dlažeb a dílců komunikací pro pěší, vozovek a ploch s přemístěním hmot na skládku na vzdálenost do 3 m nebo s naložením na dopravní prostředek vozovek a ploch, s jakoukoliv výplní spár v ploše jednotlivě přes 200 m2 z drobných kostek nebo odseků s ložem z kameniva těženého</t>
  </si>
  <si>
    <t>240,0</t>
  </si>
  <si>
    <t>"Předláždění žulové kostky 10/10/10"      50,0</t>
  </si>
  <si>
    <t>5</t>
  </si>
  <si>
    <t>113202111</t>
  </si>
  <si>
    <t>Vytrhání obrub krajníků obrubníků stojatých</t>
  </si>
  <si>
    <t>m</t>
  </si>
  <si>
    <t>1384667952</t>
  </si>
  <si>
    <t>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</si>
  <si>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</si>
  <si>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"betonový chodníkový"        670,0</t>
  </si>
  <si>
    <t>"betonový silniční"       130,0</t>
  </si>
  <si>
    <t>6</t>
  </si>
  <si>
    <t>113203111</t>
  </si>
  <si>
    <t>Vytrhání obrub z dlažebních kostek</t>
  </si>
  <si>
    <t>-1443003393</t>
  </si>
  <si>
    <t>Vytrhání obrub s vybouráním lože, s přemístěním hmot na skládku na vzdálenost do 3 m nebo s naložením na dopravní prostředek z dlažebních kostek</t>
  </si>
  <si>
    <t>"řádek kostek 10/10/10"       120,0</t>
  </si>
  <si>
    <t>7</t>
  </si>
  <si>
    <t>121101101</t>
  </si>
  <si>
    <t>Sejmutí ornice s přemístěním na vzdálenost do 50 m</t>
  </si>
  <si>
    <t>m3</t>
  </si>
  <si>
    <t>-501761054</t>
  </si>
  <si>
    <t>Sejmutí ornice nebo lesní půdy s vodorovným přemístěním na hromady v místě upotřebení nebo na dočasné či trvalé skládky se složením, na vzdálenost do 50 m</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</si>
  <si>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</si>
  <si>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"tl. 100 mm"     880,0*0,10</t>
  </si>
  <si>
    <t>8</t>
  </si>
  <si>
    <t>122302202</t>
  </si>
  <si>
    <t>Odkopávky a prokopávky nezapažené pro silnice objemu do 1000 m3 v hornině tř. 4</t>
  </si>
  <si>
    <t>-78476957</t>
  </si>
  <si>
    <t>Odkopávky a prokopávky nezapažené pro silnice s přemístěním výkopku v příčných profilech na vzdálenost do 15 m nebo s naložením na dopravní prostředek v hornině tř. 4 přes 100 do 1 000 m3</t>
  </si>
  <si>
    <t xml:space="preserve">Poznámka k souboru cen:_x000D_
1. Ceny jsou určeny pro vykopávky: a) příkopů pro silnice a to i tehdy, jsou-li vykopávky příkopů prováděny samostatně, b) v zemnících na suchu, jestliže tyto zemníky přímo souvisejí s odkopávkami nebo prokopávkami pro spodní stavbu silnic. Vykopávky v ostatních zemnících se oceňují podle kapitoly. 3*2 Zemníky Všeobecných podmínek tohoto katalogu. c) při zahlubování silnic pro mimoúrovňové křížení a pro vykopávky pod mosty provedenými v předepsaném předstihu. Část vykopávky mezi svislými rovinami proloženými vnějšími hranami mostu se oceňují: - při objemu do 1 000 m3 cenami pro množství do 100 m3 - při objemu přes 1 000 m3 cenami pro množství přes 100 do 1 000 m3. d) pro sejmutí podorničí s přihlédnutím k ustanovení čl. 3112 Všeobecných podmínek katalogu. 2. Ceny nelze použít pro odkopávky a prokopávky v zapažených prostorách; tyto zemní práce se oceňují podle čl. 3116 Všeobecných podmínek tohoto katalogu. 3. V cenách jsou započteny i náklady na vodorovné přemístění výkopku v příčných profilech na přilehlých svazích a příkopech. Vzdálenosti příčného přemístění se nezahrnují do střední vzdálenosti vodorovného přemístění výkopku.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 5. Přemístění výkopku v příčných profilech na vzdálenost přes 15 m se oceňuje cenami souboru cen 162 .0-1 . Vodorovné přemístění výkopku části A 01 Společné zemní práce tohoto katalogu </t>
  </si>
  <si>
    <t>"výkop - dle přílohy B.5"      573,0</t>
  </si>
  <si>
    <t>"výkop v připojeních MK"       27,0+0,20*300,0</t>
  </si>
  <si>
    <t>"odpočt ruční výkop nad plynovodem"       -75,0</t>
  </si>
  <si>
    <t>-0,350*70,0</t>
  </si>
  <si>
    <t>Mezisoučet</t>
  </si>
  <si>
    <t>"výkop pro sanaci zemní pláně"        0,30*(230,0+70,0+45,0+20,0)</t>
  </si>
  <si>
    <t>"výkop pro sanaci zemní pláně pod silniční obrubník"        0,30*0,60*300,0</t>
  </si>
  <si>
    <t>-0,30*70,0</t>
  </si>
  <si>
    <t>9</t>
  </si>
  <si>
    <t>132201101</t>
  </si>
  <si>
    <t>Hloubení rýh š do 600 mm v hornině tř. 3 objemu do 100 m3</t>
  </si>
  <si>
    <t>1584561536</t>
  </si>
  <si>
    <t>Hloubení zapažených i nezapažených rýh šířky do 600 mm s urovnáním dna do předepsaného profilu a spádu v hornině tř. 3 do 100 m3</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</si>
  <si>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</si>
  <si>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"výkop pro přípojky"      0,50*0,750*35,0</t>
  </si>
  <si>
    <t>10</t>
  </si>
  <si>
    <t>132212101</t>
  </si>
  <si>
    <t>Hloubení rýh š do 600 mm ručním nebo pneum nářadím v soudržných horninách tř. 3</t>
  </si>
  <si>
    <t>750732896</t>
  </si>
  <si>
    <t>Hloubení zapažených i nezapažených rýh šířky do 600 mm ručním nebo pneumatickým nářadím s urovnáním dna do předepsaného profilu a spádu v horninách tř. 3 soudržných</t>
  </si>
  <si>
    <t xml:space="preserve">Poznámka k souboru cen:_x000D_
1. V cenách jsou započteny i náklady na přehození výkopku na přilehlém terénu na vzdálenost do 3 m od podélné osy rýhy nebo naložení výkopku na dopravní prostředek. 2. V cenách 12-2101 až 41-2102 jsou započteny i náklady na i svislý přesun horniny po házečkách do 2 metrů. </t>
  </si>
  <si>
    <t>"Ruční výkop nad plynovodem"      0,50*1,0*150,0</t>
  </si>
  <si>
    <t>133201101</t>
  </si>
  <si>
    <t>Hloubení šachet v hornině tř. 3 objemu do 100 m3</t>
  </si>
  <si>
    <t>-749802919</t>
  </si>
  <si>
    <t>Hloubení zapažených i nezapažených šachet s případným nutným přemístěním výkopku ve výkopišti v hornině tř. 3 do 100 m3</t>
  </si>
  <si>
    <t xml:space="preserve">Poznámka k souboru cen:_x000D_
1. Ceny 10-1101 až 40-1101 jsou určeny jen pro šachty hloubky do 12 m. Šachty větších hloubek se oceňují individuálně. 2. V cenách jsou započteny i náklady na: a) svislé přemístění výkopku, b) urovnání dna do předepsaného profilu a spádu. c) přehození výkopku na přilehlém terénu na vzdálenost do 5 m od hrany šachty nebo naložení na dopravní prostředek. 3. V cenách nejsou započteny náklady na roubení. 4. Pažení šachet bentonitovou suspenzí se oceňuje takto: a) dodání bentonitové suspenze cenou 239 68-1711 Bentonitová suspenze pro pažení rýh pro podzemní stěny – její výroba katalogu 800-2 Zvlášní zakládání objektů; množství v m2 se určí jako součin objemu vyhloubeného prostoru (v m3) a koeficientu 1,667, b) doplnění bentonitové suspenze se ocení cenou 239 68-4111 Doplnění bentonitové suspenze katalogu 800-2 Zvlášní zakládání objektů. 5. Vodorovné přemístění výkopku ze šachet, pažených bentonitovou suspenzí, se oceňuje cenami souboru cen 162 . 0-31 Vodorovné přemístění výkopku z rýh podzemních stěn, vodorovné přemístění znehodnocené bentonitové suspenze se oceňuje cenami souboru cen 162 . . -4 . Vodorovné přemístění znehodnocené suspenze katalogu 800-2 Zvláštní zakládání objektů. </t>
  </si>
  <si>
    <t>"výkop pro uliční vpusti"       0,750*1</t>
  </si>
  <si>
    <t>12</t>
  </si>
  <si>
    <t>162601102</t>
  </si>
  <si>
    <t>Vodorovné přemístění do 5000 m výkopku/sypaniny z horniny tř. 1 až 4</t>
  </si>
  <si>
    <t>-1990144592</t>
  </si>
  <si>
    <t>Vodorovné přemístění výkopku nebo sypaniny po suchu na obvyklém dopravním prostředku, bez naložení výkopku, avšak se složením bez rozhrnutí z horniny tř. 1 až 4 na vzdálenost přes 4 000 do 5 000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</si>
  <si>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</si>
  <si>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"výkopy - viz pol. 122302202"       703,0</t>
  </si>
  <si>
    <t>"výkopy - viz pol. 132201101"      13,125</t>
  </si>
  <si>
    <t>"výkopy - viz pol. 132212101"        75,0</t>
  </si>
  <si>
    <t>"výkopy - viz pol. 133201101"      0,750</t>
  </si>
  <si>
    <t>"zásyp zeminou - viz pol. 174101101"      -13,0</t>
  </si>
  <si>
    <t>13</t>
  </si>
  <si>
    <t>162-R-001</t>
  </si>
  <si>
    <t>Rozřezání, naložení, odvoz a složení na místo určené investorem</t>
  </si>
  <si>
    <t>Kč</t>
  </si>
  <si>
    <t>-1293207105</t>
  </si>
  <si>
    <t>"keře"</t>
  </si>
  <si>
    <t>1,0</t>
  </si>
  <si>
    <t>14</t>
  </si>
  <si>
    <t>171201211</t>
  </si>
  <si>
    <t>Poplatek za uložení odpadu ze sypaniny na skládce (skládkovné)</t>
  </si>
  <si>
    <t>t</t>
  </si>
  <si>
    <t>-1799307167</t>
  </si>
  <si>
    <t>Uložení sypaniny poplatek za uložení sypaniny na skládce (skládkovné)</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</si>
  <si>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</si>
  <si>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"viz pol. 162601102"      778,875*1,90</t>
  </si>
  <si>
    <t>174101101</t>
  </si>
  <si>
    <t>Zásyp jam, šachet rýh nebo kolem objektů sypaninou se zhutněním</t>
  </si>
  <si>
    <t>745680478</t>
  </si>
  <si>
    <t>Zásyp sypaninou z jakékoliv horniny s uložením výkopku ve vrstvách se zhutněním jam, šachet, rýh nebo kolem objektů v těchto vykopávkách</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</si>
  <si>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</si>
  <si>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"zásyp zeminou za obrubníky"      13,0</t>
  </si>
  <si>
    <t>"zásyp uličních vpustí ŠD fr. 4-8 mm"       0,750*1</t>
  </si>
  <si>
    <t>16</t>
  </si>
  <si>
    <t>M</t>
  </si>
  <si>
    <t>58333625R</t>
  </si>
  <si>
    <t>kamenivo těžené hrubé prané frakce 4-8</t>
  </si>
  <si>
    <t>-1705140289</t>
  </si>
  <si>
    <t>"viz pol. 174101101"       0,750*2,05</t>
  </si>
  <si>
    <t>17</t>
  </si>
  <si>
    <t>175151101</t>
  </si>
  <si>
    <t>Obsypání potrubí strojně sypaninou bez prohození, uloženou do 3 m</t>
  </si>
  <si>
    <t>-2143894562</t>
  </si>
  <si>
    <t>Obsypání potrubí strojně sypaninou z vhodných hornin tř. 1 až 4 nebo materiálem připraveným podél výkopu ve vzdálenosti do 3 m od jeho kraje, pro jakoukoliv hloubku výkopu a míru zhutnění bez prohození sypaniny</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</si>
  <si>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 </t>
  </si>
  <si>
    <t>"Štěrkopískový obsyp fr. 0-8 mm pro trouby PVC DN 150"      0,50*0,50*35,0</t>
  </si>
  <si>
    <t>18</t>
  </si>
  <si>
    <t>58337303R</t>
  </si>
  <si>
    <t>štěrkopísek frakce 0-8</t>
  </si>
  <si>
    <t>-369845311</t>
  </si>
  <si>
    <t>"viz pol. 175151101"       8,750*2,05</t>
  </si>
  <si>
    <t>19</t>
  </si>
  <si>
    <t>181301111</t>
  </si>
  <si>
    <t>Rozprostření ornice tl vrstvy do 100 mm pl přes 500 m2 v rovině nebo ve svahu do 1:5</t>
  </si>
  <si>
    <t>1587047589</t>
  </si>
  <si>
    <t>Rozprostření a urovnání ornice v rovině nebo ve svahu sklonu do 1:5 při souvislé ploše přes 500 m2, tl. vrstvy do 100 mm</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</si>
  <si>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</si>
  <si>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"tl. 100 mm"      900,0</t>
  </si>
  <si>
    <t>20</t>
  </si>
  <si>
    <t>181411131</t>
  </si>
  <si>
    <t>Založení parkového trávníku výsevem plochy do 1000 m2 v rovině a ve svahu do 1:5</t>
  </si>
  <si>
    <t>-942102170</t>
  </si>
  <si>
    <t>Založení trávníku na půdě předem připravené plochy do 1000 m2 výsevem včetně utažení parkového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</si>
  <si>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</si>
  <si>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"viz pol. 181301111"</t>
  </si>
  <si>
    <t>900,0</t>
  </si>
  <si>
    <t>005724150</t>
  </si>
  <si>
    <t>osivo směs travní parková směs exclusive</t>
  </si>
  <si>
    <t>kg</t>
  </si>
  <si>
    <t>-258309880</t>
  </si>
  <si>
    <t>"viz pol. 181411131"</t>
  </si>
  <si>
    <t>"spotřeba 25 g / m2"</t>
  </si>
  <si>
    <t>900,0*0,025</t>
  </si>
  <si>
    <t>181951102</t>
  </si>
  <si>
    <t>Úprava pláně v hornině tř. 1 až 4 se zhutněním</t>
  </si>
  <si>
    <t>-153947128</t>
  </si>
  <si>
    <t>Úprava pláně vyrovnáním výškových rozdílů v hornině tř. 1 až 4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</si>
  <si>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</si>
  <si>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"dle přílohy B.5"      1330,0</t>
  </si>
  <si>
    <t>43,0+5,0+2,0-70,0*1,10</t>
  </si>
  <si>
    <t>23</t>
  </si>
  <si>
    <t>184803113</t>
  </si>
  <si>
    <t>Řez a tvarování živých plotů přímých v do 3,0 m a š jakákoliv s odvozem odpadu do 20 km</t>
  </si>
  <si>
    <t>-1578039958</t>
  </si>
  <si>
    <t>Řez a tvarování živých plotů a stěn přímých, výšky přes 1,5 do 3,0 m, pro jakoukoliv šířku</t>
  </si>
  <si>
    <t xml:space="preserve">Poznámka k souboru cen:_x000D_
1. V cenách jsou započteny i náklady na složení odpadu na hromady, naložení na dopravní prostředek, odvoz do 20 km a se složením. 2. V cenách nejsou započteny náklady na uložení odpadu na skládku. 3. Ceny jsou určeny pouze pro udržované tvarované živé ploty nebo stěny. 4. Ceny nelze použít pro řez a tvarování ornamentálních vzorů; tyto práce se oceňují individuálně. </t>
  </si>
  <si>
    <t>"ořezání živého plotu"      40,0</t>
  </si>
  <si>
    <t>24</t>
  </si>
  <si>
    <t>184818112</t>
  </si>
  <si>
    <t>Vyvětvení a tvarový ořez dřevin v do 5 m s odnesením odpadu do 200 m a spálením</t>
  </si>
  <si>
    <t>kus</t>
  </si>
  <si>
    <t>-2010193465</t>
  </si>
  <si>
    <t>Vyvětvení a tvarový ořez dřevin s úpravou koruny při výšce stromu přes 3 do 5 m</t>
  </si>
  <si>
    <t xml:space="preserve">Poznámka k souboru cen:_x000D_
1. V cenách jsou započteny i náklady spojené s odnesením odpadu na vzdálenost do 200 m a jeho spálením. </t>
  </si>
  <si>
    <t>"ořezání větví stromu - 2 stromy"     2,0</t>
  </si>
  <si>
    <t>Zakládání</t>
  </si>
  <si>
    <t>25</t>
  </si>
  <si>
    <t>211531111</t>
  </si>
  <si>
    <t>Výplň odvodňovacích žeber nebo trativodů kamenivem hrubým drceným frakce 16 až 63 mm</t>
  </si>
  <si>
    <t>-531932454</t>
  </si>
  <si>
    <t>Výplň kamenivem do rýh odvodňovacích žeber nebo trativodů bez zhutnění, s úpravou povrchu výplně kamenivem hrubým drceným frakce 16 až 63 mm</t>
  </si>
  <si>
    <t xml:space="preserve">Poznámka k souboru cen:_x000D_
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 </t>
  </si>
  <si>
    <t>"Zásyp drenáže drceným kamenivem fr. 16-22"</t>
  </si>
  <si>
    <t>0,150*120,0</t>
  </si>
  <si>
    <t>26</t>
  </si>
  <si>
    <t>211971110</t>
  </si>
  <si>
    <t>Zřízení opláštění žeber nebo trativodů geotextilií v rýze nebo zářezu sklonu do 1:2</t>
  </si>
  <si>
    <t>-1582906700</t>
  </si>
  <si>
    <t>Zřízení opláštění výplně z geotextilie odvodňovacích žeber nebo trativodů v rýze nebo zářezu se stěnami šikmými o sklonu do 1:2</t>
  </si>
  <si>
    <t xml:space="preserve">Poznámka k souboru cen:_x000D_
1. Ceny jsou určeny: a) pro jakékoliv druhy a rozměry geotextilií, b) i pro zřízení svislého drénu z jedné nebo více vrstev geotextilie přiložených na stěnu rýhy nebo zářezu, c) pro způsob spojování geotextilií přesahy. 2. Ceny nelze použít: a) pro zřízení opláštění výplně v zapažených rýhách; toto opláštění se oceňuje individuálně, b) pro knotové drény (geodrény); tyto drény se oceňují cenami souboru cen 211 97-21 Vpichování svislých konsolidačních prefabrikovaných drénů, c) pro zřízení vrstev z geotextilií; toto zřízení vrstev z geotextilií se ocení cenami souboru cen 213 14 Zřízení vrstvy z geotextilie. 3. V cenách jsou započteny i náklady na zřízení předepsaných přesahů a na potřebné zatěžování nebo připevňování geotextilie ke stěnám výkopu při provádění. 4. V cenách nejsou započteny náklady na dodání geotextilie; toto dodání se oceňuje ve specifikaci. Ztratné lze dohodnout ve výši 2 %. 5. Množství měrných jednotek: a) se určuje v m2 rozvinuté plochy opláštění bez jakýchkoliv přesahů. Při opláštění z více vrstev geotextilií se pro určení množství měrných jednotek oceňuje každá vrstva samostatně, b) pro dodání geotextilie oceňované ve specifikaci se určí v m2 geotextilie včetně přesahů a prořezů stanovených projektovou dokumentací. </t>
  </si>
  <si>
    <t>"Lemování zásypu drenáže filtrační geotextilií 200 g/m2"      1,80*120,0</t>
  </si>
  <si>
    <t>27</t>
  </si>
  <si>
    <t>693-R-001</t>
  </si>
  <si>
    <t>textilie filtrační 200 g/m2</t>
  </si>
  <si>
    <t>1349992937</t>
  </si>
  <si>
    <t>"viz pol. 211971110"      216,0*1,20</t>
  </si>
  <si>
    <t>28</t>
  </si>
  <si>
    <t>212572111</t>
  </si>
  <si>
    <t>Lože pro trativody ze štěrkopísku tříděného</t>
  </si>
  <si>
    <t>-772769694</t>
  </si>
  <si>
    <t xml:space="preserve">Poznámka k souboru cen:_x000D_
1. V cenách jsou započteny i náklady na vyčištění dna rýh a na urovnání povrchu lože. 2. V ceně materiálu jsou započteny i náklady na prohození výkopku. </t>
  </si>
  <si>
    <t>"Pískové lože tl. 5 cm pro drenáž"      0,020*120,0</t>
  </si>
  <si>
    <t>29</t>
  </si>
  <si>
    <t>212755216</t>
  </si>
  <si>
    <t>Trativody z drenážních trubek plastových flexibilních D 160 mm bez lože</t>
  </si>
  <si>
    <t>109490069</t>
  </si>
  <si>
    <t>Trativody bez lože z drenážních trubek plastových flexibilních D 160 mm</t>
  </si>
  <si>
    <t xml:space="preserve">Poznámka k souboru cen:_x000D_
1. Ceny jsou určeny pro uložení drenážních trubek do výkopu bez lože a obsypu. 2. Trativody včetně lože a obsypu trubek se ocení cenami souboru cen 212 75-2 . Trativody z drenážních trubek katalogu 827-1 Vedení trubní dálková a přípojná – vodovody a kanalizace. </t>
  </si>
  <si>
    <t>"Drenáž PVC DN 125"       120,0</t>
  </si>
  <si>
    <t>Svislé a kompletní konstrukce</t>
  </si>
  <si>
    <t>30</t>
  </si>
  <si>
    <t>341351105</t>
  </si>
  <si>
    <t>Zřízení bednění oboustranného stěn nosných</t>
  </si>
  <si>
    <t>1349960731</t>
  </si>
  <si>
    <t>Bednění stěn a příček nosných včetně vzpěr nebo jiného zajištění svislé nebo šikmé (odkloněné), půdorysně přímé nebo zalomené oboustranné za každou stranu - zřízení</t>
  </si>
  <si>
    <t xml:space="preserve">"Nadbetonování betetonové podezdívky"       </t>
  </si>
  <si>
    <t>67,0*0,50*2</t>
  </si>
  <si>
    <t>341351106</t>
  </si>
  <si>
    <t>Odstranění bednění oboustranného stěn nosných</t>
  </si>
  <si>
    <t>35426856</t>
  </si>
  <si>
    <t>Bednění stěn a příček nosných včetně vzpěr nebo jiného zajištění svislé nebo šikmé (odkloněné), půdorysně přímé nebo zalomené oboustranné za každou stranu - odstranění</t>
  </si>
  <si>
    <t>"viz zřízení bednění"      67,0</t>
  </si>
  <si>
    <t>345311711</t>
  </si>
  <si>
    <t>Zídky atikové, parapetní, schodišťové a zábradelní z betonu prostého tř. C 20/25</t>
  </si>
  <si>
    <t>-760186244</t>
  </si>
  <si>
    <t>Stěny a příčky z betonu atikové, poprsní,schodišťové a zábradelní zídky prostého tř. C 20/25</t>
  </si>
  <si>
    <t>67,0*0,50*0,30</t>
  </si>
  <si>
    <t>Vodorovné konstrukce</t>
  </si>
  <si>
    <t>33</t>
  </si>
  <si>
    <t>451573111</t>
  </si>
  <si>
    <t>Lože pod potrubí otevřený výkop ze štěrkopísku</t>
  </si>
  <si>
    <t>-1596469609</t>
  </si>
  <si>
    <t>Lože pod potrubí, stoky a drobné objekty v otevřeném výkopu z písku a štěrkopísku do 63 mm</t>
  </si>
  <si>
    <t xml:space="preserve">Poznámka k souboru cen:_x000D_
1. Ceny -1111 a -1192 lze použít i pro zřízení sběrných vrstev nad drenážními trubkami. 2. V cenách -5111 a -1192 jsou započteny i náklady na prohození výkopku získaného při zemních pracích. </t>
  </si>
  <si>
    <t>"ŠP podsyp fr. 4-8, tl. 10 cm pod přípojku PVC DN 150 "      0,50*0,10*(20,0+15,0)</t>
  </si>
  <si>
    <t>Komunikace pozemní</t>
  </si>
  <si>
    <t>34</t>
  </si>
  <si>
    <t>564581111</t>
  </si>
  <si>
    <t>Zřízení podsypu nebo podkladu ze sypaniny tl 300 mm</t>
  </si>
  <si>
    <t>-1074378673</t>
  </si>
  <si>
    <t>Zřízení podsypu nebo podkladu ze sypaniny s rozprostřením, vlhčením, a zhutněním, po zhutnění tl. 300 mm</t>
  </si>
  <si>
    <t xml:space="preserve">Poznámka k souboru cen:_x000D_
1. Ceny jsou určeny, jen předepíše-li projekt zřízení podsypu nebo podkladu ze sypaniny ze zemníku nebo z výkopku v trase. 2. V cenách nejsou započteny náklady na získání sypaniny a její přemístění k místu zabudování, které se oceňuje podle ustanovení čl. 3111 Všeobecných podmínek části části A 01 tohoto katalogu. </t>
  </si>
  <si>
    <t>"sanace zemní pláně - lomový kámen fr. 0-125 mm - tl. 300 mm"</t>
  </si>
  <si>
    <t>230,0+0+45,0+20,0</t>
  </si>
  <si>
    <t>"sanace pod silniční obrubník"      0,60*300,0</t>
  </si>
  <si>
    <t>35</t>
  </si>
  <si>
    <t>58344229R</t>
  </si>
  <si>
    <t>štěrkodrť frakce 0-125</t>
  </si>
  <si>
    <t>-1948245267</t>
  </si>
  <si>
    <t>"viz pol. 564581111"</t>
  </si>
  <si>
    <t>475,0*0,30*2,05</t>
  </si>
  <si>
    <t>36</t>
  </si>
  <si>
    <t>58344199R</t>
  </si>
  <si>
    <t>štěrkodrť frakce 0-63</t>
  </si>
  <si>
    <t>102864449</t>
  </si>
  <si>
    <t>37</t>
  </si>
  <si>
    <t>564831111</t>
  </si>
  <si>
    <t>Podklad ze štěrkodrtě ŠD tl 100 mm</t>
  </si>
  <si>
    <t>-1194650128</t>
  </si>
  <si>
    <t>Podklad ze štěrkodrti ŠD s rozprostřením a zhutněním, po zhutnění tl. 100 mm</t>
  </si>
  <si>
    <t>"Štěrkodrť fr. 0-32 pod silniční obrubník tl. 10 cm"</t>
  </si>
  <si>
    <t>300,0*0,50</t>
  </si>
  <si>
    <t>38</t>
  </si>
  <si>
    <t>564851111</t>
  </si>
  <si>
    <t>Podklad ze štěrkodrtě ŠD tl 150 mm</t>
  </si>
  <si>
    <t>-1521215683</t>
  </si>
  <si>
    <t>Podklad ze štěrkodrti ŠD s rozprostřením a zhutněním, po zhutnění tl. 150 mm</t>
  </si>
  <si>
    <t>"Vjezdy - bet. dl. 10x20 cm, tl. 8 cm, - konstukce 2 - ŠD fr. 0-32 mm - 2 vrstvy"        (75,0+155,0)*2</t>
  </si>
  <si>
    <t>"Slepecká dlažba tl. 8 cm, barva bílá - konstrukce 2 - ŠD fr. 0-32 mm - 2 vrstvy"      45,0+45,0</t>
  </si>
  <si>
    <t>"Umělá vodící linie - podélné drážky - konstrukce 2 - ŠD fr. 0-32 mm - 2 vrstvy"       (20,0*0,40)*2</t>
  </si>
  <si>
    <t>39</t>
  </si>
  <si>
    <t>564861111</t>
  </si>
  <si>
    <t>Podklad ze štěrkodrtě ŠD tl 200 mm</t>
  </si>
  <si>
    <t>-466818613</t>
  </si>
  <si>
    <t>Podklad ze štěrkodrti ŠD s rozprostřením a zhutněním, po zhutnění tl. 200 mm</t>
  </si>
  <si>
    <t>"Smíšená stezka - bet. dl. 10x20 cm, tl. 6 cm, šedá - konstrukce 1 - ŠD fr. 0-32 mm"       840,0</t>
  </si>
  <si>
    <t>"Chodník - bet. dl. H-profil, tl, 6 cm, šedá - konstrukce 1 - ŠD fr. 0-32 mm"      10,0</t>
  </si>
  <si>
    <t>"Slepecká dlažba tl. 6 cm, barva bílá - konstrukce 1 - ŠD fr. 0-32 mm"      25,0</t>
  </si>
  <si>
    <t>40</t>
  </si>
  <si>
    <t>581131316</t>
  </si>
  <si>
    <t>Kryt cementobetonový vozovek skupiny CB III tl 200 mm</t>
  </si>
  <si>
    <t>2125848636</t>
  </si>
  <si>
    <t>Kryt cementobetonový silničních komunikací skupiny CB III tl. 200 mm</t>
  </si>
  <si>
    <t xml:space="preserve">Poznámka k souboru cen:_x000D_
1. Ceny jsou určeny i pro vyztužený cementobetonový kryt silničních komunikací. 2. Ceny nelze použít pro cementobetonové kryty: a) komunikací pro pěší, které se oceňují cenami souboru cen 581 11-41 Kryt z prostého betonu komunikací pro pěší, b) letištních ploch, které se oceňují cenami souboru cen 581 1 . -61 Kryt cementobetonový letištních ploch skupiny L. 3. V cenách jsou započteny i náklady na: a) ošetření povrchu krytu vodou, b) postřik proti odpařování vody. 4. V cenách nejsou započteny náklady na: a) výztuž cementobetonových krytů vyztužených, která se oceňuje cenou 919 71-6111 Ocelová výztuž cementobetonového krytu, b) živičné postřiky, nátěry nebo mezivrstvy, které se oceňují cenami souborů cen stavebního dílu 57 Kryty pozemních komunikací, c) vložky z lepenky, které se oceňují cenami souboru cen 919 7. -51 Vložka pod litý asfalt, d) dilatační spáry vkládané, které se oceňují cenami souboru cen 911 12-41 Dilatační spáry vkládané, e) dilatační spáry řezané, které se oceňují cenami souboru cen 911 11-1 Řezání dilatačních spár a 911 12-. Těsnění dilatačních spár v cementobetonovém krytu, f) postřiky povrchu ochrannou emulzí, které se oceňují cenou 919 74-8111 Provedení postřiku povrchu cementobetonového krytu nebo podkladu ochrannou emulzí, g) kotvy a kluzné trny spár, které se oceňují cenami souboru cen 911 13-4. Vyztužení dilatačních spár v cementobetonovém krytu. </t>
  </si>
  <si>
    <t>"dobetonování vjezdu"      3,0/0,20</t>
  </si>
  <si>
    <t>41</t>
  </si>
  <si>
    <t>591211111</t>
  </si>
  <si>
    <t>Kladení dlažby z kostek drobných z kamene do lože z kameniva těženého tl 50 mm</t>
  </si>
  <si>
    <t>-933169802</t>
  </si>
  <si>
    <t>Kladení dlažby z kostek s provedením lože do tl. 50 mm, s vyplněním spár, s dvojím beraněním a se smetením přebytečného materiálu na krajnici drobných z kamene, do lože z kameniva těženého</t>
  </si>
  <si>
    <t xml:space="preserve">Poznámka k souboru cen:_x000D_
1. Ceny 591 1.- pro dlažbu z kostek velkých jsou určeny pro dlažbu úhlopříčnou a řádkovou. 2. Ceny 591 2.- pro dlažbu z kostek drobných jsou určeny pro dlažbu úhlopříčnou, řádkovou a kroužkovou. 3. Dlažba vějířová z 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 </t>
  </si>
  <si>
    <t>"Dodláždění ze žulové kostky 10/10/10 - konstukce 1"      10,0</t>
  </si>
  <si>
    <t>42</t>
  </si>
  <si>
    <t>583801100</t>
  </si>
  <si>
    <t>kostka dlažební drobná, žula, I.jakost, velikost 10 cm</t>
  </si>
  <si>
    <t>924476750</t>
  </si>
  <si>
    <t>"viz pol. 591211111 + ztratné 1%"</t>
  </si>
  <si>
    <t>10,0*0,10*2500*0,001*1,01</t>
  </si>
  <si>
    <t>43</t>
  </si>
  <si>
    <t>596211113</t>
  </si>
  <si>
    <t>Kladení zámkové dlažby komunikací pro pěší tl 60 mm skupiny A pl přes 300 m2</t>
  </si>
  <si>
    <t>1100352983</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</si>
  <si>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300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</si>
  <si>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</si>
  <si>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"Smíšená stezka - bet. dl. 10x20 cm, tl. 6 cm, šedá - konstrukce 1"        840,0</t>
  </si>
  <si>
    <t>"Chodník - bet. dl. H-profil, tl, 6 cm, šedá - konstrukce 1"      10,0</t>
  </si>
  <si>
    <t>"Chodník - předláždění dlažbou 10x20 cm, tl. 6 cm, okrová"       55,0</t>
  </si>
  <si>
    <t>"Smíšená stezka - obnova povrchu - bet. dl. 10x20 cm, tl. 6 cm, šedá - konstrukce 5"      185,0</t>
  </si>
  <si>
    <t>"Slepecká dlažba tl. 6 cm, barva bílá - konstrukce 1"     25,0</t>
  </si>
  <si>
    <t>44</t>
  </si>
  <si>
    <t>59245110R</t>
  </si>
  <si>
    <t>dlažba skladebná 20x10x6 cm přírodní</t>
  </si>
  <si>
    <t>-957813265</t>
  </si>
  <si>
    <t>dlažba skladebná betonová základní 20x10x6 cm přírodní</t>
  </si>
  <si>
    <t>P</t>
  </si>
  <si>
    <t>Poznámka k položce:
spotřeba: 50 kus/m2</t>
  </si>
  <si>
    <t xml:space="preserve">"viz pol. 596211113 + ztratné 1%" </t>
  </si>
  <si>
    <t>840,0*1,01</t>
  </si>
  <si>
    <t>185,0*1,01</t>
  </si>
  <si>
    <t>45</t>
  </si>
  <si>
    <t>592450380</t>
  </si>
  <si>
    <t>dlažba zámková H-PROFIL HBB 20x16,5x6 cm přírodní</t>
  </si>
  <si>
    <t>-1914605553</t>
  </si>
  <si>
    <t>dlažba zámková profilová základní 20x16,5x6 cm přírodní</t>
  </si>
  <si>
    <t>Poznámka k položce:
spotřeba: 36 kus/m2</t>
  </si>
  <si>
    <t>10,0*1,01</t>
  </si>
  <si>
    <t>46</t>
  </si>
  <si>
    <t>59245114R</t>
  </si>
  <si>
    <t>dlažba  skladebná 20x10x6 cm okrová</t>
  </si>
  <si>
    <t>-545221936</t>
  </si>
  <si>
    <t>dlažba  skladebná betonová základní 20x10x6 cm okrová</t>
  </si>
  <si>
    <t>55,0*1,01</t>
  </si>
  <si>
    <t>47</t>
  </si>
  <si>
    <t>59245120R</t>
  </si>
  <si>
    <t>dlažba zámková slepecká 20x10x6 cm bílá</t>
  </si>
  <si>
    <t>-1479581150</t>
  </si>
  <si>
    <t>dlažba skladebná betonová slepecká 20x10x6 cm bílá</t>
  </si>
  <si>
    <t xml:space="preserve">"viz pol. 596211113 + ztratné 3%" </t>
  </si>
  <si>
    <t>25,0*1,03</t>
  </si>
  <si>
    <t>48</t>
  </si>
  <si>
    <t>596212213</t>
  </si>
  <si>
    <t>Kladení zámkové dlažby pozemních komunikací tl 80 mm skupiny A pl přes 300 m2</t>
  </si>
  <si>
    <t>-1244737767</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</si>
  <si>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přes 300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</si>
  <si>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 </t>
  </si>
  <si>
    <t>"Vjezdy - bet. dl. 10x20 cm, tl. 8 cm, šedá - konstukce 2"      75,0</t>
  </si>
  <si>
    <t>"Vjezdy - bet. dl. 10x20 cm, tl. 8 cm, červená - konstukce 2"       155,0</t>
  </si>
  <si>
    <t>"Vjezdy - obnova povrchu - bet. dl. 10x20 cm, tl. 8 cm, šedá - konstukce 6"      5,0</t>
  </si>
  <si>
    <t>"Vjezdy - obnova povrchu -  bet. dl. 10x20 cm, tl. 8 cm, červená - konstukce 6"      5,0</t>
  </si>
  <si>
    <t>"Slepecká dlažba tl. 8 cm, barva bílá - konstrukce 2"       45,0</t>
  </si>
  <si>
    <t>"Předláždění zámkové dlažby"      20,0</t>
  </si>
  <si>
    <t>49</t>
  </si>
  <si>
    <t>59245109R</t>
  </si>
  <si>
    <t>dlažba  skladebná 20x10x8 cm přírodní</t>
  </si>
  <si>
    <t>266353911</t>
  </si>
  <si>
    <t>dlažba  skladebná betonová pro komunikace 20x10x8 cm přírodní</t>
  </si>
  <si>
    <t>"viz pol. 596212213 + ztratné 1%"</t>
  </si>
  <si>
    <t>(75,0+5,0)*1,01</t>
  </si>
  <si>
    <t>50</t>
  </si>
  <si>
    <t>59245109R2</t>
  </si>
  <si>
    <t>dlažba  skladebná 20x10x8 cm červená</t>
  </si>
  <si>
    <t>-774769210</t>
  </si>
  <si>
    <t>dlažba  skladebná betonová pro komunikace 20x10x8 cm červená</t>
  </si>
  <si>
    <t>(155,0+25,0)*1,01</t>
  </si>
  <si>
    <t>51</t>
  </si>
  <si>
    <t>59245119R</t>
  </si>
  <si>
    <t>dlažba zámková slepecká 20x10x8 cm bílá</t>
  </si>
  <si>
    <t>-109850625</t>
  </si>
  <si>
    <t>"viz pol. 596212213 + ztratné 3%"</t>
  </si>
  <si>
    <t>45,0*1,03</t>
  </si>
  <si>
    <t>52</t>
  </si>
  <si>
    <t>596811220</t>
  </si>
  <si>
    <t>Kladení betonové dlažby komunikací pro pěší do lože z kameniva vel do 0,25 m2 plochy do 50 m2</t>
  </si>
  <si>
    <t>-1963260188</t>
  </si>
  <si>
    <t>Kladení dlažby z betonových nebo kameninových dlaždic komunikací pro pěší s vyplněním spár a se smetením přebytečného materiálu na vzdálenost do 3 m s ložem z kameniva těženého tl. do 30 mm velikosti dlaždic přes 0,09 m2 do 0,25 m2, pro plochy do 50 m2</t>
  </si>
  <si>
    <t xml:space="preserve">Poznámka k souboru cen:_x000D_
1. V cenách jsou započteny i náklady na dodání hmot pro lože a na dodání materiálu pro výplň spár. 2. V cenách nejsou započteny náklady na dodání dlaždic, které se oceňují ve specifikaci; ztratné lze dohodnout u plochy a) do 100 m2 ve výši 3 %, b) přes 100 do 300 m2 ve výši 2 %, c) přes 300 m2 ve výši 1 %. 3. Část lože přesahující tloušťku 30 mm se oceňuje cenami souboru cen 451 . . -9 . Příplatek za každých dalších 10 mm tloušťky podkladu nebo lože. </t>
  </si>
  <si>
    <t>"Umělá vodící linie - podélné drážky - konstrukce 2"      20,0*0,40</t>
  </si>
  <si>
    <t>53</t>
  </si>
  <si>
    <t>592457-R2</t>
  </si>
  <si>
    <t xml:space="preserve">umělá vodící linie z betonové dlažby 400/400/80mm, podélné drážky, barva přírodní </t>
  </si>
  <si>
    <t>1580979687</t>
  </si>
  <si>
    <t>"viz pol. 596811220 + ztratné 3%"</t>
  </si>
  <si>
    <t>8,0*1,03</t>
  </si>
  <si>
    <t>Trubní vedení</t>
  </si>
  <si>
    <t>54</t>
  </si>
  <si>
    <t>871315231</t>
  </si>
  <si>
    <t>Kanalizační potrubí z tvrdého PVC jednovrstvé tuhost třídy SN10 DN 160</t>
  </si>
  <si>
    <t>-586454447</t>
  </si>
  <si>
    <t>Kanalizační potrubí z tvrdého PVC v otevřeném výkopu ve sklonu do 20 %, hladkého plnostěnného jednovrstvého, tuhost třídy SN 10 DN 160</t>
  </si>
  <si>
    <t xml:space="preserve">Poznámka k souboru cen:_x000D_
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&gt; 8 m d) třída SN 12: kanalizační sítě s vysokým statickým zatížením a dynamickými rázy, při rychlosti média až 15 m/s a výškou krytí 0,7-10 m e) třída SN 16: kanalizační sítě s vysokým statickým zatížením a dynamickými rázy avýškou krytí 0,5-12 m. </t>
  </si>
  <si>
    <t>"Přípojka PVC DN 150 od UV"      15,0</t>
  </si>
  <si>
    <t>"Přípojka PVC DN 150 od žlabů"      20,0</t>
  </si>
  <si>
    <t>55</t>
  </si>
  <si>
    <t>877310420</t>
  </si>
  <si>
    <t>Montáž odboček na potrubí z PP trub korugovaných DN 150</t>
  </si>
  <si>
    <t>1997183847</t>
  </si>
  <si>
    <t>Montáž tvarovek na kanalizačním plastovém potrubí z polypropylenu PP korugovaného odboček DN 150</t>
  </si>
  <si>
    <t xml:space="preserve">Poznámka k souboru cen:_x000D_
1. V cenách montáže tvarovek nejsou započteny náklady na dodání tvarovek. Tyto náklady se oceňují ve specifikaci. 2. V cenách montáže tvarovek jsou započteny náklady na dodání těsnicích kroužků, pokud tyto nejsou součástí dodávky tvarovek. </t>
  </si>
  <si>
    <t>"dle projektové dokumentace, technické zprávy a výkazu projektanta"</t>
  </si>
  <si>
    <t>"odbočka s kulovým kloubem"      9,0</t>
  </si>
  <si>
    <t>56</t>
  </si>
  <si>
    <t>286-R-334</t>
  </si>
  <si>
    <t>odbočka s kulovým kloubem DN 150</t>
  </si>
  <si>
    <t>-694392469</t>
  </si>
  <si>
    <t>"viz pol. 877310420"      9,0</t>
  </si>
  <si>
    <t>57</t>
  </si>
  <si>
    <t>895941311</t>
  </si>
  <si>
    <t>Zřízení vpusti kanalizační uliční z betonových dílců typ UVB-50</t>
  </si>
  <si>
    <t>-1903622891</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</si>
  <si>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</si>
  <si>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"viz Sestava uličních vpustí"</t>
  </si>
  <si>
    <t>"Uliční vpusť podobrubníková s pachovou uzávěrkou s mechanismem proti odcizení"</t>
  </si>
  <si>
    <t>58</t>
  </si>
  <si>
    <t>592238-R1</t>
  </si>
  <si>
    <t>dno betonové pro uliční vpusť s výtokem DN 150 - 450/330/1a</t>
  </si>
  <si>
    <t>1875324882</t>
  </si>
  <si>
    <t>"viz pol. 895941311 + ztratné 1%"     1,0*1,01</t>
  </si>
  <si>
    <t>59</t>
  </si>
  <si>
    <t>592238-R4</t>
  </si>
  <si>
    <t>skruž betonová pro uliční vpusť horní, 45x19,5x5 cm</t>
  </si>
  <si>
    <t>-2093295185</t>
  </si>
  <si>
    <t>60</t>
  </si>
  <si>
    <t>592238-R5</t>
  </si>
  <si>
    <t>prstenec betonový pro uliční vpusť vyrovnávací, 39x6x10 cm</t>
  </si>
  <si>
    <t>-1559863772</t>
  </si>
  <si>
    <t>61</t>
  </si>
  <si>
    <t>592238-R6</t>
  </si>
  <si>
    <t>kalový koš dle DIN 4052</t>
  </si>
  <si>
    <t>520663223</t>
  </si>
  <si>
    <t>"viz pol. 895941311"      1,0</t>
  </si>
  <si>
    <t>62</t>
  </si>
  <si>
    <t>899101111</t>
  </si>
  <si>
    <t>Osazení poklopů litinových nebo ocelových včetně rámů hmotnosti do 50 kg</t>
  </si>
  <si>
    <t>1146677671</t>
  </si>
  <si>
    <t>Osazení poklopů litinových a ocelových včetně rámů hmotnosti jednotlivě do 50 kg</t>
  </si>
  <si>
    <t xml:space="preserve">Poznámka k souboru cen:_x000D_
1. Cena -1111 lze použít i pro osazení rektifikačních kroužků nebo rámečků. 2. V cenách nejsou započteny náklady na dodání poklopů včetně rámů; tyto náklady se oceňují ve specifikaci. </t>
  </si>
  <si>
    <t>"Plechový kryt na poklopy"</t>
  </si>
  <si>
    <t>2,0</t>
  </si>
  <si>
    <t>63</t>
  </si>
  <si>
    <t>137565-R2</t>
  </si>
  <si>
    <t>plechový kryt na poklopy, včetně povrchové úpravy</t>
  </si>
  <si>
    <t>-2018329928</t>
  </si>
  <si>
    <t>"viz pol. 899101111"</t>
  </si>
  <si>
    <t>64</t>
  </si>
  <si>
    <t>899102111</t>
  </si>
  <si>
    <t>Osazení poklopů litinových nebo ocelových včetně rámů hmotnosti nad 50 do 100 kg</t>
  </si>
  <si>
    <t>-1489834354</t>
  </si>
  <si>
    <t>Osazení poklopů litinových a ocelových včetně rámů hmotnosti jednotlivě přes 50 do 100 kg</t>
  </si>
  <si>
    <t>"Nový kanalizační poklop D400"       8,0</t>
  </si>
  <si>
    <t>"Nový kanalizační poklop C250"      5,0</t>
  </si>
  <si>
    <t>"Nový kanalizační poklop B125"      1,0</t>
  </si>
  <si>
    <t>65</t>
  </si>
  <si>
    <t>55241017R</t>
  </si>
  <si>
    <t>poklop šachtový třída D 400, kruhový rám 900, vstup 600 mm, bez ventilace</t>
  </si>
  <si>
    <t>-17222669</t>
  </si>
  <si>
    <t>"viz pol. 899102111"      8,0</t>
  </si>
  <si>
    <t>66</t>
  </si>
  <si>
    <t>55241014R</t>
  </si>
  <si>
    <t>poklop šachtový třída C 250, kruhový rám 785, vstup 600 mm, bez ventilace</t>
  </si>
  <si>
    <t>51684702</t>
  </si>
  <si>
    <t>poklop šachtový třída D 250, kruhový rám 785, vstup 600 mm, bez ventilace</t>
  </si>
  <si>
    <t>"viz pol. 899102111"      5,0</t>
  </si>
  <si>
    <t>67</t>
  </si>
  <si>
    <t>55241011R</t>
  </si>
  <si>
    <t>poklop třída B 125, kruhový rám, vstup 600 mm bez ventilace</t>
  </si>
  <si>
    <t>-269485007</t>
  </si>
  <si>
    <t>"viz pol. 899102111"       1,0</t>
  </si>
  <si>
    <t>68</t>
  </si>
  <si>
    <t>899102211</t>
  </si>
  <si>
    <t>Demontáž poklopů litinových nebo ocelových včetně rámů hmotnosti přes 50 do 100 kg</t>
  </si>
  <si>
    <t>1279844293</t>
  </si>
  <si>
    <t>Demontáž poklopů litinových a ocelových včetně rámů, hmotnosti jednotlivě přes 50 do 100 Kg</t>
  </si>
  <si>
    <t>"Odstranění starých kanalizačních poklopů"</t>
  </si>
  <si>
    <t>14,0</t>
  </si>
  <si>
    <t>69</t>
  </si>
  <si>
    <t>899201111</t>
  </si>
  <si>
    <t>Osazení mříží litinových včetně rámů a košů na bahno hmotnosti do 50 kg</t>
  </si>
  <si>
    <t>-1471897671</t>
  </si>
  <si>
    <t>Osazení mříží litinových včetně rámů a košů na bahno hmotnosti jednotlivě do 50 kg</t>
  </si>
  <si>
    <t xml:space="preserve">Poznámka k souboru cen:_x000D_
1. V cenách nejsou započteny náklady na dodání mříží, rámů a košů na bahno; tyto náklady se oceňují ve specifikaci. </t>
  </si>
  <si>
    <t>"podobrubníková vpust B 125"     1,0</t>
  </si>
  <si>
    <t>70</t>
  </si>
  <si>
    <t>592238-R8</t>
  </si>
  <si>
    <t>podobrubníková vpust B 125</t>
  </si>
  <si>
    <t>1685697379</t>
  </si>
  <si>
    <t>"viz pol. 899201111"       1,0</t>
  </si>
  <si>
    <t>71</t>
  </si>
  <si>
    <t>899431111</t>
  </si>
  <si>
    <t>Výšková úprava uličního vstupu nebo vpusti do 200 mm zvýšením krycího hrnce, šoupěte nebo hydrantu</t>
  </si>
  <si>
    <t>1024731251</t>
  </si>
  <si>
    <t>Výšková úprava uličního vstupu nebo vpusti do 200 mm zvýšením krycího hrnce, šoupěte nebo hydrantu bez úpravy armatur</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</si>
  <si>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</si>
  <si>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 xml:space="preserve">"úprava povrchových znaků inženýrských sítí"      </t>
  </si>
  <si>
    <t>"snížení nebo zvýšení"      17,0</t>
  </si>
  <si>
    <t>72</t>
  </si>
  <si>
    <t>899623151</t>
  </si>
  <si>
    <t>Obetonování potrubí nebo zdiva stok betonem prostým tř. C 16/20 otevřený výkop</t>
  </si>
  <si>
    <t>26360525</t>
  </si>
  <si>
    <t>Obetonování potrubí nebo zdiva stok betonem prostým v otevřeném výkopu, beton tř. C 16/20</t>
  </si>
  <si>
    <t xml:space="preserve">Poznámka k souboru cen:_x000D_
1. Obetonování zdiva stok ve štole se oceňuje cenami souboru cen 359 31-02 Výplň za rubem cihelného zdiva stok části A 03 tohoto katalogu. </t>
  </si>
  <si>
    <t>"obetonování potrubí v místě napojení přípojek od UV"</t>
  </si>
  <si>
    <t>9*0,10</t>
  </si>
  <si>
    <t>Ostatní konstrukce a práce, bourání</t>
  </si>
  <si>
    <t>73</t>
  </si>
  <si>
    <t>914111111</t>
  </si>
  <si>
    <t>Montáž svislé dopravní značky do velikosti 1 m2 objímkami na sloupek nebo konzolu</t>
  </si>
  <si>
    <t>-111893764</t>
  </si>
  <si>
    <t>Montáž svislé dopravní značky základní velikosti do 1 m2 objímkami na sloupky nebo konzoly</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</si>
  <si>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 </t>
  </si>
  <si>
    <t>"C9a"       12,0+1,0</t>
  </si>
  <si>
    <t>"C9b"     12,0</t>
  </si>
  <si>
    <t>"E13"      2,0</t>
  </si>
  <si>
    <t>"dodatková tabulka"       13,0</t>
  </si>
  <si>
    <t>74</t>
  </si>
  <si>
    <t>404442120</t>
  </si>
  <si>
    <t>značka svislá reflexní zákazová C AL- NK 700 mm</t>
  </si>
  <si>
    <t>-884743214</t>
  </si>
  <si>
    <t>značka dopravní svislá reflexní zákazová C AL- NK 700 mm</t>
  </si>
  <si>
    <t>"viz pol. 914111111"</t>
  </si>
  <si>
    <t>"C9a"      12,0+1,0</t>
  </si>
  <si>
    <t>"C9b"      12,0</t>
  </si>
  <si>
    <t>75</t>
  </si>
  <si>
    <t>404443170</t>
  </si>
  <si>
    <t>značka svislá reflexní AL- NK 500 X 300 mm</t>
  </si>
  <si>
    <t>963791499</t>
  </si>
  <si>
    <t>76</t>
  </si>
  <si>
    <t>404442310</t>
  </si>
  <si>
    <t>značka svislá reflexní AL- NK 500 x 500 mm</t>
  </si>
  <si>
    <t>-39021618</t>
  </si>
  <si>
    <t>značka dopravní svislá reflexní AL- NK 500 x 500 mm</t>
  </si>
  <si>
    <t>77</t>
  </si>
  <si>
    <t>914111112</t>
  </si>
  <si>
    <t>Montáž svislé dopravní značky do velikosti 1 m2 páskováním na sloup</t>
  </si>
  <si>
    <t>-605284587</t>
  </si>
  <si>
    <t>Montáž svislé dopravní značky základní velikosti do 1 m2 páskováním na sloupy</t>
  </si>
  <si>
    <t>"IP4b"      1,0</t>
  </si>
  <si>
    <t>"B2"      1,0</t>
  </si>
  <si>
    <t>78</t>
  </si>
  <si>
    <t>404442370</t>
  </si>
  <si>
    <t>značka svislá reflexní AL- NK 750 x 750 mm</t>
  </si>
  <si>
    <t>-1067232331</t>
  </si>
  <si>
    <t>značka dopravní svislá reflexní AL- NK 750 x 750 mm</t>
  </si>
  <si>
    <t>"viz pol. 914111112"</t>
  </si>
  <si>
    <t>"IP4b"       1,0</t>
  </si>
  <si>
    <t>79</t>
  </si>
  <si>
    <t>404441120</t>
  </si>
  <si>
    <t>značka svislá reflexní zákazová B AL- NK 700 mm</t>
  </si>
  <si>
    <t>-1141811608</t>
  </si>
  <si>
    <t>značka dopravní svislá reflexní zákazová B AL- NK 700 mm</t>
  </si>
  <si>
    <t>"B2"       1,0</t>
  </si>
  <si>
    <t>80</t>
  </si>
  <si>
    <t>914511112</t>
  </si>
  <si>
    <t>Montáž sloupku dopravních značek délky do 3,5 m s betonovým základem a patkou</t>
  </si>
  <si>
    <t>1351092515</t>
  </si>
  <si>
    <t>Montáž sloupku dopravních značek délky do 3,5 m do hliníkové patky</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</si>
  <si>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</si>
  <si>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"C9a"       12,0</t>
  </si>
  <si>
    <t>"Přesun svislého DZ(P4)"      1,0</t>
  </si>
  <si>
    <t>81</t>
  </si>
  <si>
    <t>404452250</t>
  </si>
  <si>
    <t>sloupek Zn 60 - 350</t>
  </si>
  <si>
    <t>-773422956</t>
  </si>
  <si>
    <t>"viz pol. 914511112"       12,0+12,0</t>
  </si>
  <si>
    <t>82</t>
  </si>
  <si>
    <t>914531111</t>
  </si>
  <si>
    <t>Montáž nástavce na sloupky velikosti do 1 m2 pro uchycení dopravních značek</t>
  </si>
  <si>
    <t>147290548</t>
  </si>
  <si>
    <t>Montáž konzol nebo nástavců pro osazení dopravních značek velikosti do 1 m2 na sloupek</t>
  </si>
  <si>
    <t xml:space="preserve">Poznámka k souboru cen:_x000D_
1. V ceně nejsou započteny náklady na: a) dodání konzol nebo nástavců, tyto se oceňují ve specifikaci, b) ochranné nátěry nástavce, tyto se oceňují příslušnými cenami katalogu 800-783 Nátěry. </t>
  </si>
  <si>
    <t>"C9a"       1,0</t>
  </si>
  <si>
    <t>83</t>
  </si>
  <si>
    <t>40445220R</t>
  </si>
  <si>
    <t>výložník pro dopravní značku</t>
  </si>
  <si>
    <t>-994428304</t>
  </si>
  <si>
    <t>"viz pol. 914531111"      13,0</t>
  </si>
  <si>
    <t>84</t>
  </si>
  <si>
    <t>915111111</t>
  </si>
  <si>
    <t>Vodorovné dopravní značení dělící čáry souvislé š 125 mm základní bílá barva</t>
  </si>
  <si>
    <t>-295069521</t>
  </si>
  <si>
    <t>Vodorovné dopravní značení stříkané barvou dělící čára šířky 125 mm souvislá bílá základní</t>
  </si>
  <si>
    <t xml:space="preserve">Poznámka k souboru cen:_x000D_
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 </t>
  </si>
  <si>
    <t>"Vodící čára 0,125 v blízkosti V20"      200,0</t>
  </si>
  <si>
    <t>85</t>
  </si>
  <si>
    <t>915111115</t>
  </si>
  <si>
    <t>Vodorovné dopravní značení dělící čáry souvislé š 125 mm základní žlutá barva</t>
  </si>
  <si>
    <t>232312691</t>
  </si>
  <si>
    <t>Vodorovné dopravní značení stříkané barvou dělící čára šířky 125 mm souvislá žlutá základní</t>
  </si>
  <si>
    <t>"V12c (žlutá čára)"       26,0</t>
  </si>
  <si>
    <t>86</t>
  </si>
  <si>
    <t>915131111</t>
  </si>
  <si>
    <t>Vodorovné dopravní značení přechody pro chodce, šipky, symboly základní bílá barva</t>
  </si>
  <si>
    <t>66559739</t>
  </si>
  <si>
    <t>Vodorovné dopravní značení stříkané barvou přechody pro chodce, šipky, symboly bílé základní</t>
  </si>
  <si>
    <t>"V20"       94,0*2,0</t>
  </si>
  <si>
    <t>"V14 (šipka + kolo)"        11,0*2,0</t>
  </si>
  <si>
    <t>"V14 (kolo)"       11,0*1,0</t>
  </si>
  <si>
    <t>"V15 (symbol chodce v provedení C7a)"      15,0*1,0</t>
  </si>
  <si>
    <t>"V9a (šipka)"       2,0*1,0</t>
  </si>
  <si>
    <t>87</t>
  </si>
  <si>
    <t>915611111</t>
  </si>
  <si>
    <t>Předznačení vodorovného liniového značení</t>
  </si>
  <si>
    <t>-1013966038</t>
  </si>
  <si>
    <t>Předznačení pro vodorovné značení stříkané barvou nebo prováděné z nátěrových hmot liniové dělicí čáry, vodicí proužky</t>
  </si>
  <si>
    <t xml:space="preserve">Poznámka k souboru cen:_x000D_
1. Množství měrných jednotek se určuje: a) pro cenu -1111 v m délky dělicí čáry nebo vodícího proužku (včetně mezer), b) pro cenu -1112 v m2 natírané nebo stříkané plochy. </t>
  </si>
  <si>
    <t>"viz pol. 915111111"     200,0</t>
  </si>
  <si>
    <t>"viz pol. 915111115"      26,0</t>
  </si>
  <si>
    <t>88</t>
  </si>
  <si>
    <t>915621111</t>
  </si>
  <si>
    <t>Předznačení vodorovného plošného značení</t>
  </si>
  <si>
    <t>-1317453174</t>
  </si>
  <si>
    <t>Předznačení pro vodorovné značení stříkané barvou nebo prováděné z nátěrových hmot plošné šipky, symboly, nápisy</t>
  </si>
  <si>
    <t>"viz pol. 915131111"     238,0</t>
  </si>
  <si>
    <t>89</t>
  </si>
  <si>
    <t>916111122</t>
  </si>
  <si>
    <t>Osazení obruby z drobných kostek bez boční opěry do lože z betonu prostého</t>
  </si>
  <si>
    <t>702158558</t>
  </si>
  <si>
    <t>Osazení silniční obruby z dlažebních kostek v jedné řadě s ložem tl. přes 50 do 100 mm, s vyplněním a zatřením spár cementovou maltou z drobných kostek bez boční opěry, do lože z betonu prostého tř. C 12/15</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</si>
  <si>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</si>
  <si>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"Dvojřádek žulové kostky 10/10/10 do bet. lože C20/25nXF3"</t>
  </si>
  <si>
    <t>55,0</t>
  </si>
  <si>
    <t>90</t>
  </si>
  <si>
    <t>916111123</t>
  </si>
  <si>
    <t>Osazení obruby z drobných kostek s boční opěrou do lože z betonu prostého</t>
  </si>
  <si>
    <t>928329926</t>
  </si>
  <si>
    <t>Osazení silniční obruby z dlažebních kostek v jedné řadě s ložem tl. přes 50 do 100 mm, s vyplněním a zatřením spár cementovou maltou z drobných kostek s boční opěrou z betonu prostého tř. C 12/15, do lože z betonu prostého téže značky</t>
  </si>
  <si>
    <t>91</t>
  </si>
  <si>
    <t>92911480</t>
  </si>
  <si>
    <t>"viz pol. 916111122 + 916111123 + ztratné 1%"</t>
  </si>
  <si>
    <t>(55,0*0,10*0,10*2500*0,001*1,01)*2</t>
  </si>
  <si>
    <t>92</t>
  </si>
  <si>
    <t>916131213</t>
  </si>
  <si>
    <t>Osazení silničního obrubníku betonového stojatého s boční opěrou do lože z betonu prostého</t>
  </si>
  <si>
    <t>236492011</t>
  </si>
  <si>
    <t>Osazení silničního obrubníku betonového se zřízením lože, s vyplněním a zatřením spár cementovou maltou stojatého s boční opěrou z betonu prostého tř. C 12/15, do lože z betonu prostého téže značky</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</si>
  <si>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</si>
  <si>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"Silniční obrubník 15/25/100 do bet. lože s opěrkou C20/25nXF3"</t>
  </si>
  <si>
    <t>110,0</t>
  </si>
  <si>
    <t>"Silniční obrubník betonový 15/15/100 do bet. lože s opěrkou C20/25nXF3"</t>
  </si>
  <si>
    <t>65,0</t>
  </si>
  <si>
    <t>"Silniční obrubník přechodový levý do bet. lože s opěrkou C20/25nXF3"</t>
  </si>
  <si>
    <t>9,0</t>
  </si>
  <si>
    <t>"Silniční obrubník přechodový pravý do bet. lože s opěrkou C20/25nXF3"</t>
  </si>
  <si>
    <t>93</t>
  </si>
  <si>
    <t>592174650</t>
  </si>
  <si>
    <t>obrubník betonový silniční Standard 100x15x25 cm</t>
  </si>
  <si>
    <t>505637724</t>
  </si>
  <si>
    <t>obrubník betonový silniční vibrolisovaný 100x15x25 cm</t>
  </si>
  <si>
    <t>"viz pol. 916131213 + ztratné 1%"</t>
  </si>
  <si>
    <t>110,0*1,01</t>
  </si>
  <si>
    <t>94</t>
  </si>
  <si>
    <t>592174680</t>
  </si>
  <si>
    <t>obrubník betonový silniční nájezdový Standard 100x15x15 cm</t>
  </si>
  <si>
    <t>755379522</t>
  </si>
  <si>
    <t>obrubník betonový silniční nájezdový vibrolisovaný 100x15x15 cm</t>
  </si>
  <si>
    <t>65,0*1,01</t>
  </si>
  <si>
    <t>95</t>
  </si>
  <si>
    <t>592174690</t>
  </si>
  <si>
    <t>obrubník betonový silniční přechodový L + P Standard 100x15x15-25 cm</t>
  </si>
  <si>
    <t>-1579256478</t>
  </si>
  <si>
    <t>obrubník betonový silniční přechodový L + P vibrolisovaný 100x15x15-25 cm</t>
  </si>
  <si>
    <t>(9,0+9,0)*1,01</t>
  </si>
  <si>
    <t>96</t>
  </si>
  <si>
    <t>916231213</t>
  </si>
  <si>
    <t>Osazení chodníkového obrubníku betonového stojatého s boční opěrou do lože z betonu prostého</t>
  </si>
  <si>
    <t>1720385808</t>
  </si>
  <si>
    <t>Osazení chodníkového obrubníku betonového se zřízením lože, s vyplněním a zatřením spár cementovou maltou stojatého s boční opěrou z betonu prostého tř. C 12/15, do lože z betonu prostého téže značky</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</si>
  <si>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</si>
  <si>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"Chodníkový obrubník 10/20/100 do bet. Lože C16/20nXF1"</t>
  </si>
  <si>
    <t>510,0</t>
  </si>
  <si>
    <t>97</t>
  </si>
  <si>
    <t>59217412R</t>
  </si>
  <si>
    <t>obrubník betonový chodníkový 100x10x20 cm</t>
  </si>
  <si>
    <t>1092092340</t>
  </si>
  <si>
    <t>obrubník betonový chodníkový vibrolisovaný 100x10x20 cm</t>
  </si>
  <si>
    <t>"viz pol. 916231213 + ztratné 1%"</t>
  </si>
  <si>
    <t>510,0*1,01</t>
  </si>
  <si>
    <t>98</t>
  </si>
  <si>
    <t>916991121</t>
  </si>
  <si>
    <t>Lože pod obrubníky, krajníky nebo obruby z dlažebních kostek z betonu prostého</t>
  </si>
  <si>
    <t>936773045</t>
  </si>
  <si>
    <t>Lože pod obrubníky, krajníky nebo obruby z dlažebních kostek z betonu prostého tř. C 16/20</t>
  </si>
  <si>
    <t>110,0*0,250*0,10</t>
  </si>
  <si>
    <t>65,0*0,250*0,10</t>
  </si>
  <si>
    <t>9,0*0,250*0,10</t>
  </si>
  <si>
    <t>510,0*0,150*0,10</t>
  </si>
  <si>
    <t>55,0*0,250*0,10</t>
  </si>
  <si>
    <t>99</t>
  </si>
  <si>
    <t>919112222</t>
  </si>
  <si>
    <t>Řezání spár pro vytvoření komůrky š 15 mm hl 25 mm pro těsnící zálivku v živičném krytu</t>
  </si>
  <si>
    <t>879427856</t>
  </si>
  <si>
    <t>Řezání dilatačních spár v živičném krytu vytvoření komůrky pro těsnící zálivku šířky 15 mm, hloubky 25 mm</t>
  </si>
  <si>
    <t xml:space="preserve">Poznámka k souboru cen:_x000D_
1. V cenách jsou započteny i náklady na vyčištění spár po řezání. </t>
  </si>
  <si>
    <t>25,0</t>
  </si>
  <si>
    <t>100</t>
  </si>
  <si>
    <t>919726123</t>
  </si>
  <si>
    <t>Geotextilie pro ochranu, separaci a filtraci netkaná měrná hmotnost do 500 g/m2</t>
  </si>
  <si>
    <t>-1114798571</t>
  </si>
  <si>
    <t>Geotextilie netkaná pro ochranu, separaci nebo filtraci měrná hmotnost přes 300 do 500 g/m2</t>
  </si>
  <si>
    <t xml:space="preserve">Poznámka k souboru cen:_x000D_
1. V cenách jsou započteny i náklady na položení a dodání geotextilie včetně přesahů. </t>
  </si>
  <si>
    <t>(230,0+45,0+20,0)*1,20</t>
  </si>
  <si>
    <t>101</t>
  </si>
  <si>
    <t>919731122</t>
  </si>
  <si>
    <t>Zarovnání styčné plochy podkladu nebo krytu živičného tl do 100 mm</t>
  </si>
  <si>
    <t>-1314055223</t>
  </si>
  <si>
    <t>Zarovnání styčné plochy podkladu nebo krytu podél vybourané části komunikace nebo zpevněné plochy živičné tl. přes 50 do 100 mm</t>
  </si>
  <si>
    <t xml:space="preserve">Poznámka k souboru cen:_x000D_
1. Pro volbu cen je rozhodující maximální tloušťka zarovnané styčné plochy. 2. Náklady na vodorovné přemístění suti zbylé po zarovnání styčné plochy se samostatně neoceňují, tyto náklady jsou započteny ve vodorovném přemístění suti prováděném při odstraňování podkladů nebo krytů. </t>
  </si>
  <si>
    <t>102</t>
  </si>
  <si>
    <t>935932418</t>
  </si>
  <si>
    <t>Odvodňovací plastový žlab pro zatížení D400 vnitřní š 150 mm s roštem můstkovým z litiny</t>
  </si>
  <si>
    <t>-1977504890</t>
  </si>
  <si>
    <t>Odvodňovací plastový žlab pro třídu zatížení D 400 vnitřní šířky 150 mm s krycím roštem můstkovým z litiny</t>
  </si>
  <si>
    <t xml:space="preserve">Poznámka k souboru cen:_x000D_
1. V cenách jsou započteny i náklady na předepsané obetonování a lože z betonu. 2. V cenách nejsou započteny náklady na: a) přípojné kanalizační potrubí, které se oceňuje cenami části A 03 katalogu 827-1 Vedení trubní dálková a přípojná - vodovody a kanalizace, b) zemní práce, které se oceňují cenami katalogu 800-1 Zemní práce. </t>
  </si>
  <si>
    <t>"Odvodňovací žlab s litinovou mříží D400 dl. 10 m - 2 ks"</t>
  </si>
  <si>
    <t>10,0*2</t>
  </si>
  <si>
    <t>"Odvodňovací žlab s litinovou mříží D400 dl. 8 m - 2 ks"</t>
  </si>
  <si>
    <t>8,0*2</t>
  </si>
  <si>
    <t>"Odvodňovací žlab s litinovou mříží D400 dl. 5 m - 3 ks"</t>
  </si>
  <si>
    <t>5,0*3</t>
  </si>
  <si>
    <t>"Odvodňovací žlab s litinovou mříží D400 dl. 3 m - 1 ks"</t>
  </si>
  <si>
    <t>3,0*1</t>
  </si>
  <si>
    <t>103</t>
  </si>
  <si>
    <t>935932614</t>
  </si>
  <si>
    <t>Vpusť s kalovým košem pro plastový žlab vnitřní š 150 mm</t>
  </si>
  <si>
    <t>-1349822970</t>
  </si>
  <si>
    <t>Odvodňovací plastový žlab vpusť s kalovým košem pro žlab vnitřní šířky 150 mm</t>
  </si>
  <si>
    <t>104</t>
  </si>
  <si>
    <t>938906144</t>
  </si>
  <si>
    <t>Pročištění drenážního potrubí DN nad 160 do 200</t>
  </si>
  <si>
    <t>805107307</t>
  </si>
  <si>
    <t>Čištění usazenin pročištění drenážního potrubí DN přes 160 do 200</t>
  </si>
  <si>
    <t xml:space="preserve">Poznámka k souboru cen:_x000D_
1. V cenách -6141 až -6144 jsou započteny náklady na rozebrání, pročištění, znovupoložení a zabortování drenážního potrubí. 2. V cenách -6241 až -6244 jsou započteny náklady na rozebrání, pročištění, znovuzřízení drenážní spojky. 3. V cenách -7141 a -7149 jsou započteny i náklady na svislé přemístění nánosu. </t>
  </si>
  <si>
    <t>"Čištění odvodňovacího žlabu š. 0,2 m, dl. 12 m"</t>
  </si>
  <si>
    <t>12,0</t>
  </si>
  <si>
    <t>105</t>
  </si>
  <si>
    <t>962052211</t>
  </si>
  <si>
    <t>Bourání zdiva nadzákladového ze ŽB přes 1 m3</t>
  </si>
  <si>
    <t>-235635977</t>
  </si>
  <si>
    <t>Bourání zdiva železobetonového nadzákladového, objemu přes 1 m3</t>
  </si>
  <si>
    <t xml:space="preserve">Poznámka k souboru cen:_x000D_
1. Bourání pilířů o průřezu přes 0,36 m2 se oceňuje cenami - 2210 a -2211 jako bourání zdiva nadzákladového železobetonového. </t>
  </si>
  <si>
    <t>"Odstranění betonového schodiště a betonové zídky"</t>
  </si>
  <si>
    <t>3,0</t>
  </si>
  <si>
    <t>106</t>
  </si>
  <si>
    <t>966001211</t>
  </si>
  <si>
    <t>Odstranění lavičky stabilní zabetonované</t>
  </si>
  <si>
    <t>1402178808</t>
  </si>
  <si>
    <t>Odstranění lavičky parkové stabilní zabetonované</t>
  </si>
  <si>
    <t xml:space="preserve">Poznámka k souboru cen:_x000D_
1. V cenách jsou započteny i náklady na odklizení materiálu na vzdálenost do 20 m nebo naložení na dopravní prostředek. 2. Přemístění vybouraných hmot na vzdálenost přes 20 m se oceňuje cenami souborů cen 997 22-1 . Vodorovná doprava vybouraných hmot katalogu 822-1 Komunikace pozemní a letiště. </t>
  </si>
  <si>
    <t>"Odstranění dřevěné lavičky s železným rámem"</t>
  </si>
  <si>
    <t>107</t>
  </si>
  <si>
    <t>966006132</t>
  </si>
  <si>
    <t>Odstranění značek dopravních nebo orientačních se sloupky s betonovými patkami</t>
  </si>
  <si>
    <t>-2002804158</t>
  </si>
  <si>
    <t>Odstranění dopravních nebo orientačních značek se sloupkem s uložením hmot na vzdálenost do 20 m nebo s naložením na dopravní prostředek, se zásypem jam a jeho zhutněním s betonovou patkou</t>
  </si>
  <si>
    <t xml:space="preserve">Poznámka k souboru cen:_x000D_
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 </t>
  </si>
  <si>
    <t>"Odstranění DZ včetně ocelového sloupku"       1,0</t>
  </si>
  <si>
    <t>108</t>
  </si>
  <si>
    <t>966006-R1</t>
  </si>
  <si>
    <t>Přesun svislého portálového značení-nová příhradová kce s dodržením podjezdné výšky 2,5 m</t>
  </si>
  <si>
    <t>-1534522610</t>
  </si>
  <si>
    <t>"pouze nová konstrukce, cedule zůstane původní"</t>
  </si>
  <si>
    <t>109</t>
  </si>
  <si>
    <t>966006-R2</t>
  </si>
  <si>
    <t>Přesun poštovní schránky (dvě nové betonové patky, včetně výkopu)</t>
  </si>
  <si>
    <t>2059731817</t>
  </si>
  <si>
    <t>110</t>
  </si>
  <si>
    <t>966008221</t>
  </si>
  <si>
    <t>Bourání betonového nebo polymerbetonového odvodňovacího žlabu š do 200 mm</t>
  </si>
  <si>
    <t>1446157990</t>
  </si>
  <si>
    <t>Bourání odvodňovacího žlabu s odklizením a uložením vybouraného materiálu na skládku na vzdálenost do 10 m nebo s naložením na dopravní prostředek betonového nebo polymerbetonového s krycím roštem šířky do 200 mm</t>
  </si>
  <si>
    <t xml:space="preserve">Poznámka k souboru cen:_x000D_
1. V cenách jsou započteny i náklady na bouráním obetonování žlabu a případné bourání betonového lože. 2. V cenách nejsou započteny náklady na zemní práce nutné při rozebírání žlabů. 3. Přemístění vybouraného materiálu na vzdálenost přes 10 m se oceňuje cenami souborů cen 997 22-1 Vodorovné přemístění vybouraných hmot. </t>
  </si>
  <si>
    <t>"Odstranění odvodňovacího žlabu š. 0,2 m, dl. 6 m"      6,0</t>
  </si>
  <si>
    <t>"Odstranění odvodňovacího žlabu š. 0,2 m, dl. 3 m"      3,0</t>
  </si>
  <si>
    <t>111</t>
  </si>
  <si>
    <t>966073-R1</t>
  </si>
  <si>
    <t>Výšková úprava branky, včetně pomocných konstrukcí a prací</t>
  </si>
  <si>
    <t>-561727349</t>
  </si>
  <si>
    <t>112</t>
  </si>
  <si>
    <t>966-R-01</t>
  </si>
  <si>
    <t>Odstranění uliční vpusti</t>
  </si>
  <si>
    <t>1158153096</t>
  </si>
  <si>
    <t>6,0</t>
  </si>
  <si>
    <t>113</t>
  </si>
  <si>
    <t>967-R-003</t>
  </si>
  <si>
    <t>Ocelové plechy tl. 3 cm pro ochranu plynovodu - dodávka a montáž</t>
  </si>
  <si>
    <t>1956272864</t>
  </si>
  <si>
    <t>114</t>
  </si>
  <si>
    <t>977151125</t>
  </si>
  <si>
    <t>Jádrové vrty diamantovými korunkami do D 200 mm do stavebních materiálů</t>
  </si>
  <si>
    <t>2145160514</t>
  </si>
  <si>
    <t>Jádrové vrty diamantovými korunkami do stavebních materiálů (železobetonu, betonu, cihel, obkladů, dlažeb, kamene) průměru přes 180 do 200 mm</t>
  </si>
  <si>
    <t xml:space="preserve">Poznámka k souboru cen:_x000D_
1. V cenách jsou započteny i náklady na rozměření, ukotvení vrtacího stroje, vrtání, opotřebení diamantových vrtacích korunek a spotřebu vody. 2. V cenách -1211 až -1233 pro dovrchní vrty jsou započteny i náklady na odsátí výplachové vody z vrtu. </t>
  </si>
  <si>
    <t>"Navrtávka přípojky od UV"</t>
  </si>
  <si>
    <t>9*0,150</t>
  </si>
  <si>
    <t>115</t>
  </si>
  <si>
    <t>977-R-001</t>
  </si>
  <si>
    <t>Montáž dělené chráničky CETIN  D-PVC 110, včetně výkopu, lože, zásypu</t>
  </si>
  <si>
    <t>-1394309422</t>
  </si>
  <si>
    <t xml:space="preserve">Poznámka k položce:
Včetně pomocných konstrukcí a prací.
Popisy prací zahrnují veškerý materiál, výrobky a polotovary, včetně mimostaveništní a vnitrostaveništní dopravy (rovněž přesuny), včetně naložení a složení,případně s uložením.
</t>
  </si>
  <si>
    <t>"Půlená chránička kabelu CETIN DN 110"      55,0</t>
  </si>
  <si>
    <t>"Chránička kabelu CETIN DN 110"      140,0</t>
  </si>
  <si>
    <t>116</t>
  </si>
  <si>
    <t>977-R-002</t>
  </si>
  <si>
    <t>půlená chránička CETIN DN 110</t>
  </si>
  <si>
    <t>-360715138</t>
  </si>
  <si>
    <t>"viz pol. 977-R-001"      55,0</t>
  </si>
  <si>
    <t>117</t>
  </si>
  <si>
    <t>977-R-003</t>
  </si>
  <si>
    <t>chránička kabelu CETIN DN 110</t>
  </si>
  <si>
    <t>1550053458</t>
  </si>
  <si>
    <t>"viz pol. 977-R-001"      140,0</t>
  </si>
  <si>
    <t>997</t>
  </si>
  <si>
    <t>Přesun sutě</t>
  </si>
  <si>
    <t>118</t>
  </si>
  <si>
    <t>997221551</t>
  </si>
  <si>
    <t>Vodorovná doprava suti ze sypkých materiálů do 1 km</t>
  </si>
  <si>
    <t>1831182487</t>
  </si>
  <si>
    <t>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</si>
  <si>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</si>
  <si>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"viz pol. 113106121 - betonová dlažba"     670,0*0,255</t>
  </si>
  <si>
    <t>"viz pol. 113106123 - zámková dlažba"       (865,0+55,0+315,0)*0,260</t>
  </si>
  <si>
    <t>"viz pol. 113106521 - kostky"      240,0*0,320</t>
  </si>
  <si>
    <t>"viz pol. 113202111 - vytrhání obrub - betonové"      800,0*0,205</t>
  </si>
  <si>
    <t>"viz pol. 113203111 - obruba z kostek"       120,0*0,115</t>
  </si>
  <si>
    <t>"viz pol. 962052211 - bourání zdiva nadzákladového ze ŽB"        3,0*2,40</t>
  </si>
  <si>
    <t>"viz pol. 966001211 - odstranění lavičky"       1,0*0,482</t>
  </si>
  <si>
    <t>"viz pol. 966006132 - odstranění značek"      2,0*0,082</t>
  </si>
  <si>
    <t>"viz pol. 966008221 - bourání bet. Žlabu"        9,0*0,90</t>
  </si>
  <si>
    <t>"viz pol. 966-R-01 - odstranění uliční vpusti"      6,0*0,80</t>
  </si>
  <si>
    <t>"viz pol. 977151125 - jádrové vrty do 200 mm"        1,350*0,126</t>
  </si>
  <si>
    <t>119</t>
  </si>
  <si>
    <t>997221559</t>
  </si>
  <si>
    <t>Příplatek ZKD 1 km u vodorovné dopravy suti ze sypkých materiálů</t>
  </si>
  <si>
    <t>-1095624764</t>
  </si>
  <si>
    <t>Vodorovná doprava suti bez naložení, ale se složením a s hrubým urovnáním Příplatek k ceně za každý další i započatý 1 km přes 1 km</t>
  </si>
  <si>
    <t>"vzdálenost skládky do 5 km"</t>
  </si>
  <si>
    <t>"viz pol. 997221551"       837,998*(5-1)</t>
  </si>
  <si>
    <t>120</t>
  </si>
  <si>
    <t>997221815</t>
  </si>
  <si>
    <t>Poplatek za uložení betonového odpadu na skládce (skládkovné)</t>
  </si>
  <si>
    <t>-944536808</t>
  </si>
  <si>
    <t>Poplatek za uložení stavebního odpadu na skládce (skládkovné) betonového</t>
  </si>
  <si>
    <t xml:space="preserve">Poznámka k souboru cen:_x000D_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</si>
  <si>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121</t>
  </si>
  <si>
    <t>997221825</t>
  </si>
  <si>
    <t>Poplatek za uložení železobetonového odpadu na skládce (skládkovné)</t>
  </si>
  <si>
    <t>492151864</t>
  </si>
  <si>
    <t>Poplatek za uložení stavebního odpadu na skládce (skládkovné) železobetonového</t>
  </si>
  <si>
    <t>122</t>
  </si>
  <si>
    <t>997221855</t>
  </si>
  <si>
    <t>Poplatek za uložení odpadu z kameniva na skládce (skládkovné)</t>
  </si>
  <si>
    <t>1428162770</t>
  </si>
  <si>
    <t>Poplatek za uložení stavebního odpadu na skládce (skládkovné) z kameniva</t>
  </si>
  <si>
    <t>998</t>
  </si>
  <si>
    <t>Přesun hmot</t>
  </si>
  <si>
    <t>123</t>
  </si>
  <si>
    <t>998223011</t>
  </si>
  <si>
    <t>Přesun hmot pro pozemní komunikace s krytem dlážděným</t>
  </si>
  <si>
    <t>-608674249</t>
  </si>
  <si>
    <t>Přesun hmot pro pozemní komunikace s krytem dlážděným dopravní vzdálenost do 200 m jakékoliv délky objektu</t>
  </si>
  <si>
    <t>PSV</t>
  </si>
  <si>
    <t>Práce a dodávky PSV</t>
  </si>
  <si>
    <t>711</t>
  </si>
  <si>
    <t>Izolace proti vodě, vlhkosti a plynům</t>
  </si>
  <si>
    <t>124</t>
  </si>
  <si>
    <t>7111613R1</t>
  </si>
  <si>
    <t>Izolace proti zemní vlhkosti stěn foliemi nopovými pro běžné podmínky tl. 0,5 mm šířky 1,0 m</t>
  </si>
  <si>
    <t>494532389</t>
  </si>
  <si>
    <t>Izolace proti zemní vlhkosti nopovými foliemi základů nebo stěn pro běžné podmínky tloušťky 0,5 mm, šířky 1,0 m</t>
  </si>
  <si>
    <t>370,0</t>
  </si>
  <si>
    <t>125</t>
  </si>
  <si>
    <t>998711101</t>
  </si>
  <si>
    <t>Přesun hmot tonážní pro izolace proti vodě, vlhkosti a plynům v objektech výšky do 6 m</t>
  </si>
  <si>
    <t>-1557328870</t>
  </si>
  <si>
    <t>Přesun hmot pro izolace proti vodě, vlhkosti a plynům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</si>
  <si>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</si>
  <si>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Práce a dodávky M</t>
  </si>
  <si>
    <t>21-M</t>
  </si>
  <si>
    <t>Elektromontáže</t>
  </si>
  <si>
    <t>126</t>
  </si>
  <si>
    <t>210040011-D</t>
  </si>
  <si>
    <t>Demontáž sloupů nn ocelových trubkových jednoduchých do 12 m</t>
  </si>
  <si>
    <t>1215504873</t>
  </si>
  <si>
    <t>Demontáž sloupů a stožárů venkovního vedení nn bez výstroje ocelových trubkových včetně rozvozu, vztyčení, očíslování, složení do 12 m jednoduchých</t>
  </si>
  <si>
    <t>"Odstranění kovového sloupu výšky 6 m ve staničení km 0,534"</t>
  </si>
  <si>
    <t>2 - Vedlejší aktivity</t>
  </si>
  <si>
    <t>21 - SO 101 – Zpevněné dopravní plochy - vedlejší aktivity</t>
  </si>
  <si>
    <t xml:space="preserve">    6 - Úpravy povrchů, podlahy a osazování výplní</t>
  </si>
  <si>
    <t>"dlažba 30 x 30 cm"      30,0</t>
  </si>
  <si>
    <t>70,0</t>
  </si>
  <si>
    <t>"betonový silniční"       90,0</t>
  </si>
  <si>
    <t>"kamenný silniční"      245,0</t>
  </si>
  <si>
    <t>"výkop"     0,20*100,0+0,320*145,0</t>
  </si>
  <si>
    <t>"výkop pro obrubník"      0,20*391,0</t>
  </si>
  <si>
    <t>"výkop pro sanaci zemní pláně"        0,30*145,0+0,30*0,60*391,0</t>
  </si>
  <si>
    <t>"výkop pro přípojky"      0,50*0,750*27,0</t>
  </si>
  <si>
    <t>"výkop pro uliční vpusti"       0,750*7</t>
  </si>
  <si>
    <t>"výkopy - viz pol. 122302202"       258,480</t>
  </si>
  <si>
    <t>"výkopy - viz pol. 132201101"      10,125</t>
  </si>
  <si>
    <t>"výkopy - viz pol. 133201101"      5,250</t>
  </si>
  <si>
    <t>"zásyp zeminou - viz pol. 174101101"      -9,0</t>
  </si>
  <si>
    <t>"viz pol. 162601102"      264,855*1,90</t>
  </si>
  <si>
    <t>"zásyp zeminou za obrubníky"      0,10*6,0+0,20*42,0</t>
  </si>
  <si>
    <t>"zásyp uličních vpustí ŠD fr. 4-8 mm"       0,750*7</t>
  </si>
  <si>
    <t>"viz pol. 174101101"       5,250*2,05</t>
  </si>
  <si>
    <t>"Štěrkopískový obsyp fr. 0-8 mm pro trouby PVC DN 150"      0,50*0,50*27,0</t>
  </si>
  <si>
    <t>"viz pol. 175151101"       6,750*2,05</t>
  </si>
  <si>
    <t>1,20*(100,0+145,0)</t>
  </si>
  <si>
    <t>271572211</t>
  </si>
  <si>
    <t>Podsyp pod základové konstrukce se zhutněním z netříděného štěrkopísku</t>
  </si>
  <si>
    <t>1984664670</t>
  </si>
  <si>
    <t>Podsyp pod základové konstrukce se zhutněním a urovnáním povrchu ze štěrkopísku netříděného</t>
  </si>
  <si>
    <t xml:space="preserve">Poznámka k souboru cen:_x000D_
1. Ceny slouží pro ocenění násypů pod základové konstrukce tloušťky vrstvy do 300 mm. 2. Násypy s tloušťkou vrstvy přesahující 300 mm se ocení cenami souboru cen 213 31-…. Polštáře zhutněné pod základy v katalogu 800-2 Zvláštní zakládání objektů. </t>
  </si>
  <si>
    <t>"štěrkopískový polštář tl. 150 mm"        1,70*3,0*0,150</t>
  </si>
  <si>
    <t>430321616</t>
  </si>
  <si>
    <t>Schodišťová konstrukce a rampa ze ŽB tř. C 30/37</t>
  </si>
  <si>
    <t>-1255410253</t>
  </si>
  <si>
    <t>Schodišťové konstrukce a rampy z betonu železového (bez výztuže) stupně, schodnice, ramena, podesty s nosníky tř. C 30/37</t>
  </si>
  <si>
    <t>"viz Výkres tvaru a výztuže"</t>
  </si>
  <si>
    <t>"C30/37 XC4, XF3"       1,30</t>
  </si>
  <si>
    <t>430362021</t>
  </si>
  <si>
    <t>Výztuž schodišťové konstrukce a rampy svařovanými sítěmi Kari</t>
  </si>
  <si>
    <t>-2089359063</t>
  </si>
  <si>
    <t>Výztuž schodišťových konstrukcí a ramp stupňů, schodnic, ramen, podest s nosníky ze svařovaných sítí z drátů typu KARI</t>
  </si>
  <si>
    <t>"KARI 100x100/6 mm"       133,0*0,001</t>
  </si>
  <si>
    <t>431351121</t>
  </si>
  <si>
    <t>Zřízení bednění podest schodišť a ramp přímočarých v do 4 m</t>
  </si>
  <si>
    <t>-254056674</t>
  </si>
  <si>
    <t>Bednění podest, podstupňových desek a ramp včetně podpěrné konstrukce výšky do 4 m půdorysně přímočarých zřízení</t>
  </si>
  <si>
    <t>0,850*1,50+2,50*0,85+0,60*1,30+1,60*0,60+0,90*0,60</t>
  </si>
  <si>
    <t>1,30*(0,30+0,20)*3</t>
  </si>
  <si>
    <t>431351122</t>
  </si>
  <si>
    <t>Odstranění bednění podest schodišť a ramp přímočarých v do 4 m</t>
  </si>
  <si>
    <t>-1214610182</t>
  </si>
  <si>
    <t>Bednění podest, podstupňových desek a ramp včetně podpěrné konstrukce výšky do 4 m půdorysně přímočarých odstranění</t>
  </si>
  <si>
    <t>"viz zřízení bednění"      7,630</t>
  </si>
  <si>
    <t>"ŠP podsyp fr. 4-8, tl. 10 cm pod přípojku PVC DN 150 "      0,50*0,10*27,0</t>
  </si>
  <si>
    <t>145,0+0,60*391,0</t>
  </si>
  <si>
    <t>379,60*0,30*2,05</t>
  </si>
  <si>
    <t>391,0*0,50</t>
  </si>
  <si>
    <t>"Vjezdy - bet. dl. 10x20 cm, tl. 8 cm, šedá - konstukce 2 - ŠD fr. 0-32 mm - 2 vrstvy"        145,0+145,0</t>
  </si>
  <si>
    <t>"Chodník - bet. dl. H-profil, tl, 6 cm, šedá - konstrukce 1 - ŠD fr. 0-32 mm"      100,0</t>
  </si>
  <si>
    <t>"Chodník - bet. dl. H-profil, tl, 6 cm, šedá - konstrukce 1"      100,0</t>
  </si>
  <si>
    <t>100,0*1,01</t>
  </si>
  <si>
    <t>"Vjezdy - bet. dl. 10x20 cm, tl. 8 cm, šedá - konstukce 2"      145,0</t>
  </si>
  <si>
    <t>"Vjezdy - obnova povrchu - bet. dl. 10x20 cm, tl. 8 cm, šedá - konstukce 6"      15,0</t>
  </si>
  <si>
    <t>(145,0+15,0)*1,01</t>
  </si>
  <si>
    <t>Úpravy povrchů, podlahy a osazování výplní</t>
  </si>
  <si>
    <t>624635361</t>
  </si>
  <si>
    <t>Tmelení silikonovým tmelem spáry průřezu do 400mm2</t>
  </si>
  <si>
    <t>1472639242</t>
  </si>
  <si>
    <t>Úpravy vnějších vodorovných a svislých spar obvodového pláště z panelových dílců tmelení spáry tmelem silikonovým, průřezu tmeleného profilu přes 200 do 400 mm2</t>
  </si>
  <si>
    <t xml:space="preserve">Poznámka k souboru cen:_x000D_
1. V cenách penetrace spáry jsou započteny náklady na očištění podkladu a ochranu okolí hrany spáry papírovou páskou. 2. V cenách tmelení spáry jsou započteny i náklady na vložení těsnícího provazce z pěnového polyethylenu. 3. V cenách těsnění spáry jsou započteny náklady na vyplnění spáry PUR pěnou a vložení pásky do silikonového tmelu. </t>
  </si>
  <si>
    <t>"viz řez schodiště"</t>
  </si>
  <si>
    <t>"zatmelit spáru - nové schodiště a stávající zdivo"</t>
  </si>
  <si>
    <t>0,60+1,60+(0,20+0,30)*3</t>
  </si>
  <si>
    <t>631311121</t>
  </si>
  <si>
    <t>Doplnění dosavadních mazanin betonem prostým plochy do 1 m2 tloušťky do 80 mm</t>
  </si>
  <si>
    <t>1869971959</t>
  </si>
  <si>
    <t>Doplnění dosavadních mazanin prostým betonem s dodáním hmot, bez potěru, plochy jednotlivě do 1 m2 a tl. do 80 mm</t>
  </si>
  <si>
    <t>"nový spádový beton"        0,90*0,30*0,050</t>
  </si>
  <si>
    <t>"Přípojka PVC DN 150 od žlabů"      12,0</t>
  </si>
  <si>
    <t>"Uliční vpusť s pachovou uzávěrkou s mechanismem proti odcizení"</t>
  </si>
  <si>
    <t>7,0</t>
  </si>
  <si>
    <t>"viz pol. 895941311 + ztratné 1%"     7,0*1,01</t>
  </si>
  <si>
    <t>"viz pol. 895941311"      7,0</t>
  </si>
  <si>
    <t>"mříž D400"      7,0</t>
  </si>
  <si>
    <t>592238-R7</t>
  </si>
  <si>
    <t>vtoková mříž litinová D400 (klasická)</t>
  </si>
  <si>
    <t>1559986545</t>
  </si>
  <si>
    <t>"viz pol. 899201111"       7,0</t>
  </si>
  <si>
    <t>"snížení nebo zvýšení"      9,0</t>
  </si>
  <si>
    <t>"V4"      530,0</t>
  </si>
  <si>
    <t>915111121</t>
  </si>
  <si>
    <t>Vodorovné dopravní značení dělící čáry přerušované š 125 mm základní bílá barva</t>
  </si>
  <si>
    <t>-1477521206</t>
  </si>
  <si>
    <t>Vodorovné dopravní značení stříkané barvou dělící čára šířky 125 mm přerušovaná bílá základní</t>
  </si>
  <si>
    <t>"V2b (1,5/1,5/0,125)"      71,0</t>
  </si>
  <si>
    <t>"viz pol. 915111111"     530,0</t>
  </si>
  <si>
    <t>"viz pol. 915111121"      71,0</t>
  </si>
  <si>
    <t>330,0</t>
  </si>
  <si>
    <t>(330,0*0,10*0,10*2500*0,001*1,01)*2</t>
  </si>
  <si>
    <t>210,0</t>
  </si>
  <si>
    <t>165,0</t>
  </si>
  <si>
    <t>8,0</t>
  </si>
  <si>
    <t>210,0*1,01</t>
  </si>
  <si>
    <t>165,0*1,01</t>
  </si>
  <si>
    <t>(8,0+8,0)*1,01</t>
  </si>
  <si>
    <t>80,0</t>
  </si>
  <si>
    <t>80,0*1,01</t>
  </si>
  <si>
    <t>210,0*0,250*0,10</t>
  </si>
  <si>
    <t>165,0*0,250*0,10</t>
  </si>
  <si>
    <t>8,0*0,250*0,10</t>
  </si>
  <si>
    <t>80,0*0,150*0,10</t>
  </si>
  <si>
    <t>330,0*0,250*0,10</t>
  </si>
  <si>
    <t>919732211</t>
  </si>
  <si>
    <t>Styčná spára napojení nového živičného povrchu na stávající za tepla š 15 mm hl 25 mm s prořezáním</t>
  </si>
  <si>
    <t>-401599372</t>
  </si>
  <si>
    <t>Styčná pracovní spára při napojení nového živičného povrchu na stávající se zalitím za tepla modifikovanou asfaltovou hmotou s posypem vápenným hydrátem šířky do 15 mm, hloubky do 25 mm včetně prořezání spáry</t>
  </si>
  <si>
    <t xml:space="preserve">Poznámka k souboru cen:_x000D_
1. V cenách jsou započteny i náklady na vyčištění spár, na impregnaci a zalití spár včetně dodání hmot. </t>
  </si>
  <si>
    <t>360,0</t>
  </si>
  <si>
    <t>935932214</t>
  </si>
  <si>
    <t>Odvodňovací plastový žlab pro zatížení B125 vnitřní š 150 mm s roštem mřížkovým z Pz oceli</t>
  </si>
  <si>
    <t>Odvodňovací plastový žlab pro třídu zatížení B 125 vnitřní šířky 150 mm s krycím roštem mřížkovým z pozinkované oceli</t>
  </si>
  <si>
    <t>"Odvodňovací žlab s litinovou mříží B125, dl. 1,5 m - 2 ks"</t>
  </si>
  <si>
    <t>1,50*2</t>
  </si>
  <si>
    <t>75,0</t>
  </si>
  <si>
    <t>"viz pol. 113106121 - betonová dlažba"     30,0*0,255</t>
  </si>
  <si>
    <t>"viz pol. 113106123 - zámková dlažba"       70,0*0,260</t>
  </si>
  <si>
    <t>"viz pol. 113106521 - kostky"      110,0*0,320</t>
  </si>
  <si>
    <t>"viz pol. 113202111 - vytrhání obrub - betonové"      90,0*0,205</t>
  </si>
  <si>
    <t>"viz pol. 113202111 - vytrhání obrub - kamenné"      90,0*0,206</t>
  </si>
  <si>
    <t>"viz pol. 966-R-01 - odstranění uliční vpusti"      7,0*0,80</t>
  </si>
  <si>
    <t>"viz pol. 997221551"       103,810*(5-1)</t>
  </si>
  <si>
    <t>711142559</t>
  </si>
  <si>
    <t>Provedení izolace proti zemní vlhkosti pásy přitavením svislé NAIP</t>
  </si>
  <si>
    <t>-2147395481</t>
  </si>
  <si>
    <t>Provedení izolace proti zemní vlhkosti pásy přitavením NAIP na ploše svislé S</t>
  </si>
  <si>
    <t xml:space="preserve">Poznámka k souboru cen:_x000D_
1. Izolace plochy jednotlivě do 10 m2 se oceňují skladebně cenou příslušné izolace a cenou 711 19-9097 Příplatek za plochu do 10 m2. </t>
  </si>
  <si>
    <t>1,60*0,50</t>
  </si>
  <si>
    <t>62832134R</t>
  </si>
  <si>
    <t xml:space="preserve">pás těžký asfaltovaný </t>
  </si>
  <si>
    <t>829509615</t>
  </si>
  <si>
    <t>pás těžký asfaltovaný</t>
  </si>
  <si>
    <t>"viz pol. 711142559"</t>
  </si>
  <si>
    <t>0,80*1,20</t>
  </si>
  <si>
    <t>22 - Vedlejší a ostatní náklady - vedlejší aktivity</t>
  </si>
  <si>
    <t xml:space="preserve">    ON - Ostatní náklady</t>
  </si>
  <si>
    <t>VRN - Vedlejší rozpočtové náklady</t>
  </si>
  <si>
    <t xml:space="preserve">    VRN1 - Průzkumné, geodetické a projektové práce</t>
  </si>
  <si>
    <t>ON</t>
  </si>
  <si>
    <t>Ostatní náklady</t>
  </si>
  <si>
    <t>0010001R</t>
  </si>
  <si>
    <t>Provizorní a přechodná dopravní zařízení</t>
  </si>
  <si>
    <t>1024</t>
  </si>
  <si>
    <t>1354205207</t>
  </si>
  <si>
    <t>0010002R</t>
  </si>
  <si>
    <t>Pevné zábrany a mobilní lávky do nemovitostí</t>
  </si>
  <si>
    <t>-598669373</t>
  </si>
  <si>
    <t>012002000</t>
  </si>
  <si>
    <t>Geodetické práce</t>
  </si>
  <si>
    <t>-1976627097</t>
  </si>
  <si>
    <t>Hlavní tituly průvodních činností a nákladů průzkumné, geodetické a projektové práce geodetické práce</t>
  </si>
  <si>
    <t>012103000</t>
  </si>
  <si>
    <t>Geodetické práce před výstavbou</t>
  </si>
  <si>
    <t>519060429</t>
  </si>
  <si>
    <t>Průzkumné, geodetické a projektové práce geodetické práce před výstavbou</t>
  </si>
  <si>
    <t xml:space="preserve">"vytýčení inž. sítí, vč. aktualizace vyjádření správců"      </t>
  </si>
  <si>
    <t>VRN</t>
  </si>
  <si>
    <t>Vedlejší rozpočtové náklady</t>
  </si>
  <si>
    <t>VRN1</t>
  </si>
  <si>
    <t>Průzkumné, geodetické a projektové práce</t>
  </si>
  <si>
    <t>013254000</t>
  </si>
  <si>
    <t>Dokumentace skutečného provedení stavby</t>
  </si>
  <si>
    <t>-1366264318</t>
  </si>
  <si>
    <t>Průzkumné, geodetické a projektové práce projektové práce dokumentace stavby (výkresová a textová) skutečného provedení stavby</t>
  </si>
  <si>
    <t>3 - Nezpůsobilé výdaje</t>
  </si>
  <si>
    <t>31 - SO 101 – Zpevněné dopravní plochy - nezpůsobilé výdaje</t>
  </si>
  <si>
    <t>113154124</t>
  </si>
  <si>
    <t>Frézování živičného krytu tl 100 mm pruh š 1 m pl do 500 m2 bez překážek v trase</t>
  </si>
  <si>
    <t>-758881586</t>
  </si>
  <si>
    <t>Frézování živičného podkladu nebo krytu s naložením na dopravní prostředek plochy do 500 m2 bez překážek v trase pruhu šířky přes 0,5 m do 1 m, tloušťky vrstvy 100 mm</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</si>
  <si>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</si>
  <si>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"tl. 100 mm"      275,0</t>
  </si>
  <si>
    <t>"výkop"     0,350*145,0+0,350*70,0</t>
  </si>
  <si>
    <t>"výkop pro sanaci zemní pláně"        0,30*160,0+0,30*70,0</t>
  </si>
  <si>
    <t>"výkop pro přípojky"      0,50*0,750*(25,0+15,0)</t>
  </si>
  <si>
    <t>"výkop pro uliční vpusti"       0,750*11</t>
  </si>
  <si>
    <t>"výkopy - viz pol. 122302202"      144,250</t>
  </si>
  <si>
    <t>"výkopy - viz pol. 132201101"      15,0</t>
  </si>
  <si>
    <t>"výkopy - viz pol. 133201101"       8,250</t>
  </si>
  <si>
    <t>"zásyp zeminou - viz pol. 174101101"      -12,0</t>
  </si>
  <si>
    <t>"viz pol. 162601102"      155,50*1,90</t>
  </si>
  <si>
    <t>"zásyp zeminou za obrubníky"      (95,0+13,0+6,0+6,0)*0,10</t>
  </si>
  <si>
    <t>"zásyp uličních vpustí ŠD fr. 4-8 mm"       0,60*11</t>
  </si>
  <si>
    <t>"viz pol. 174101101"       6,60*2,05</t>
  </si>
  <si>
    <t>"Štěrkopískový obsyp fr. 0-8 mm pro trouby PVC DN 150"      0,50*0,50*(25,0+15,0)</t>
  </si>
  <si>
    <t>"viz pol. 175151101"       10,0*2,05</t>
  </si>
  <si>
    <t>145,0*1,10+70,0*1,10</t>
  </si>
  <si>
    <t>"ŠP podsyp fr. 4-8, tl. 10 cm pod přípojku PVC DN 150 "      0,50*0,10*(25,0+15,0)</t>
  </si>
  <si>
    <t>160,0+70,0</t>
  </si>
  <si>
    <t>230,0*0,30*2,05</t>
  </si>
  <si>
    <t>"kce 2 - parkovací stání - ŠD fr. 0-32 mm - 2 vrstvy"      145,0*2</t>
  </si>
  <si>
    <t>"Komunikace - plná konstrukce - asfaltobeton - konstrukce 4 - ŠD fr. 0-32 mm"     70,0</t>
  </si>
  <si>
    <t>1018708217</t>
  </si>
  <si>
    <t>573211108</t>
  </si>
  <si>
    <t>Postřik živičný spojovací z asfaltu v množství 0,40 kg/m2</t>
  </si>
  <si>
    <t>-182698903</t>
  </si>
  <si>
    <t>Postřik spojovací PS bez posypu kamenivem z asfaltu silničního, v množství 0,40 kg/m2</t>
  </si>
  <si>
    <t>"Spojovací postřik PS-E 0,15-0,40 kg/m2 - 2 vrstvy"</t>
  </si>
  <si>
    <t>"Komunikace - obnova asfaltových vrstev - konstrukce 3"      205,0*2</t>
  </si>
  <si>
    <t>"-----------------------------------------"</t>
  </si>
  <si>
    <t>"Spojovací postřik PS-E 0,15-0,40 kg/m2 - 1 vrstva"</t>
  </si>
  <si>
    <t>"Komunikace - plná konstrukce - asfaltobeton - konstrukce 4"     70,0</t>
  </si>
  <si>
    <t>577134111</t>
  </si>
  <si>
    <t>Asfaltový beton vrstva obrusná ACO 11 (ABS) tř. I tl 40 mm š do 3 m z nemodifikovaného asfaltu</t>
  </si>
  <si>
    <t>-1333159876</t>
  </si>
  <si>
    <t>Asfaltový beton vrstva obrusná ACO 11 (ABS) s rozprostřením a se zhutněním z nemodifikovaného asfaltu v pruhu šířky do 3 m tř. I, po zhutnění tl. 40 mm</t>
  </si>
  <si>
    <t xml:space="preserve">Poznámka k souboru cen:_x000D_
1. ČSN EN 13108-1 připouští pro ACO 11 pouze tl. 35 až 50 mm. </t>
  </si>
  <si>
    <t>"ACO 11S"</t>
  </si>
  <si>
    <t>"Komunikace - obnova asfaltových vrstev - konstrukce 3"      205,0</t>
  </si>
  <si>
    <t>577135112</t>
  </si>
  <si>
    <t>Asfaltový beton vrstva ložní ACL 16 (ABH) tl 40 mm š do 3 m z nemodifikovaného asfaltu</t>
  </si>
  <si>
    <t>77535078</t>
  </si>
  <si>
    <t>Asfaltový beton vrstva ložní ACL 16 (ABH) s rozprostřením a zhutněním z nemodifikovaného asfaltu v pruhu šířky do 3 m, po zhutnění tl. 40 mm</t>
  </si>
  <si>
    <t xml:space="preserve">Poznámka k souboru cen:_x000D_
1. ČSN EN 13108-1 připouští pro ACL 16 pouze tl. 50 až 70 mm. </t>
  </si>
  <si>
    <t>"ACL 16+ - 80 mm"</t>
  </si>
  <si>
    <t>"Komunikace - plná konstrukce - asfaltobeton - konstrukce 4"     70,0*2</t>
  </si>
  <si>
    <t>"kce 2 - parkovací stání"      145,0</t>
  </si>
  <si>
    <t>592450070</t>
  </si>
  <si>
    <t>dlažba zámková H-PROFIL HBB 20x16,5x8 cm přírodní</t>
  </si>
  <si>
    <t>1436563213</t>
  </si>
  <si>
    <t>dlažba zámková profilová pro komunikace 20x16,5x8 cm přírodní</t>
  </si>
  <si>
    <t>145,0*1,01</t>
  </si>
  <si>
    <t>"Přípojka PVC DN 150 od UV"      25,0+15,0</t>
  </si>
  <si>
    <t>"odbočka s kulovým kloubem"      11,0</t>
  </si>
  <si>
    <t>"viz pol. 877310420"      11,0</t>
  </si>
  <si>
    <t>4,0+7,0</t>
  </si>
  <si>
    <t>"viz pol. 895941311 + ztratné 1%"     11,0*1,01</t>
  </si>
  <si>
    <t>"viz pol. 895941311"      11,0</t>
  </si>
  <si>
    <t>2102169209</t>
  </si>
  <si>
    <t>"Plechový kryt na šachtu 1000 mm x 1000 mm"</t>
  </si>
  <si>
    <t>137565-R1</t>
  </si>
  <si>
    <t>plechový kryt na šachtu 1000 x 1000 mm, včetně povrchové úpravy</t>
  </si>
  <si>
    <t>1071564359</t>
  </si>
  <si>
    <t>"mříž D400"      11,0</t>
  </si>
  <si>
    <t>"viz pol. 899201111"       11,0</t>
  </si>
  <si>
    <t>651375549</t>
  </si>
  <si>
    <t>"snížení nebo zvýšení"      6,0</t>
  </si>
  <si>
    <t>11*0,10</t>
  </si>
  <si>
    <t>1202271274</t>
  </si>
  <si>
    <t>"V7a - přechod pro chodce"       10,0*4,0*2</t>
  </si>
  <si>
    <t>-1372480059</t>
  </si>
  <si>
    <t>"viz pol. 915131111"     80,0</t>
  </si>
  <si>
    <t>1227172525</t>
  </si>
  <si>
    <t>105,0</t>
  </si>
  <si>
    <t>2037777902</t>
  </si>
  <si>
    <t>2113277750</t>
  </si>
  <si>
    <t>(105,0*0,10*0,10*2500*0,001*1,01)*2</t>
  </si>
  <si>
    <t>95,0</t>
  </si>
  <si>
    <t>"Silniční obrubník 15/25, R=1 m, do bet. lože s opěrkou C20/25nXF3"</t>
  </si>
  <si>
    <t>13,0</t>
  </si>
  <si>
    <t>20,0</t>
  </si>
  <si>
    <t>95,0*1,01</t>
  </si>
  <si>
    <t>592174730</t>
  </si>
  <si>
    <t>obrubník betonový silniční vnitřní oblý R 1,0 Standard 78x15x25 cm</t>
  </si>
  <si>
    <t>-1433071229</t>
  </si>
  <si>
    <t>obrubník betonový silniční vnitřní oblý R 1,0 vibrolisovaný 78x15x25 cm</t>
  </si>
  <si>
    <t>13,0*1,01</t>
  </si>
  <si>
    <t>-1177864923</t>
  </si>
  <si>
    <t>20,0*1,01</t>
  </si>
  <si>
    <t>819735341</t>
  </si>
  <si>
    <t>(6,0+6,0)*1,01</t>
  </si>
  <si>
    <t>95,0*0,250*0,10</t>
  </si>
  <si>
    <t>13,0*0,250*0,10</t>
  </si>
  <si>
    <t>20,0*0,250*0,10</t>
  </si>
  <si>
    <t>6,0*0,250*0,10</t>
  </si>
  <si>
    <t>105,0*0,250*0,10</t>
  </si>
  <si>
    <t>"500 g / m2"        1,20*(70,0+145,0)</t>
  </si>
  <si>
    <t>1085945512</t>
  </si>
  <si>
    <t>"Pracovní spára hloubky 25 mm vyplněná modifikovanou zálivkou"</t>
  </si>
  <si>
    <t>11*0,150</t>
  </si>
  <si>
    <t>"viz pol. 113106521 - kostky"      70,0*0,320</t>
  </si>
  <si>
    <t>"viz pol. 113154124 - frézování asfaltu tl. 100 mm"      275,0*0,256</t>
  </si>
  <si>
    <t>"viz pol. 977151125 - jádrové vrty do 200 mm"        1,650*0,126</t>
  </si>
  <si>
    <t>"viz pol. 997221551"       93,008*(5-1)</t>
  </si>
  <si>
    <t>997221845</t>
  </si>
  <si>
    <t>Poplatek za uložení odpadu z asfaltových povrchů na skládce (skládkovné)</t>
  </si>
  <si>
    <t>-901830483</t>
  </si>
  <si>
    <t>Poplatek za uložení stavebního odpadu na skládce (skládkovné) z asfaltových povrchů</t>
  </si>
  <si>
    <t>32 - Vedlejší a ostatní náklady - nezpůsobilé výdaje</t>
  </si>
  <si>
    <t xml:space="preserve">    VRN3 - Zařízení staveniště</t>
  </si>
  <si>
    <t>VRN3</t>
  </si>
  <si>
    <t>Zařízení staveniště</t>
  </si>
  <si>
    <t>030001000</t>
  </si>
  <si>
    <t>-1767936998</t>
  </si>
  <si>
    <t>Základní rozdělení průvodních činností a nákladů zařízení staveniště</t>
  </si>
  <si>
    <t>Náklady na bankovní záruky</t>
  </si>
  <si>
    <t>Náklady na zajištění bankovní záruky za řádné provedení prováděného díla a bankovní záruky za řádné plnění záručních podmínek</t>
  </si>
  <si>
    <t>480 35 599</t>
  </si>
  <si>
    <t>CZ48035599</t>
  </si>
  <si>
    <t>SWIETELSKY stavební s.r.o.</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</si>
</sst>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2" x14ac:knownFonts="1">
    <font>
      <sz val="8"/>
      <name val="Trebuchet MS"/>
      <family val="2"/>
    </font>
    <font>
      <sz val="8"/>
      <color rgb="FF969696"/>
      <name val="Trebuchet MS"/>
      <family val="2"/>
      <charset val="238"/>
    </font>
    <font>
      <sz val="9"/>
      <name val="Trebuchet MS"/>
      <family val="2"/>
      <charset val="238"/>
    </font>
    <font>
      <b/>
      <sz val="12"/>
      <name val="Trebuchet MS"/>
      <family val="2"/>
      <charset val="238"/>
    </font>
    <font>
      <sz val="11"/>
      <name val="Trebuchet MS"/>
      <family val="2"/>
      <charset val="238"/>
    </font>
    <font>
      <sz val="10"/>
      <name val="Trebuchet MS"/>
      <family val="2"/>
      <charset val="238"/>
    </font>
    <font>
      <sz val="12"/>
      <color rgb="FF003366"/>
      <name val="Trebuchet MS"/>
      <family val="2"/>
      <charset val="238"/>
    </font>
    <font>
      <sz val="10"/>
      <color rgb="FF003366"/>
      <name val="Trebuchet MS"/>
      <family val="2"/>
      <charset val="238"/>
    </font>
    <font>
      <sz val="8"/>
      <color rgb="FF003366"/>
      <name val="Trebuchet MS"/>
      <family val="2"/>
      <charset val="238"/>
    </font>
    <font>
      <sz val="8"/>
      <color rgb="FF800080"/>
      <name val="Trebuchet MS"/>
      <family val="2"/>
      <charset val="238"/>
    </font>
    <font>
      <sz val="8"/>
      <color rgb="FF505050"/>
      <name val="Trebuchet MS"/>
      <family val="2"/>
      <charset val="238"/>
    </font>
    <font>
      <sz val="8"/>
      <color rgb="FFFF0000"/>
      <name val="Trebuchet MS"/>
      <family val="2"/>
      <charset val="238"/>
    </font>
    <font>
      <sz val="8"/>
      <color rgb="FF0000A8"/>
      <name val="Trebuchet MS"/>
      <family val="2"/>
      <charset val="238"/>
    </font>
    <font>
      <sz val="8"/>
      <color rgb="FFFAE682"/>
      <name val="Trebuchet MS"/>
      <family val="2"/>
      <charset val="238"/>
    </font>
    <font>
      <sz val="10"/>
      <color rgb="FF960000"/>
      <name val="Trebuchet MS"/>
      <family val="2"/>
      <charset val="238"/>
    </font>
    <font>
      <u/>
      <sz val="10"/>
      <color theme="10"/>
      <name val="Trebuchet MS"/>
      <family val="2"/>
      <charset val="238"/>
    </font>
    <font>
      <sz val="8"/>
      <color rgb="FF3366FF"/>
      <name val="Trebuchet MS"/>
      <family val="2"/>
      <charset val="238"/>
    </font>
    <font>
      <b/>
      <sz val="16"/>
      <name val="Trebuchet MS"/>
      <family val="2"/>
      <charset val="238"/>
    </font>
    <font>
      <b/>
      <sz val="12"/>
      <color rgb="FF969696"/>
      <name val="Trebuchet MS"/>
      <family val="2"/>
      <charset val="238"/>
    </font>
    <font>
      <sz val="9"/>
      <color rgb="FF969696"/>
      <name val="Trebuchet MS"/>
      <family val="2"/>
      <charset val="238"/>
    </font>
    <font>
      <b/>
      <sz val="8"/>
      <color rgb="FF969696"/>
      <name val="Trebuchet MS"/>
      <family val="2"/>
      <charset val="238"/>
    </font>
    <font>
      <b/>
      <sz val="10"/>
      <name val="Trebuchet MS"/>
      <family val="2"/>
      <charset val="238"/>
    </font>
    <font>
      <b/>
      <sz val="9"/>
      <name val="Trebuchet MS"/>
      <family val="2"/>
      <charset val="238"/>
    </font>
    <font>
      <sz val="12"/>
      <color rgb="FF969696"/>
      <name val="Trebuchet MS"/>
      <family val="2"/>
      <charset val="238"/>
    </font>
    <font>
      <b/>
      <sz val="12"/>
      <color rgb="FF960000"/>
      <name val="Trebuchet MS"/>
      <family val="2"/>
      <charset val="238"/>
    </font>
    <font>
      <sz val="12"/>
      <name val="Trebuchet MS"/>
      <family val="2"/>
      <charset val="238"/>
    </font>
    <font>
      <b/>
      <sz val="11"/>
      <color rgb="FF003366"/>
      <name val="Trebuchet MS"/>
      <family val="2"/>
      <charset val="238"/>
    </font>
    <font>
      <sz val="11"/>
      <color rgb="FF003366"/>
      <name val="Trebuchet MS"/>
      <family val="2"/>
      <charset val="238"/>
    </font>
    <font>
      <b/>
      <sz val="11"/>
      <name val="Trebuchet MS"/>
      <family val="2"/>
      <charset val="238"/>
    </font>
    <font>
      <sz val="11"/>
      <color rgb="FF969696"/>
      <name val="Trebuchet MS"/>
      <family val="2"/>
      <charset val="238"/>
    </font>
    <font>
      <sz val="18"/>
      <color theme="10"/>
      <name val="Wingdings 2"/>
      <family val="1"/>
      <charset val="2"/>
    </font>
    <font>
      <b/>
      <sz val="10"/>
      <color rgb="FF003366"/>
      <name val="Trebuchet MS"/>
      <family val="2"/>
      <charset val="238"/>
    </font>
    <font>
      <sz val="10"/>
      <color rgb="FF969696"/>
      <name val="Trebuchet MS"/>
      <family val="2"/>
      <charset val="238"/>
    </font>
    <font>
      <sz val="10"/>
      <color theme="10"/>
      <name val="Trebuchet MS"/>
      <family val="2"/>
      <charset val="238"/>
    </font>
    <font>
      <b/>
      <sz val="12"/>
      <color rgb="FF800000"/>
      <name val="Trebuchet MS"/>
      <family val="2"/>
      <charset val="238"/>
    </font>
    <font>
      <sz val="8"/>
      <color rgb="FF960000"/>
      <name val="Trebuchet MS"/>
      <family val="2"/>
      <charset val="238"/>
    </font>
    <font>
      <b/>
      <sz val="8"/>
      <name val="Trebuchet MS"/>
      <family val="2"/>
      <charset val="238"/>
    </font>
    <font>
      <sz val="7"/>
      <color rgb="FF969696"/>
      <name val="Trebuchet MS"/>
      <family val="2"/>
      <charset val="238"/>
    </font>
    <font>
      <sz val="7"/>
      <name val="Trebuchet MS"/>
      <family val="2"/>
      <charset val="238"/>
    </font>
    <font>
      <i/>
      <sz val="7"/>
      <color rgb="FF969696"/>
      <name val="Trebuchet MS"/>
      <family val="2"/>
      <charset val="238"/>
    </font>
    <font>
      <i/>
      <sz val="8"/>
      <color rgb="FF0000FF"/>
      <name val="Trebuchet MS"/>
      <family val="2"/>
      <charset val="238"/>
    </font>
    <font>
      <u/>
      <sz val="11"/>
      <color theme="10"/>
      <name val="Calibri"/>
      <family val="2"/>
      <charset val="238"/>
      <scheme val="minor"/>
    </font>
  </fonts>
  <fills count="7">
    <fill>
      <patternFill patternType="none"/>
    </fill>
    <fill>
      <patternFill patternType="gray125"/>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9">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1" fillId="0" borderId="0" applyNumberFormat="0" applyFill="0" applyBorder="0" applyAlignment="0" applyProtection="0"/>
  </cellStyleXfs>
  <cellXfs count="305">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2" borderId="0" xfId="0" applyFont="1" applyFill="1" applyAlignment="1" applyProtection="1">
      <alignment horizontal="left" vertical="center"/>
    </xf>
    <xf numFmtId="0" fontId="5"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1" fillId="2" borderId="0" xfId="1" applyFill="1"/>
    <xf numFmtId="0" fontId="0" fillId="2" borderId="0" xfId="0" applyFill="1"/>
    <xf numFmtId="0" fontId="13" fillId="2" borderId="0" xfId="0" applyFont="1" applyFill="1" applyAlignment="1">
      <alignment horizontal="lef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7" fillId="0" borderId="0" xfId="0" applyFont="1" applyBorder="1" applyAlignment="1">
      <alignment horizontal="left" vertical="center"/>
    </xf>
    <xf numFmtId="0" fontId="0" fillId="0" borderId="6" xfId="0" applyBorder="1"/>
    <xf numFmtId="0" fontId="16"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lignment horizontal="left" vertical="top"/>
    </xf>
    <xf numFmtId="0" fontId="2" fillId="0" borderId="0" xfId="0" applyFont="1" applyBorder="1" applyAlignment="1">
      <alignment horizontal="left" vertical="center"/>
    </xf>
    <xf numFmtId="0" fontId="3" fillId="0" borderId="0" xfId="0" applyFont="1" applyBorder="1" applyAlignment="1">
      <alignment horizontal="left" vertical="top"/>
    </xf>
    <xf numFmtId="0" fontId="19" fillId="0" borderId="0" xfId="0" applyFont="1" applyBorder="1" applyAlignment="1">
      <alignment horizontal="left" vertical="center"/>
    </xf>
    <xf numFmtId="49" fontId="2" fillId="4" borderId="0" xfId="0" applyNumberFormat="1" applyFont="1" applyFill="1" applyBorder="1" applyAlignment="1" applyProtection="1">
      <alignment horizontal="left" vertical="center"/>
      <protection locked="0"/>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21" fillId="0" borderId="8" xfId="0" applyFont="1" applyBorder="1" applyAlignment="1">
      <alignment horizontal="left" vertical="center"/>
    </xf>
    <xf numFmtId="0" fontId="0" fillId="0" borderId="8" xfId="0" applyFont="1" applyBorder="1" applyAlignment="1">
      <alignment vertical="center"/>
    </xf>
    <xf numFmtId="0" fontId="0" fillId="0" borderId="6" xfId="0" applyFont="1" applyBorder="1" applyAlignment="1">
      <alignment vertical="center"/>
    </xf>
    <xf numFmtId="0" fontId="1" fillId="0" borderId="0" xfId="0" applyFont="1" applyBorder="1" applyAlignment="1">
      <alignment horizontal="right" vertical="center"/>
    </xf>
    <xf numFmtId="0" fontId="1" fillId="0" borderId="5"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1" fillId="0" borderId="6" xfId="0" applyFont="1" applyBorder="1" applyAlignment="1">
      <alignment vertical="center"/>
    </xf>
    <xf numFmtId="0" fontId="0" fillId="5" borderId="0" xfId="0" applyFont="1" applyFill="1" applyBorder="1" applyAlignment="1">
      <alignment vertical="center"/>
    </xf>
    <xf numFmtId="0" fontId="3" fillId="5" borderId="9" xfId="0" applyFont="1" applyFill="1" applyBorder="1" applyAlignment="1">
      <alignment horizontal="left" vertical="center"/>
    </xf>
    <xf numFmtId="0" fontId="0" fillId="5" borderId="10" xfId="0" applyFont="1" applyFill="1" applyBorder="1" applyAlignment="1">
      <alignment vertical="center"/>
    </xf>
    <xf numFmtId="0" fontId="3" fillId="5" borderId="10" xfId="0" applyFont="1" applyFill="1" applyBorder="1" applyAlignment="1">
      <alignment horizontal="center" vertical="center"/>
    </xf>
    <xf numFmtId="0" fontId="0" fillId="5"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7" fillId="0" borderId="0" xfId="0" applyFont="1" applyAlignment="1">
      <alignment horizontal="left" vertical="center"/>
    </xf>
    <xf numFmtId="0" fontId="2" fillId="0" borderId="5" xfId="0" applyFont="1" applyBorder="1" applyAlignment="1">
      <alignment vertical="center"/>
    </xf>
    <xf numFmtId="0" fontId="19" fillId="0" borderId="0" xfId="0" applyFont="1" applyAlignment="1">
      <alignment horizontal="left" vertical="center"/>
    </xf>
    <xf numFmtId="0" fontId="3" fillId="0" borderId="5" xfId="0" applyFont="1" applyBorder="1" applyAlignment="1">
      <alignment vertical="center"/>
    </xf>
    <xf numFmtId="0" fontId="3" fillId="0" borderId="0" xfId="0" applyFont="1" applyAlignment="1">
      <alignment horizontal="left" vertical="center"/>
    </xf>
    <xf numFmtId="0" fontId="22" fillId="0" borderId="0" xfId="0" applyFont="1" applyAlignment="1">
      <alignment vertical="center"/>
    </xf>
    <xf numFmtId="165" fontId="2" fillId="0" borderId="0" xfId="0" applyNumberFormat="1" applyFont="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9" xfId="0" applyFont="1" applyBorder="1" applyAlignment="1">
      <alignment vertical="center"/>
    </xf>
    <xf numFmtId="0" fontId="0" fillId="6" borderId="10" xfId="0" applyFont="1" applyFill="1" applyBorder="1" applyAlignment="1">
      <alignment vertical="center"/>
    </xf>
    <xf numFmtId="0" fontId="2" fillId="6" borderId="11" xfId="0" applyFont="1" applyFill="1" applyBorder="1" applyAlignment="1">
      <alignment horizontal="center" vertical="center"/>
    </xf>
    <xf numFmtId="0" fontId="19" fillId="0" borderId="20" xfId="0" applyFont="1" applyBorder="1" applyAlignment="1">
      <alignment horizontal="center" vertical="center" wrapText="1"/>
    </xf>
    <xf numFmtId="0" fontId="19" fillId="0" borderId="21" xfId="0" applyFont="1" applyBorder="1" applyAlignment="1">
      <alignment horizontal="center" vertical="center" wrapText="1"/>
    </xf>
    <xf numFmtId="0" fontId="19" fillId="0" borderId="22" xfId="0" applyFont="1" applyBorder="1" applyAlignment="1">
      <alignment horizontal="center" vertical="center" wrapText="1"/>
    </xf>
    <xf numFmtId="0" fontId="0" fillId="0" borderId="15"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0" fontId="3" fillId="0" borderId="0" xfId="0" applyFont="1" applyAlignment="1">
      <alignment horizontal="center" vertical="center"/>
    </xf>
    <xf numFmtId="4" fontId="23" fillId="0" borderId="18" xfId="0" applyNumberFormat="1" applyFont="1" applyBorder="1" applyAlignment="1">
      <alignment vertical="center"/>
    </xf>
    <xf numFmtId="4" fontId="23" fillId="0" borderId="0" xfId="0" applyNumberFormat="1" applyFont="1" applyBorder="1" applyAlignment="1">
      <alignment vertical="center"/>
    </xf>
    <xf numFmtId="166" fontId="23" fillId="0" borderId="0" xfId="0" applyNumberFormat="1" applyFont="1" applyBorder="1" applyAlignment="1">
      <alignment vertical="center"/>
    </xf>
    <xf numFmtId="4" fontId="23" fillId="0" borderId="19" xfId="0" applyNumberFormat="1" applyFont="1" applyBorder="1" applyAlignment="1">
      <alignment vertical="center"/>
    </xf>
    <xf numFmtId="0" fontId="25" fillId="0" borderId="0" xfId="0" applyFont="1" applyAlignment="1">
      <alignment horizontal="left" vertical="center"/>
    </xf>
    <xf numFmtId="0" fontId="4" fillId="0" borderId="5"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28" fillId="0" borderId="0" xfId="0" applyFont="1" applyAlignment="1">
      <alignment horizontal="center" vertical="center"/>
    </xf>
    <xf numFmtId="4" fontId="29" fillId="0" borderId="18" xfId="0" applyNumberFormat="1" applyFont="1" applyBorder="1" applyAlignment="1">
      <alignment vertical="center"/>
    </xf>
    <xf numFmtId="4" fontId="29" fillId="0" borderId="0" xfId="0" applyNumberFormat="1" applyFont="1" applyBorder="1" applyAlignment="1">
      <alignment vertical="center"/>
    </xf>
    <xf numFmtId="166" fontId="29" fillId="0" borderId="0" xfId="0" applyNumberFormat="1" applyFont="1" applyBorder="1" applyAlignment="1">
      <alignment vertical="center"/>
    </xf>
    <xf numFmtId="4" fontId="29" fillId="0" borderId="19" xfId="0" applyNumberFormat="1" applyFont="1" applyBorder="1" applyAlignment="1">
      <alignment vertical="center"/>
    </xf>
    <xf numFmtId="0" fontId="4" fillId="0" borderId="0" xfId="0" applyFont="1" applyAlignment="1">
      <alignment horizontal="left" vertical="center"/>
    </xf>
    <xf numFmtId="0" fontId="30" fillId="0" borderId="0" xfId="1" applyFont="1" applyAlignment="1">
      <alignment horizontal="center" vertical="center"/>
    </xf>
    <xf numFmtId="0" fontId="5" fillId="0" borderId="5" xfId="0" applyFont="1" applyBorder="1" applyAlignment="1">
      <alignment vertical="center"/>
    </xf>
    <xf numFmtId="0" fontId="5" fillId="0" borderId="0" xfId="0" applyFont="1" applyAlignment="1">
      <alignment horizontal="center" vertical="center"/>
    </xf>
    <xf numFmtId="4" fontId="32" fillId="0" borderId="18" xfId="0" applyNumberFormat="1" applyFont="1" applyBorder="1" applyAlignment="1">
      <alignment vertical="center"/>
    </xf>
    <xf numFmtId="4" fontId="32" fillId="0" borderId="0" xfId="0" applyNumberFormat="1" applyFont="1" applyBorder="1" applyAlignment="1">
      <alignment vertical="center"/>
    </xf>
    <xf numFmtId="166" fontId="32" fillId="0" borderId="0" xfId="0" applyNumberFormat="1" applyFont="1" applyBorder="1" applyAlignment="1">
      <alignment vertical="center"/>
    </xf>
    <xf numFmtId="4" fontId="32" fillId="0" borderId="19" xfId="0" applyNumberFormat="1" applyFont="1" applyBorder="1" applyAlignment="1">
      <alignment vertical="center"/>
    </xf>
    <xf numFmtId="0" fontId="5" fillId="0" borderId="0" xfId="0" applyFont="1" applyAlignment="1">
      <alignment horizontal="left" vertical="center"/>
    </xf>
    <xf numFmtId="4" fontId="32" fillId="0" borderId="23" xfId="0" applyNumberFormat="1" applyFont="1" applyBorder="1" applyAlignment="1">
      <alignment vertical="center"/>
    </xf>
    <xf numFmtId="4" fontId="32" fillId="0" borderId="24" xfId="0" applyNumberFormat="1" applyFont="1" applyBorder="1" applyAlignment="1">
      <alignment vertical="center"/>
    </xf>
    <xf numFmtId="166" fontId="32" fillId="0" borderId="24" xfId="0" applyNumberFormat="1" applyFont="1" applyBorder="1" applyAlignment="1">
      <alignment vertical="center"/>
    </xf>
    <xf numFmtId="4" fontId="32" fillId="0" borderId="25" xfId="0" applyNumberFormat="1" applyFont="1" applyBorder="1" applyAlignment="1">
      <alignment vertical="center"/>
    </xf>
    <xf numFmtId="0" fontId="0" fillId="0" borderId="0" xfId="0" applyProtection="1">
      <protection locked="0"/>
    </xf>
    <xf numFmtId="0" fontId="5" fillId="2" borderId="0" xfId="0" applyFont="1" applyFill="1" applyAlignment="1">
      <alignment vertical="center"/>
    </xf>
    <xf numFmtId="0" fontId="14" fillId="2" borderId="0" xfId="0" applyFont="1" applyFill="1" applyAlignment="1">
      <alignment horizontal="left" vertical="center"/>
    </xf>
    <xf numFmtId="0" fontId="33" fillId="2" borderId="0" xfId="1" applyFont="1" applyFill="1" applyAlignment="1">
      <alignment vertical="center"/>
    </xf>
    <xf numFmtId="0" fontId="5"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9" fillId="0" borderId="0" xfId="0" applyFont="1" applyBorder="1" applyAlignment="1" applyProtection="1">
      <alignment horizontal="left" vertical="center"/>
      <protection locked="0"/>
    </xf>
    <xf numFmtId="165" fontId="2" fillId="0" borderId="0" xfId="0" applyNumberFormat="1" applyFont="1" applyBorder="1" applyAlignment="1">
      <alignment horizontal="left" vertical="center"/>
    </xf>
    <xf numFmtId="0" fontId="0" fillId="0" borderId="5"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lignment vertical="center" wrapText="1"/>
    </xf>
    <xf numFmtId="0" fontId="0" fillId="0" borderId="16" xfId="0" applyFont="1" applyBorder="1" applyAlignment="1" applyProtection="1">
      <alignment vertical="center"/>
      <protection locked="0"/>
    </xf>
    <xf numFmtId="0" fontId="0" fillId="0" borderId="26" xfId="0" applyFont="1" applyBorder="1" applyAlignment="1">
      <alignment vertical="center"/>
    </xf>
    <xf numFmtId="0" fontId="21" fillId="0" borderId="0" xfId="0" applyFont="1" applyBorder="1" applyAlignment="1">
      <alignment horizontal="left" vertical="center"/>
    </xf>
    <xf numFmtId="4" fontId="24" fillId="0" borderId="0" xfId="0" applyNumberFormat="1" applyFont="1" applyBorder="1" applyAlignment="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lignment vertical="center"/>
    </xf>
    <xf numFmtId="0" fontId="3" fillId="6" borderId="9" xfId="0" applyFont="1" applyFill="1" applyBorder="1" applyAlignment="1">
      <alignment horizontal="left" vertical="center"/>
    </xf>
    <xf numFmtId="0" fontId="3" fillId="6" borderId="10" xfId="0" applyFont="1" applyFill="1" applyBorder="1" applyAlignment="1">
      <alignment horizontal="right" vertical="center"/>
    </xf>
    <xf numFmtId="0" fontId="3" fillId="6" borderId="10" xfId="0" applyFont="1" applyFill="1" applyBorder="1" applyAlignment="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lignment vertical="center"/>
    </xf>
    <xf numFmtId="0" fontId="0" fillId="6" borderId="27" xfId="0" applyFont="1" applyFill="1" applyBorder="1" applyAlignment="1">
      <alignment vertical="center"/>
    </xf>
    <xf numFmtId="0" fontId="0" fillId="0" borderId="13" xfId="0" applyFont="1" applyBorder="1" applyAlignment="1" applyProtection="1">
      <alignment vertical="center"/>
      <protection locked="0"/>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lignment horizontal="right" vertical="center"/>
    </xf>
    <xf numFmtId="0" fontId="0" fillId="6" borderId="6" xfId="0" applyFont="1" applyFill="1" applyBorder="1" applyAlignment="1">
      <alignment vertical="center"/>
    </xf>
    <xf numFmtId="0" fontId="34" fillId="0" borderId="0" xfId="0" applyFont="1" applyBorder="1" applyAlignment="1">
      <alignment horizontal="left" vertical="center"/>
    </xf>
    <xf numFmtId="0" fontId="6" fillId="0" borderId="5" xfId="0" applyFont="1" applyBorder="1" applyAlignment="1">
      <alignment vertical="center"/>
    </xf>
    <xf numFmtId="0" fontId="6" fillId="0" borderId="0" xfId="0" applyFont="1" applyBorder="1" applyAlignment="1">
      <alignment vertical="center"/>
    </xf>
    <xf numFmtId="0" fontId="6" fillId="0" borderId="24" xfId="0" applyFont="1" applyBorder="1" applyAlignment="1">
      <alignment horizontal="left" vertical="center"/>
    </xf>
    <xf numFmtId="0" fontId="6" fillId="0" borderId="24" xfId="0" applyFont="1" applyBorder="1" applyAlignment="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lignment vertical="center"/>
    </xf>
    <xf numFmtId="0" fontId="6" fillId="0" borderId="6" xfId="0" applyFont="1" applyBorder="1" applyAlignment="1">
      <alignment vertical="center"/>
    </xf>
    <xf numFmtId="0" fontId="7" fillId="0" borderId="5" xfId="0" applyFont="1" applyBorder="1" applyAlignment="1">
      <alignment vertical="center"/>
    </xf>
    <xf numFmtId="0" fontId="7" fillId="0" borderId="0" xfId="0" applyFont="1" applyBorder="1" applyAlignment="1">
      <alignment vertical="center"/>
    </xf>
    <xf numFmtId="0" fontId="7" fillId="0" borderId="24" xfId="0" applyFont="1" applyBorder="1" applyAlignment="1">
      <alignment horizontal="left" vertical="center"/>
    </xf>
    <xf numFmtId="0" fontId="7" fillId="0" borderId="24" xfId="0" applyFont="1" applyBorder="1" applyAlignment="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lignment vertical="center"/>
    </xf>
    <xf numFmtId="0" fontId="7" fillId="0" borderId="6" xfId="0" applyFont="1" applyBorder="1" applyAlignment="1">
      <alignment vertical="center"/>
    </xf>
    <xf numFmtId="0" fontId="0" fillId="0" borderId="0" xfId="0" applyFont="1" applyAlignment="1" applyProtection="1">
      <alignment vertical="center"/>
      <protection locked="0"/>
    </xf>
    <xf numFmtId="0" fontId="2" fillId="0" borderId="0" xfId="0" applyFont="1" applyAlignment="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lignment horizontal="center" vertical="center" wrapText="1"/>
    </xf>
    <xf numFmtId="0" fontId="2" fillId="6" borderId="20" xfId="0" applyFont="1" applyFill="1" applyBorder="1" applyAlignment="1">
      <alignment horizontal="center" vertical="center" wrapText="1"/>
    </xf>
    <xf numFmtId="0" fontId="2" fillId="6" borderId="21" xfId="0" applyFont="1" applyFill="1" applyBorder="1" applyAlignment="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lignment horizontal="center" vertical="center" wrapText="1"/>
    </xf>
    <xf numFmtId="4" fontId="24" fillId="0" borderId="0" xfId="0" applyNumberFormat="1" applyFont="1" applyAlignment="1"/>
    <xf numFmtId="166" fontId="35" fillId="0" borderId="16" xfId="0" applyNumberFormat="1" applyFont="1" applyBorder="1" applyAlignment="1"/>
    <xf numFmtId="166" fontId="35" fillId="0" borderId="17" xfId="0" applyNumberFormat="1" applyFont="1" applyBorder="1" applyAlignment="1"/>
    <xf numFmtId="4" fontId="36" fillId="0" borderId="0" xfId="0" applyNumberFormat="1" applyFont="1" applyAlignment="1">
      <alignment vertical="center"/>
    </xf>
    <xf numFmtId="0" fontId="8" fillId="0" borderId="5"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8" xfId="0" applyFont="1" applyBorder="1" applyAlignment="1"/>
    <xf numFmtId="0" fontId="8" fillId="0" borderId="0" xfId="0" applyFont="1" applyBorder="1" applyAlignment="1"/>
    <xf numFmtId="166" fontId="8" fillId="0" borderId="0" xfId="0" applyNumberFormat="1" applyFont="1" applyBorder="1" applyAlignment="1"/>
    <xf numFmtId="166" fontId="8" fillId="0" borderId="19"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5" xfId="0" applyFont="1" applyBorder="1" applyAlignment="1" applyProtection="1">
      <alignment vertical="center"/>
      <protection locked="0"/>
    </xf>
    <xf numFmtId="0" fontId="0" fillId="0" borderId="28" xfId="0" applyFont="1" applyBorder="1" applyAlignment="1" applyProtection="1">
      <alignment horizontal="center" vertical="center"/>
      <protection locked="0"/>
    </xf>
    <xf numFmtId="49" fontId="0" fillId="0" borderId="28" xfId="0" applyNumberFormat="1" applyFont="1" applyBorder="1" applyAlignment="1" applyProtection="1">
      <alignment horizontal="left" vertical="center" wrapText="1"/>
      <protection locked="0"/>
    </xf>
    <xf numFmtId="0" fontId="0" fillId="0" borderId="28" xfId="0" applyFont="1" applyBorder="1" applyAlignment="1" applyProtection="1">
      <alignment horizontal="left" vertical="center" wrapText="1"/>
      <protection locked="0"/>
    </xf>
    <xf numFmtId="0" fontId="0" fillId="0" borderId="28" xfId="0" applyFont="1" applyBorder="1" applyAlignment="1" applyProtection="1">
      <alignment horizontal="center" vertical="center" wrapText="1"/>
      <protection locked="0"/>
    </xf>
    <xf numFmtId="167" fontId="0" fillId="0" borderId="28" xfId="0" applyNumberFormat="1" applyFont="1" applyBorder="1" applyAlignment="1" applyProtection="1">
      <alignment vertical="center"/>
      <protection locked="0"/>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protection locked="0"/>
    </xf>
    <xf numFmtId="0" fontId="1" fillId="4" borderId="28" xfId="0" applyFont="1" applyFill="1" applyBorder="1" applyAlignment="1" applyProtection="1">
      <alignment horizontal="left" vertical="center"/>
      <protection locked="0"/>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9" xfId="0" applyNumberFormat="1" applyFont="1" applyBorder="1" applyAlignment="1">
      <alignment vertical="center"/>
    </xf>
    <xf numFmtId="4" fontId="0" fillId="0" borderId="0" xfId="0" applyNumberFormat="1" applyFont="1" applyAlignment="1">
      <alignment vertical="center"/>
    </xf>
    <xf numFmtId="0" fontId="37" fillId="0" borderId="0" xfId="0" applyFont="1" applyAlignment="1">
      <alignment horizontal="left" vertical="center"/>
    </xf>
    <xf numFmtId="0" fontId="38" fillId="0" borderId="0" xfId="0" applyFont="1" applyAlignment="1">
      <alignment horizontal="left" vertical="center" wrapText="1"/>
    </xf>
    <xf numFmtId="0" fontId="0" fillId="0" borderId="18" xfId="0" applyFont="1" applyBorder="1" applyAlignment="1">
      <alignment vertical="center"/>
    </xf>
    <xf numFmtId="0" fontId="39" fillId="0" borderId="0" xfId="0" applyFont="1" applyAlignment="1">
      <alignment vertical="center" wrapText="1"/>
    </xf>
    <xf numFmtId="0" fontId="9" fillId="0" borderId="5"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pplyProtection="1">
      <alignment vertical="center"/>
      <protection locked="0"/>
    </xf>
    <xf numFmtId="0" fontId="9" fillId="0" borderId="18" xfId="0" applyFont="1" applyBorder="1" applyAlignment="1">
      <alignment vertical="center"/>
    </xf>
    <xf numFmtId="0" fontId="9" fillId="0" borderId="0" xfId="0" applyFont="1" applyBorder="1" applyAlignment="1">
      <alignment vertical="center"/>
    </xf>
    <xf numFmtId="0" fontId="9" fillId="0" borderId="19" xfId="0" applyFont="1" applyBorder="1" applyAlignment="1">
      <alignment vertical="center"/>
    </xf>
    <xf numFmtId="0" fontId="10" fillId="0" borderId="5"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8" xfId="0" applyFont="1" applyBorder="1" applyAlignment="1">
      <alignment vertical="center"/>
    </xf>
    <xf numFmtId="0" fontId="10" fillId="0" borderId="0" xfId="0" applyFont="1" applyBorder="1" applyAlignment="1">
      <alignment vertical="center"/>
    </xf>
    <xf numFmtId="0" fontId="10" fillId="0" borderId="19" xfId="0" applyFont="1" applyBorder="1" applyAlignment="1">
      <alignment vertical="center"/>
    </xf>
    <xf numFmtId="0" fontId="11" fillId="0" borderId="5"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8" xfId="0" applyFont="1" applyBorder="1" applyAlignment="1">
      <alignment vertical="center"/>
    </xf>
    <xf numFmtId="0" fontId="11" fillId="0" borderId="0" xfId="0" applyFont="1" applyBorder="1" applyAlignment="1">
      <alignment vertical="center"/>
    </xf>
    <xf numFmtId="0" fontId="11" fillId="0" borderId="19" xfId="0" applyFont="1" applyBorder="1" applyAlignment="1">
      <alignment vertical="center"/>
    </xf>
    <xf numFmtId="0" fontId="12" fillId="0" borderId="5"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8" xfId="0" applyFont="1" applyBorder="1" applyAlignment="1">
      <alignment vertical="center"/>
    </xf>
    <xf numFmtId="0" fontId="12" fillId="0" borderId="0" xfId="0" applyFont="1" applyBorder="1" applyAlignment="1">
      <alignment vertical="center"/>
    </xf>
    <xf numFmtId="0" fontId="12" fillId="0" borderId="19" xfId="0" applyFont="1" applyBorder="1" applyAlignment="1">
      <alignment vertical="center"/>
    </xf>
    <xf numFmtId="0" fontId="40" fillId="0" borderId="28" xfId="0" applyFont="1" applyBorder="1" applyAlignment="1" applyProtection="1">
      <alignment horizontal="center" vertical="center"/>
      <protection locked="0"/>
    </xf>
    <xf numFmtId="49" fontId="40" fillId="0" borderId="28" xfId="0" applyNumberFormat="1" applyFont="1" applyBorder="1" applyAlignment="1" applyProtection="1">
      <alignment horizontal="left" vertical="center" wrapText="1"/>
      <protection locked="0"/>
    </xf>
    <xf numFmtId="0" fontId="40" fillId="0" borderId="28" xfId="0" applyFont="1" applyBorder="1" applyAlignment="1" applyProtection="1">
      <alignment horizontal="left" vertical="center" wrapText="1"/>
      <protection locked="0"/>
    </xf>
    <xf numFmtId="0" fontId="40" fillId="0" borderId="28" xfId="0" applyFont="1" applyBorder="1" applyAlignment="1" applyProtection="1">
      <alignment horizontal="center" vertical="center" wrapText="1"/>
      <protection locked="0"/>
    </xf>
    <xf numFmtId="167" fontId="40" fillId="0" borderId="28" xfId="0" applyNumberFormat="1" applyFont="1" applyBorder="1" applyAlignment="1" applyProtection="1">
      <alignment vertical="center"/>
      <protection locked="0"/>
    </xf>
    <xf numFmtId="0" fontId="40" fillId="0" borderId="5" xfId="0" applyFont="1" applyBorder="1" applyAlignment="1">
      <alignment vertical="center"/>
    </xf>
    <xf numFmtId="0" fontId="40" fillId="4" borderId="28" xfId="0" applyFont="1" applyFill="1" applyBorder="1" applyAlignment="1" applyProtection="1">
      <alignment horizontal="left" vertical="center"/>
      <protection locked="0"/>
    </xf>
    <xf numFmtId="0" fontId="40" fillId="0" borderId="0" xfId="0" applyFont="1" applyBorder="1" applyAlignment="1">
      <alignment horizontal="center" vertical="center"/>
    </xf>
    <xf numFmtId="0" fontId="10" fillId="0" borderId="23" xfId="0" applyFont="1" applyBorder="1" applyAlignment="1">
      <alignment vertical="center"/>
    </xf>
    <xf numFmtId="0" fontId="10" fillId="0" borderId="24" xfId="0" applyFont="1" applyBorder="1" applyAlignment="1">
      <alignment vertical="center"/>
    </xf>
    <xf numFmtId="0" fontId="10" fillId="0" borderId="25" xfId="0" applyFont="1" applyBorder="1" applyAlignment="1">
      <alignment vertical="center"/>
    </xf>
    <xf numFmtId="0" fontId="0" fillId="0" borderId="23" xfId="0" applyFont="1" applyBorder="1" applyAlignment="1">
      <alignment vertical="center"/>
    </xf>
    <xf numFmtId="0" fontId="0" fillId="0" borderId="24" xfId="0" applyFont="1" applyBorder="1" applyAlignment="1">
      <alignment vertical="center"/>
    </xf>
    <xf numFmtId="0" fontId="0" fillId="0" borderId="25" xfId="0" applyFont="1" applyBorder="1" applyAlignment="1">
      <alignment vertical="center"/>
    </xf>
    <xf numFmtId="0" fontId="10" fillId="0" borderId="1" xfId="0" applyFont="1" applyBorder="1" applyAlignment="1">
      <alignment vertical="center"/>
    </xf>
    <xf numFmtId="0" fontId="0" fillId="0" borderId="28" xfId="0" applyFont="1" applyFill="1" applyBorder="1" applyAlignment="1" applyProtection="1">
      <alignment horizontal="center" vertical="center"/>
      <protection locked="0"/>
    </xf>
    <xf numFmtId="49" fontId="0" fillId="0" borderId="28" xfId="0" applyNumberFormat="1" applyFont="1" applyFill="1" applyBorder="1" applyAlignment="1" applyProtection="1">
      <alignment horizontal="left" vertical="center" wrapText="1"/>
      <protection locked="0"/>
    </xf>
    <xf numFmtId="0" fontId="0" fillId="0" borderId="28" xfId="0" applyFont="1" applyFill="1" applyBorder="1" applyAlignment="1" applyProtection="1">
      <alignment horizontal="left" vertical="center" wrapText="1"/>
      <protection locked="0"/>
    </xf>
    <xf numFmtId="0" fontId="0" fillId="0" borderId="28" xfId="0" applyFont="1" applyFill="1" applyBorder="1" applyAlignment="1" applyProtection="1">
      <alignment horizontal="center" vertical="center" wrapText="1"/>
      <protection locked="0"/>
    </xf>
    <xf numFmtId="167" fontId="0" fillId="0" borderId="28" xfId="0" applyNumberFormat="1" applyFont="1" applyFill="1" applyBorder="1" applyAlignment="1" applyProtection="1">
      <alignment vertical="center"/>
      <protection locked="0"/>
    </xf>
    <xf numFmtId="0" fontId="0" fillId="0" borderId="1" xfId="0" applyFont="1" applyFill="1" applyBorder="1" applyAlignment="1" applyProtection="1">
      <alignment horizontal="center" vertical="center"/>
      <protection locked="0"/>
    </xf>
    <xf numFmtId="49" fontId="0" fillId="0" borderId="1" xfId="0" applyNumberFormat="1" applyFont="1" applyFill="1" applyBorder="1" applyAlignment="1" applyProtection="1">
      <alignment horizontal="left" vertical="center" wrapText="1"/>
      <protection locked="0"/>
    </xf>
    <xf numFmtId="0" fontId="0" fillId="0" borderId="1" xfId="0" applyFont="1" applyFill="1" applyBorder="1" applyAlignment="1" applyProtection="1">
      <alignment horizontal="left" vertical="center" wrapText="1"/>
      <protection locked="0"/>
    </xf>
    <xf numFmtId="0" fontId="0" fillId="0" borderId="1" xfId="0" applyFont="1" applyFill="1" applyBorder="1" applyAlignment="1" applyProtection="1">
      <alignment horizontal="center" vertical="center" wrapText="1"/>
      <protection locked="0"/>
    </xf>
    <xf numFmtId="167" fontId="0" fillId="0" borderId="1" xfId="0" applyNumberFormat="1" applyFont="1" applyFill="1" applyBorder="1" applyAlignment="1" applyProtection="1">
      <alignment vertical="center"/>
      <protection locked="0"/>
    </xf>
    <xf numFmtId="4" fontId="0" fillId="0" borderId="1" xfId="0" applyNumberFormat="1" applyFont="1" applyFill="1" applyBorder="1" applyAlignment="1" applyProtection="1">
      <alignment vertical="center"/>
      <protection locked="0"/>
    </xf>
    <xf numFmtId="14" fontId="2" fillId="4" borderId="0" xfId="0" applyNumberFormat="1" applyFont="1" applyFill="1" applyBorder="1" applyAlignment="1" applyProtection="1">
      <alignment horizontal="left" vertical="center"/>
      <protection locked="0"/>
    </xf>
    <xf numFmtId="0" fontId="20" fillId="0" borderId="0" xfId="0" applyFont="1" applyAlignment="1">
      <alignment horizontal="left" vertical="top" wrapText="1"/>
    </xf>
    <xf numFmtId="0" fontId="20" fillId="0" borderId="0" xfId="0" applyFont="1" applyAlignment="1">
      <alignment horizontal="left" vertical="center"/>
    </xf>
    <xf numFmtId="4" fontId="20" fillId="0" borderId="0" xfId="0" applyNumberFormat="1" applyFont="1" applyBorder="1" applyAlignment="1">
      <alignment vertical="center"/>
    </xf>
    <xf numFmtId="0" fontId="1" fillId="0" borderId="0" xfId="0" applyFont="1" applyBorder="1" applyAlignment="1">
      <alignment vertical="center"/>
    </xf>
    <xf numFmtId="0" fontId="3" fillId="5" borderId="10" xfId="0" applyFont="1" applyFill="1" applyBorder="1" applyAlignment="1">
      <alignment horizontal="left" vertical="center"/>
    </xf>
    <xf numFmtId="0" fontId="0" fillId="5" borderId="10" xfId="0" applyFont="1" applyFill="1" applyBorder="1" applyAlignment="1">
      <alignment vertical="center"/>
    </xf>
    <xf numFmtId="4" fontId="3" fillId="5" borderId="10" xfId="0" applyNumberFormat="1" applyFont="1" applyFill="1" applyBorder="1" applyAlignment="1">
      <alignment vertical="center"/>
    </xf>
    <xf numFmtId="0" fontId="0" fillId="5" borderId="11" xfId="0" applyFont="1" applyFill="1" applyBorder="1" applyAlignment="1">
      <alignment vertical="center"/>
    </xf>
    <xf numFmtId="0" fontId="16" fillId="3" borderId="0" xfId="0" applyFont="1" applyFill="1" applyAlignment="1">
      <alignment horizontal="center" vertical="center"/>
    </xf>
    <xf numFmtId="0" fontId="0" fillId="0" borderId="0" xfId="0"/>
    <xf numFmtId="0" fontId="2" fillId="0" borderId="0" xfId="0" applyFont="1" applyBorder="1" applyAlignment="1">
      <alignment horizontal="left" vertical="center"/>
    </xf>
    <xf numFmtId="0" fontId="0" fillId="0" borderId="0" xfId="0" applyBorder="1"/>
    <xf numFmtId="164" fontId="1" fillId="0" borderId="0" xfId="0" applyNumberFormat="1" applyFont="1" applyBorder="1" applyAlignment="1">
      <alignment horizontal="center" vertical="center"/>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lignment horizontal="left" vertical="center"/>
    </xf>
    <xf numFmtId="0" fontId="2" fillId="0" borderId="0" xfId="0" applyFont="1" applyBorder="1" applyAlignment="1">
      <alignment horizontal="left" vertical="center" wrapText="1"/>
    </xf>
    <xf numFmtId="4" fontId="21" fillId="0" borderId="8" xfId="0" applyNumberFormat="1" applyFont="1" applyBorder="1" applyAlignment="1">
      <alignment vertical="center"/>
    </xf>
    <xf numFmtId="0" fontId="0" fillId="0" borderId="8" xfId="0" applyFont="1" applyBorder="1" applyAlignment="1">
      <alignment vertical="center"/>
    </xf>
    <xf numFmtId="0" fontId="1" fillId="0" borderId="0" xfId="0" applyFont="1" applyBorder="1" applyAlignment="1">
      <alignment horizontal="right" vertical="center"/>
    </xf>
    <xf numFmtId="0" fontId="3" fillId="0" borderId="0" xfId="0" applyFont="1" applyBorder="1" applyAlignment="1">
      <alignment horizontal="left" vertical="top" wrapText="1"/>
    </xf>
    <xf numFmtId="0" fontId="26" fillId="0" borderId="0" xfId="0" applyFont="1" applyAlignment="1">
      <alignment horizontal="left" vertical="center" wrapText="1"/>
    </xf>
    <xf numFmtId="4" fontId="27" fillId="0" borderId="0" xfId="0" applyNumberFormat="1" applyFont="1" applyAlignment="1">
      <alignment vertical="center"/>
    </xf>
    <xf numFmtId="0" fontId="27" fillId="0" borderId="0" xfId="0" applyFont="1" applyAlignment="1">
      <alignment vertical="center"/>
    </xf>
    <xf numFmtId="4" fontId="27" fillId="0" borderId="0" xfId="0" applyNumberFormat="1" applyFont="1" applyAlignment="1">
      <alignment horizontal="right" vertical="center"/>
    </xf>
    <xf numFmtId="0" fontId="31" fillId="0" borderId="0" xfId="0" applyFont="1" applyAlignment="1">
      <alignment horizontal="left" vertical="center" wrapText="1"/>
    </xf>
    <xf numFmtId="0" fontId="2" fillId="6" borderId="9" xfId="0" applyFont="1" applyFill="1" applyBorder="1" applyAlignment="1">
      <alignment horizontal="center" vertical="center"/>
    </xf>
    <xf numFmtId="0" fontId="2" fillId="6" borderId="10" xfId="0" applyFont="1" applyFill="1" applyBorder="1" applyAlignment="1">
      <alignment horizontal="left" vertical="center"/>
    </xf>
    <xf numFmtId="0" fontId="2" fillId="0" borderId="0" xfId="0" applyFont="1" applyAlignment="1">
      <alignmen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2" fillId="6" borderId="10" xfId="0" applyFont="1" applyFill="1" applyBorder="1" applyAlignment="1">
      <alignment horizontal="center"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6" borderId="10" xfId="0" applyFont="1" applyFill="1" applyBorder="1" applyAlignment="1">
      <alignment horizontal="right" vertical="center"/>
    </xf>
    <xf numFmtId="4" fontId="7" fillId="0" borderId="0" xfId="0" applyNumberFormat="1" applyFont="1" applyAlignment="1">
      <alignment vertical="center"/>
    </xf>
    <xf numFmtId="0" fontId="7" fillId="0" borderId="0" xfId="0" applyFont="1" applyAlignment="1">
      <alignment vertical="center"/>
    </xf>
    <xf numFmtId="4" fontId="24" fillId="0" borderId="0" xfId="0" applyNumberFormat="1" applyFont="1" applyAlignment="1">
      <alignment horizontal="right" vertical="center"/>
    </xf>
    <xf numFmtId="4" fontId="24" fillId="0" borderId="0" xfId="0" applyNumberFormat="1" applyFont="1" applyAlignment="1">
      <alignment vertical="center"/>
    </xf>
    <xf numFmtId="0" fontId="0" fillId="0" borderId="0" xfId="0" applyFont="1" applyAlignment="1">
      <alignment vertical="center"/>
    </xf>
    <xf numFmtId="0" fontId="33" fillId="2" borderId="0" xfId="1" applyFont="1" applyFill="1" applyAlignment="1">
      <alignment vertical="center"/>
    </xf>
    <xf numFmtId="0" fontId="19" fillId="0" borderId="0" xfId="0" applyFont="1" applyBorder="1" applyAlignment="1">
      <alignment horizontal="left" vertical="center" wrapText="1"/>
    </xf>
    <xf numFmtId="0" fontId="0" fillId="0" borderId="0" xfId="0" applyFont="1" applyBorder="1" applyAlignment="1">
      <alignment vertical="center"/>
    </xf>
    <xf numFmtId="0" fontId="3" fillId="0" borderId="0" xfId="0" applyFont="1" applyBorder="1" applyAlignment="1">
      <alignment horizontal="left" vertical="center" wrapText="1"/>
    </xf>
    <xf numFmtId="0" fontId="0" fillId="0" borderId="0" xfId="0" applyFont="1" applyBorder="1" applyAlignment="1">
      <alignment horizontal="left" vertical="center"/>
    </xf>
    <xf numFmtId="0" fontId="19" fillId="0" borderId="0" xfId="0" applyFont="1" applyAlignment="1">
      <alignment horizontal="left" vertical="center" wrapText="1"/>
    </xf>
    <xf numFmtId="0" fontId="19" fillId="0" borderId="0" xfId="0" applyFont="1" applyAlignment="1">
      <alignment horizontal="left" vertical="center"/>
    </xf>
    <xf numFmtId="0" fontId="19" fillId="0" borderId="0" xfId="0" applyFont="1" applyBorder="1" applyAlignment="1">
      <alignment horizontal="lef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1"/>
  <sheetViews>
    <sheetView showGridLines="0" tabSelected="1" workbookViewId="0">
      <pane ySplit="1" topLeftCell="A37" activePane="bottomLeft" state="frozen"/>
      <selection pane="bottomLeft" activeCell="BE51" sqref="BE51"/>
    </sheetView>
  </sheetViews>
  <sheetFormatPr defaultRowHeight="13.5" x14ac:dyDescent="0.3"/>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x14ac:dyDescent="0.3">
      <c r="A1" s="16" t="s">
        <v>0</v>
      </c>
      <c r="B1" s="17"/>
      <c r="C1" s="17"/>
      <c r="D1" s="18" t="s">
        <v>1</v>
      </c>
      <c r="E1" s="17"/>
      <c r="F1" s="17"/>
      <c r="G1" s="17"/>
      <c r="H1" s="17"/>
      <c r="I1" s="17"/>
      <c r="J1" s="17"/>
      <c r="K1" s="19" t="s">
        <v>2</v>
      </c>
      <c r="L1" s="19"/>
      <c r="M1" s="19"/>
      <c r="N1" s="19"/>
      <c r="O1" s="19"/>
      <c r="P1" s="19"/>
      <c r="Q1" s="19"/>
      <c r="R1" s="19"/>
      <c r="S1" s="19"/>
      <c r="T1" s="17"/>
      <c r="U1" s="17"/>
      <c r="V1" s="17"/>
      <c r="W1" s="19" t="s">
        <v>3</v>
      </c>
      <c r="X1" s="19"/>
      <c r="Y1" s="19"/>
      <c r="Z1" s="19"/>
      <c r="AA1" s="19"/>
      <c r="AB1" s="19"/>
      <c r="AC1" s="19"/>
      <c r="AD1" s="19"/>
      <c r="AE1" s="19"/>
      <c r="AF1" s="19"/>
      <c r="AG1" s="19"/>
      <c r="AH1" s="19"/>
      <c r="AI1" s="20"/>
      <c r="AJ1" s="21"/>
      <c r="AK1" s="21"/>
      <c r="AL1" s="21"/>
      <c r="AM1" s="21"/>
      <c r="AN1" s="21"/>
      <c r="AO1" s="21"/>
      <c r="AP1" s="21"/>
      <c r="AQ1" s="21"/>
      <c r="AR1" s="21"/>
      <c r="AS1" s="21"/>
      <c r="AT1" s="21"/>
      <c r="AU1" s="21"/>
      <c r="AV1" s="21"/>
      <c r="AW1" s="21"/>
      <c r="AX1" s="21"/>
      <c r="AY1" s="21"/>
      <c r="AZ1" s="21"/>
      <c r="BA1" s="22" t="s">
        <v>4</v>
      </c>
      <c r="BB1" s="22" t="s">
        <v>5</v>
      </c>
      <c r="BC1" s="21"/>
      <c r="BD1" s="21"/>
      <c r="BE1" s="21"/>
      <c r="BF1" s="21"/>
      <c r="BG1" s="21"/>
      <c r="BH1" s="21"/>
      <c r="BI1" s="21"/>
      <c r="BJ1" s="21"/>
      <c r="BK1" s="21"/>
      <c r="BL1" s="21"/>
      <c r="BM1" s="21"/>
      <c r="BN1" s="21"/>
      <c r="BO1" s="21"/>
      <c r="BP1" s="21"/>
      <c r="BQ1" s="21"/>
      <c r="BR1" s="21"/>
      <c r="BT1" s="23" t="s">
        <v>6</v>
      </c>
      <c r="BU1" s="23" t="s">
        <v>6</v>
      </c>
      <c r="BV1" s="23" t="s">
        <v>7</v>
      </c>
    </row>
    <row r="2" spans="1:74" ht="36.950000000000003" customHeight="1" x14ac:dyDescent="0.3">
      <c r="AR2" s="263" t="s">
        <v>8</v>
      </c>
      <c r="AS2" s="264"/>
      <c r="AT2" s="264"/>
      <c r="AU2" s="264"/>
      <c r="AV2" s="264"/>
      <c r="AW2" s="264"/>
      <c r="AX2" s="264"/>
      <c r="AY2" s="264"/>
      <c r="AZ2" s="264"/>
      <c r="BA2" s="264"/>
      <c r="BB2" s="264"/>
      <c r="BC2" s="264"/>
      <c r="BD2" s="264"/>
      <c r="BE2" s="264"/>
      <c r="BS2" s="24" t="s">
        <v>9</v>
      </c>
      <c r="BT2" s="24" t="s">
        <v>10</v>
      </c>
    </row>
    <row r="3" spans="1:74" ht="6.95" customHeight="1" x14ac:dyDescent="0.3">
      <c r="B3" s="25"/>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7"/>
      <c r="BS3" s="24" t="s">
        <v>9</v>
      </c>
      <c r="BT3" s="24" t="s">
        <v>11</v>
      </c>
    </row>
    <row r="4" spans="1:74" ht="36.950000000000003" customHeight="1" x14ac:dyDescent="0.3">
      <c r="B4" s="28"/>
      <c r="C4" s="29"/>
      <c r="D4" s="30" t="s">
        <v>12</v>
      </c>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31"/>
      <c r="AS4" s="32" t="s">
        <v>13</v>
      </c>
      <c r="BE4" s="33" t="s">
        <v>14</v>
      </c>
      <c r="BS4" s="24" t="s">
        <v>15</v>
      </c>
    </row>
    <row r="5" spans="1:74" ht="14.45" customHeight="1" x14ac:dyDescent="0.3">
      <c r="B5" s="28"/>
      <c r="C5" s="29"/>
      <c r="D5" s="34" t="s">
        <v>16</v>
      </c>
      <c r="E5" s="29"/>
      <c r="F5" s="29"/>
      <c r="G5" s="29"/>
      <c r="H5" s="29"/>
      <c r="I5" s="29"/>
      <c r="J5" s="29"/>
      <c r="K5" s="265" t="s">
        <v>17</v>
      </c>
      <c r="L5" s="266"/>
      <c r="M5" s="266"/>
      <c r="N5" s="266"/>
      <c r="O5" s="266"/>
      <c r="P5" s="266"/>
      <c r="Q5" s="266"/>
      <c r="R5" s="266"/>
      <c r="S5" s="266"/>
      <c r="T5" s="266"/>
      <c r="U5" s="266"/>
      <c r="V5" s="266"/>
      <c r="W5" s="266"/>
      <c r="X5" s="266"/>
      <c r="Y5" s="266"/>
      <c r="Z5" s="266"/>
      <c r="AA5" s="266"/>
      <c r="AB5" s="266"/>
      <c r="AC5" s="266"/>
      <c r="AD5" s="266"/>
      <c r="AE5" s="266"/>
      <c r="AF5" s="266"/>
      <c r="AG5" s="266"/>
      <c r="AH5" s="266"/>
      <c r="AI5" s="266"/>
      <c r="AJ5" s="266"/>
      <c r="AK5" s="266"/>
      <c r="AL5" s="266"/>
      <c r="AM5" s="266"/>
      <c r="AN5" s="266"/>
      <c r="AO5" s="266"/>
      <c r="AP5" s="29"/>
      <c r="AQ5" s="31"/>
      <c r="BE5" s="255" t="s">
        <v>18</v>
      </c>
      <c r="BS5" s="24" t="s">
        <v>9</v>
      </c>
    </row>
    <row r="6" spans="1:74" ht="36.950000000000003" customHeight="1" x14ac:dyDescent="0.3">
      <c r="B6" s="28"/>
      <c r="C6" s="29"/>
      <c r="D6" s="36" t="s">
        <v>19</v>
      </c>
      <c r="E6" s="29"/>
      <c r="F6" s="29"/>
      <c r="G6" s="29"/>
      <c r="H6" s="29"/>
      <c r="I6" s="29"/>
      <c r="J6" s="29"/>
      <c r="K6" s="274" t="s">
        <v>20</v>
      </c>
      <c r="L6" s="266"/>
      <c r="M6" s="266"/>
      <c r="N6" s="266"/>
      <c r="O6" s="266"/>
      <c r="P6" s="266"/>
      <c r="Q6" s="266"/>
      <c r="R6" s="266"/>
      <c r="S6" s="266"/>
      <c r="T6" s="266"/>
      <c r="U6" s="266"/>
      <c r="V6" s="266"/>
      <c r="W6" s="266"/>
      <c r="X6" s="266"/>
      <c r="Y6" s="266"/>
      <c r="Z6" s="266"/>
      <c r="AA6" s="266"/>
      <c r="AB6" s="266"/>
      <c r="AC6" s="266"/>
      <c r="AD6" s="266"/>
      <c r="AE6" s="266"/>
      <c r="AF6" s="266"/>
      <c r="AG6" s="266"/>
      <c r="AH6" s="266"/>
      <c r="AI6" s="266"/>
      <c r="AJ6" s="266"/>
      <c r="AK6" s="266"/>
      <c r="AL6" s="266"/>
      <c r="AM6" s="266"/>
      <c r="AN6" s="266"/>
      <c r="AO6" s="266"/>
      <c r="AP6" s="29"/>
      <c r="AQ6" s="31"/>
      <c r="BE6" s="256"/>
      <c r="BS6" s="24" t="s">
        <v>9</v>
      </c>
    </row>
    <row r="7" spans="1:74" ht="14.45" customHeight="1" x14ac:dyDescent="0.3">
      <c r="B7" s="28"/>
      <c r="C7" s="29"/>
      <c r="D7" s="37" t="s">
        <v>21</v>
      </c>
      <c r="E7" s="29"/>
      <c r="F7" s="29"/>
      <c r="G7" s="29"/>
      <c r="H7" s="29"/>
      <c r="I7" s="29"/>
      <c r="J7" s="29"/>
      <c r="K7" s="35" t="s">
        <v>5</v>
      </c>
      <c r="L7" s="29"/>
      <c r="M7" s="29"/>
      <c r="N7" s="29"/>
      <c r="O7" s="29"/>
      <c r="P7" s="29"/>
      <c r="Q7" s="29"/>
      <c r="R7" s="29"/>
      <c r="S7" s="29"/>
      <c r="T7" s="29"/>
      <c r="U7" s="29"/>
      <c r="V7" s="29"/>
      <c r="W7" s="29"/>
      <c r="X7" s="29"/>
      <c r="Y7" s="29"/>
      <c r="Z7" s="29"/>
      <c r="AA7" s="29"/>
      <c r="AB7" s="29"/>
      <c r="AC7" s="29"/>
      <c r="AD7" s="29"/>
      <c r="AE7" s="29"/>
      <c r="AF7" s="29"/>
      <c r="AG7" s="29"/>
      <c r="AH7" s="29"/>
      <c r="AI7" s="29"/>
      <c r="AJ7" s="29"/>
      <c r="AK7" s="37" t="s">
        <v>22</v>
      </c>
      <c r="AL7" s="29"/>
      <c r="AM7" s="29"/>
      <c r="AN7" s="35" t="s">
        <v>5</v>
      </c>
      <c r="AO7" s="29"/>
      <c r="AP7" s="29"/>
      <c r="AQ7" s="31"/>
      <c r="BE7" s="256"/>
      <c r="BS7" s="24" t="s">
        <v>9</v>
      </c>
    </row>
    <row r="8" spans="1:74" ht="14.45" customHeight="1" x14ac:dyDescent="0.3">
      <c r="B8" s="28"/>
      <c r="C8" s="29"/>
      <c r="D8" s="37" t="s">
        <v>23</v>
      </c>
      <c r="E8" s="29"/>
      <c r="F8" s="29"/>
      <c r="G8" s="29"/>
      <c r="H8" s="29"/>
      <c r="I8" s="29"/>
      <c r="J8" s="29"/>
      <c r="K8" s="35" t="s">
        <v>24</v>
      </c>
      <c r="L8" s="29"/>
      <c r="M8" s="29"/>
      <c r="N8" s="29"/>
      <c r="O8" s="29"/>
      <c r="P8" s="29"/>
      <c r="Q8" s="29"/>
      <c r="R8" s="29"/>
      <c r="S8" s="29"/>
      <c r="T8" s="29"/>
      <c r="U8" s="29"/>
      <c r="V8" s="29"/>
      <c r="W8" s="29"/>
      <c r="X8" s="29"/>
      <c r="Y8" s="29"/>
      <c r="Z8" s="29"/>
      <c r="AA8" s="29"/>
      <c r="AB8" s="29"/>
      <c r="AC8" s="29"/>
      <c r="AD8" s="29"/>
      <c r="AE8" s="29"/>
      <c r="AF8" s="29"/>
      <c r="AG8" s="29"/>
      <c r="AH8" s="29"/>
      <c r="AI8" s="29"/>
      <c r="AJ8" s="29"/>
      <c r="AK8" s="37" t="s">
        <v>25</v>
      </c>
      <c r="AL8" s="29"/>
      <c r="AM8" s="29"/>
      <c r="AN8" s="254">
        <v>43663</v>
      </c>
      <c r="AO8" s="29"/>
      <c r="AP8" s="29"/>
      <c r="AQ8" s="31"/>
      <c r="BE8" s="256"/>
      <c r="BS8" s="24" t="s">
        <v>9</v>
      </c>
    </row>
    <row r="9" spans="1:74" ht="14.45" customHeight="1" x14ac:dyDescent="0.3">
      <c r="B9" s="28"/>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31"/>
      <c r="BE9" s="256"/>
      <c r="BS9" s="24" t="s">
        <v>9</v>
      </c>
    </row>
    <row r="10" spans="1:74" ht="14.45" customHeight="1" x14ac:dyDescent="0.3">
      <c r="B10" s="28"/>
      <c r="C10" s="29"/>
      <c r="D10" s="37" t="s">
        <v>27</v>
      </c>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37" t="s">
        <v>28</v>
      </c>
      <c r="AL10" s="29"/>
      <c r="AM10" s="29"/>
      <c r="AN10" s="35" t="s">
        <v>5</v>
      </c>
      <c r="AO10" s="29"/>
      <c r="AP10" s="29"/>
      <c r="AQ10" s="31"/>
      <c r="BE10" s="256"/>
      <c r="BS10" s="24" t="s">
        <v>9</v>
      </c>
    </row>
    <row r="11" spans="1:74" ht="18.399999999999999" customHeight="1" x14ac:dyDescent="0.3">
      <c r="B11" s="28"/>
      <c r="C11" s="29"/>
      <c r="D11" s="29"/>
      <c r="E11" s="35" t="s">
        <v>29</v>
      </c>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37" t="s">
        <v>30</v>
      </c>
      <c r="AL11" s="29"/>
      <c r="AM11" s="29"/>
      <c r="AN11" s="35" t="s">
        <v>5</v>
      </c>
      <c r="AO11" s="29"/>
      <c r="AP11" s="29"/>
      <c r="AQ11" s="31"/>
      <c r="BE11" s="256"/>
      <c r="BS11" s="24" t="s">
        <v>9</v>
      </c>
    </row>
    <row r="12" spans="1:74" ht="6.95" customHeight="1" x14ac:dyDescent="0.3">
      <c r="B12" s="28"/>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31"/>
      <c r="BE12" s="256"/>
      <c r="BS12" s="24" t="s">
        <v>9</v>
      </c>
    </row>
    <row r="13" spans="1:74" ht="14.45" customHeight="1" x14ac:dyDescent="0.3">
      <c r="B13" s="28"/>
      <c r="C13" s="29"/>
      <c r="D13" s="37" t="s">
        <v>31</v>
      </c>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37" t="s">
        <v>28</v>
      </c>
      <c r="AL13" s="29"/>
      <c r="AM13" s="29"/>
      <c r="AN13" s="38" t="s">
        <v>1337</v>
      </c>
      <c r="AO13" s="29"/>
      <c r="AP13" s="29"/>
      <c r="AQ13" s="31"/>
      <c r="BE13" s="256"/>
      <c r="BS13" s="24" t="s">
        <v>9</v>
      </c>
    </row>
    <row r="14" spans="1:74" ht="15" x14ac:dyDescent="0.3">
      <c r="B14" s="28"/>
      <c r="C14" s="29"/>
      <c r="D14" s="29"/>
      <c r="E14" s="268" t="s">
        <v>1339</v>
      </c>
      <c r="F14" s="269"/>
      <c r="G14" s="269"/>
      <c r="H14" s="269"/>
      <c r="I14" s="269"/>
      <c r="J14" s="269"/>
      <c r="K14" s="269"/>
      <c r="L14" s="269"/>
      <c r="M14" s="269"/>
      <c r="N14" s="269"/>
      <c r="O14" s="269"/>
      <c r="P14" s="269"/>
      <c r="Q14" s="269"/>
      <c r="R14" s="269"/>
      <c r="S14" s="269"/>
      <c r="T14" s="269"/>
      <c r="U14" s="269"/>
      <c r="V14" s="269"/>
      <c r="W14" s="269"/>
      <c r="X14" s="269"/>
      <c r="Y14" s="269"/>
      <c r="Z14" s="269"/>
      <c r="AA14" s="269"/>
      <c r="AB14" s="269"/>
      <c r="AC14" s="269"/>
      <c r="AD14" s="269"/>
      <c r="AE14" s="269"/>
      <c r="AF14" s="269"/>
      <c r="AG14" s="269"/>
      <c r="AH14" s="269"/>
      <c r="AI14" s="269"/>
      <c r="AJ14" s="269"/>
      <c r="AK14" s="37" t="s">
        <v>30</v>
      </c>
      <c r="AL14" s="29"/>
      <c r="AM14" s="29"/>
      <c r="AN14" s="38" t="s">
        <v>1338</v>
      </c>
      <c r="AO14" s="29"/>
      <c r="AP14" s="29"/>
      <c r="AQ14" s="31"/>
      <c r="BE14" s="256"/>
      <c r="BS14" s="24" t="s">
        <v>9</v>
      </c>
    </row>
    <row r="15" spans="1:74" ht="6.95" customHeight="1" x14ac:dyDescent="0.3">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31"/>
      <c r="BE15" s="256"/>
      <c r="BS15" s="24" t="s">
        <v>6</v>
      </c>
    </row>
    <row r="16" spans="1:74" ht="14.45" customHeight="1" x14ac:dyDescent="0.3">
      <c r="B16" s="28"/>
      <c r="C16" s="29"/>
      <c r="D16" s="37" t="s">
        <v>32</v>
      </c>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37" t="s">
        <v>28</v>
      </c>
      <c r="AL16" s="29"/>
      <c r="AM16" s="29"/>
      <c r="AN16" s="35" t="s">
        <v>5</v>
      </c>
      <c r="AO16" s="29"/>
      <c r="AP16" s="29"/>
      <c r="AQ16" s="31"/>
      <c r="BE16" s="256"/>
      <c r="BS16" s="24" t="s">
        <v>6</v>
      </c>
    </row>
    <row r="17" spans="2:71" ht="18.399999999999999" customHeight="1" x14ac:dyDescent="0.3">
      <c r="B17" s="28"/>
      <c r="C17" s="29"/>
      <c r="D17" s="29"/>
      <c r="E17" s="35" t="s">
        <v>33</v>
      </c>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37" t="s">
        <v>30</v>
      </c>
      <c r="AL17" s="29"/>
      <c r="AM17" s="29"/>
      <c r="AN17" s="35" t="s">
        <v>5</v>
      </c>
      <c r="AO17" s="29"/>
      <c r="AP17" s="29"/>
      <c r="AQ17" s="31"/>
      <c r="BE17" s="256"/>
      <c r="BS17" s="24" t="s">
        <v>34</v>
      </c>
    </row>
    <row r="18" spans="2:71" ht="6.95" customHeight="1" x14ac:dyDescent="0.3">
      <c r="B18" s="28"/>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31"/>
      <c r="BE18" s="256"/>
      <c r="BS18" s="24" t="s">
        <v>9</v>
      </c>
    </row>
    <row r="19" spans="2:71" ht="14.45" customHeight="1" x14ac:dyDescent="0.3">
      <c r="B19" s="28"/>
      <c r="C19" s="29"/>
      <c r="D19" s="37" t="s">
        <v>35</v>
      </c>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31"/>
      <c r="BE19" s="256"/>
      <c r="BS19" s="24" t="s">
        <v>9</v>
      </c>
    </row>
    <row r="20" spans="2:71" ht="16.5" customHeight="1" x14ac:dyDescent="0.3">
      <c r="B20" s="28"/>
      <c r="C20" s="29"/>
      <c r="D20" s="29"/>
      <c r="E20" s="270" t="s">
        <v>5</v>
      </c>
      <c r="F20" s="270"/>
      <c r="G20" s="270"/>
      <c r="H20" s="270"/>
      <c r="I20" s="270"/>
      <c r="J20" s="270"/>
      <c r="K20" s="270"/>
      <c r="L20" s="270"/>
      <c r="M20" s="270"/>
      <c r="N20" s="270"/>
      <c r="O20" s="270"/>
      <c r="P20" s="270"/>
      <c r="Q20" s="270"/>
      <c r="R20" s="270"/>
      <c r="S20" s="270"/>
      <c r="T20" s="270"/>
      <c r="U20" s="270"/>
      <c r="V20" s="270"/>
      <c r="W20" s="270"/>
      <c r="X20" s="270"/>
      <c r="Y20" s="270"/>
      <c r="Z20" s="270"/>
      <c r="AA20" s="270"/>
      <c r="AB20" s="270"/>
      <c r="AC20" s="270"/>
      <c r="AD20" s="270"/>
      <c r="AE20" s="270"/>
      <c r="AF20" s="270"/>
      <c r="AG20" s="270"/>
      <c r="AH20" s="270"/>
      <c r="AI20" s="270"/>
      <c r="AJ20" s="270"/>
      <c r="AK20" s="270"/>
      <c r="AL20" s="270"/>
      <c r="AM20" s="270"/>
      <c r="AN20" s="270"/>
      <c r="AO20" s="29"/>
      <c r="AP20" s="29"/>
      <c r="AQ20" s="31"/>
      <c r="BE20" s="256"/>
      <c r="BS20" s="24" t="s">
        <v>6</v>
      </c>
    </row>
    <row r="21" spans="2:71" ht="6.95" customHeight="1" x14ac:dyDescent="0.3">
      <c r="B21" s="28"/>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31"/>
      <c r="BE21" s="256"/>
    </row>
    <row r="22" spans="2:71" ht="6.95" customHeight="1" x14ac:dyDescent="0.3">
      <c r="B22" s="28"/>
      <c r="C22" s="29"/>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29"/>
      <c r="AQ22" s="31"/>
      <c r="BE22" s="256"/>
    </row>
    <row r="23" spans="2:71" s="1" customFormat="1" ht="25.9" customHeight="1" x14ac:dyDescent="0.3">
      <c r="B23" s="40"/>
      <c r="C23" s="41"/>
      <c r="D23" s="42" t="s">
        <v>36</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271">
        <f>AG51</f>
        <v>5501279.9978432218</v>
      </c>
      <c r="AL23" s="272"/>
      <c r="AM23" s="272"/>
      <c r="AN23" s="272"/>
      <c r="AO23" s="272"/>
      <c r="AP23" s="41"/>
      <c r="AQ23" s="44"/>
      <c r="BE23" s="256"/>
    </row>
    <row r="24" spans="2:71" s="1" customFormat="1" ht="6.95" customHeight="1" x14ac:dyDescent="0.3">
      <c r="B24" s="40"/>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4"/>
      <c r="BE24" s="256"/>
    </row>
    <row r="25" spans="2:71" s="1" customFormat="1" x14ac:dyDescent="0.3">
      <c r="B25" s="40"/>
      <c r="C25" s="41"/>
      <c r="D25" s="41"/>
      <c r="E25" s="41"/>
      <c r="F25" s="41"/>
      <c r="G25" s="41"/>
      <c r="H25" s="41"/>
      <c r="I25" s="41"/>
      <c r="J25" s="41"/>
      <c r="K25" s="41"/>
      <c r="L25" s="273" t="s">
        <v>37</v>
      </c>
      <c r="M25" s="273"/>
      <c r="N25" s="273"/>
      <c r="O25" s="273"/>
      <c r="P25" s="41"/>
      <c r="Q25" s="41"/>
      <c r="R25" s="41"/>
      <c r="S25" s="41"/>
      <c r="T25" s="41"/>
      <c r="U25" s="41"/>
      <c r="V25" s="41"/>
      <c r="W25" s="273" t="s">
        <v>38</v>
      </c>
      <c r="X25" s="273"/>
      <c r="Y25" s="273"/>
      <c r="Z25" s="273"/>
      <c r="AA25" s="273"/>
      <c r="AB25" s="273"/>
      <c r="AC25" s="273"/>
      <c r="AD25" s="273"/>
      <c r="AE25" s="273"/>
      <c r="AF25" s="41"/>
      <c r="AG25" s="41"/>
      <c r="AH25" s="41"/>
      <c r="AI25" s="41"/>
      <c r="AJ25" s="41"/>
      <c r="AK25" s="273" t="s">
        <v>39</v>
      </c>
      <c r="AL25" s="273"/>
      <c r="AM25" s="273"/>
      <c r="AN25" s="273"/>
      <c r="AO25" s="273"/>
      <c r="AP25" s="41"/>
      <c r="AQ25" s="44"/>
      <c r="BE25" s="256"/>
    </row>
    <row r="26" spans="2:71" s="2" customFormat="1" ht="14.45" customHeight="1" x14ac:dyDescent="0.3">
      <c r="B26" s="46"/>
      <c r="C26" s="47"/>
      <c r="D26" s="48" t="s">
        <v>40</v>
      </c>
      <c r="E26" s="47"/>
      <c r="F26" s="48" t="s">
        <v>41</v>
      </c>
      <c r="G26" s="47"/>
      <c r="H26" s="47"/>
      <c r="I26" s="47"/>
      <c r="J26" s="47"/>
      <c r="K26" s="47"/>
      <c r="L26" s="267">
        <v>0.21</v>
      </c>
      <c r="M26" s="258"/>
      <c r="N26" s="258"/>
      <c r="O26" s="258"/>
      <c r="P26" s="47"/>
      <c r="Q26" s="47"/>
      <c r="R26" s="47"/>
      <c r="S26" s="47"/>
      <c r="T26" s="47"/>
      <c r="U26" s="47"/>
      <c r="V26" s="47"/>
      <c r="W26" s="257">
        <f>AK23</f>
        <v>5501279.9978432218</v>
      </c>
      <c r="X26" s="258"/>
      <c r="Y26" s="258"/>
      <c r="Z26" s="258"/>
      <c r="AA26" s="258"/>
      <c r="AB26" s="258"/>
      <c r="AC26" s="258"/>
      <c r="AD26" s="258"/>
      <c r="AE26" s="258"/>
      <c r="AF26" s="47"/>
      <c r="AG26" s="47"/>
      <c r="AH26" s="47"/>
      <c r="AI26" s="47"/>
      <c r="AJ26" s="47"/>
      <c r="AK26" s="257">
        <f>W26*0.21</f>
        <v>1155268.7995470765</v>
      </c>
      <c r="AL26" s="258"/>
      <c r="AM26" s="258"/>
      <c r="AN26" s="258"/>
      <c r="AO26" s="258"/>
      <c r="AP26" s="47"/>
      <c r="AQ26" s="49"/>
      <c r="BE26" s="256"/>
    </row>
    <row r="27" spans="2:71" s="2" customFormat="1" ht="14.45" customHeight="1" x14ac:dyDescent="0.3">
      <c r="B27" s="46"/>
      <c r="C27" s="47"/>
      <c r="D27" s="47"/>
      <c r="E27" s="47"/>
      <c r="F27" s="48" t="s">
        <v>42</v>
      </c>
      <c r="G27" s="47"/>
      <c r="H27" s="47"/>
      <c r="I27" s="47"/>
      <c r="J27" s="47"/>
      <c r="K27" s="47"/>
      <c r="L27" s="267">
        <v>0.15</v>
      </c>
      <c r="M27" s="258"/>
      <c r="N27" s="258"/>
      <c r="O27" s="258"/>
      <c r="P27" s="47"/>
      <c r="Q27" s="47"/>
      <c r="R27" s="47"/>
      <c r="S27" s="47"/>
      <c r="T27" s="47"/>
      <c r="U27" s="47"/>
      <c r="V27" s="47"/>
      <c r="W27" s="257">
        <v>0</v>
      </c>
      <c r="X27" s="258"/>
      <c r="Y27" s="258"/>
      <c r="Z27" s="258"/>
      <c r="AA27" s="258"/>
      <c r="AB27" s="258"/>
      <c r="AC27" s="258"/>
      <c r="AD27" s="258"/>
      <c r="AE27" s="258"/>
      <c r="AF27" s="47"/>
      <c r="AG27" s="47"/>
      <c r="AH27" s="47"/>
      <c r="AI27" s="47"/>
      <c r="AJ27" s="47"/>
      <c r="AK27" s="257">
        <v>0</v>
      </c>
      <c r="AL27" s="258"/>
      <c r="AM27" s="258"/>
      <c r="AN27" s="258"/>
      <c r="AO27" s="258"/>
      <c r="AP27" s="47"/>
      <c r="AQ27" s="49"/>
      <c r="BE27" s="256"/>
    </row>
    <row r="28" spans="2:71" s="2" customFormat="1" ht="14.45" hidden="1" customHeight="1" x14ac:dyDescent="0.3">
      <c r="B28" s="46"/>
      <c r="C28" s="47"/>
      <c r="D28" s="47"/>
      <c r="E28" s="47"/>
      <c r="F28" s="48" t="s">
        <v>43</v>
      </c>
      <c r="G28" s="47"/>
      <c r="H28" s="47"/>
      <c r="I28" s="47"/>
      <c r="J28" s="47"/>
      <c r="K28" s="47"/>
      <c r="L28" s="267">
        <v>0.21</v>
      </c>
      <c r="M28" s="258"/>
      <c r="N28" s="258"/>
      <c r="O28" s="258"/>
      <c r="P28" s="47"/>
      <c r="Q28" s="47"/>
      <c r="R28" s="47"/>
      <c r="S28" s="47"/>
      <c r="T28" s="47"/>
      <c r="U28" s="47"/>
      <c r="V28" s="47"/>
      <c r="W28" s="257">
        <v>0</v>
      </c>
      <c r="X28" s="258"/>
      <c r="Y28" s="258"/>
      <c r="Z28" s="258"/>
      <c r="AA28" s="258"/>
      <c r="AB28" s="258"/>
      <c r="AC28" s="258"/>
      <c r="AD28" s="258"/>
      <c r="AE28" s="258"/>
      <c r="AF28" s="47"/>
      <c r="AG28" s="47"/>
      <c r="AH28" s="47"/>
      <c r="AI28" s="47"/>
      <c r="AJ28" s="47"/>
      <c r="AK28" s="257">
        <v>0</v>
      </c>
      <c r="AL28" s="258"/>
      <c r="AM28" s="258"/>
      <c r="AN28" s="258"/>
      <c r="AO28" s="258"/>
      <c r="AP28" s="47"/>
      <c r="AQ28" s="49"/>
      <c r="BE28" s="256"/>
    </row>
    <row r="29" spans="2:71" s="2" customFormat="1" ht="14.45" hidden="1" customHeight="1" x14ac:dyDescent="0.3">
      <c r="B29" s="46"/>
      <c r="C29" s="47"/>
      <c r="D29" s="47"/>
      <c r="E29" s="47"/>
      <c r="F29" s="48" t="s">
        <v>44</v>
      </c>
      <c r="G29" s="47"/>
      <c r="H29" s="47"/>
      <c r="I29" s="47"/>
      <c r="J29" s="47"/>
      <c r="K29" s="47"/>
      <c r="L29" s="267">
        <v>0.15</v>
      </c>
      <c r="M29" s="258"/>
      <c r="N29" s="258"/>
      <c r="O29" s="258"/>
      <c r="P29" s="47"/>
      <c r="Q29" s="47"/>
      <c r="R29" s="47"/>
      <c r="S29" s="47"/>
      <c r="T29" s="47"/>
      <c r="U29" s="47"/>
      <c r="V29" s="47"/>
      <c r="W29" s="257">
        <v>0</v>
      </c>
      <c r="X29" s="258"/>
      <c r="Y29" s="258"/>
      <c r="Z29" s="258"/>
      <c r="AA29" s="258"/>
      <c r="AB29" s="258"/>
      <c r="AC29" s="258"/>
      <c r="AD29" s="258"/>
      <c r="AE29" s="258"/>
      <c r="AF29" s="47"/>
      <c r="AG29" s="47"/>
      <c r="AH29" s="47"/>
      <c r="AI29" s="47"/>
      <c r="AJ29" s="47"/>
      <c r="AK29" s="257">
        <v>0</v>
      </c>
      <c r="AL29" s="258"/>
      <c r="AM29" s="258"/>
      <c r="AN29" s="258"/>
      <c r="AO29" s="258"/>
      <c r="AP29" s="47"/>
      <c r="AQ29" s="49"/>
      <c r="BE29" s="256"/>
    </row>
    <row r="30" spans="2:71" s="2" customFormat="1" ht="14.45" hidden="1" customHeight="1" x14ac:dyDescent="0.3">
      <c r="B30" s="46"/>
      <c r="C30" s="47"/>
      <c r="D30" s="47"/>
      <c r="E30" s="47"/>
      <c r="F30" s="48" t="s">
        <v>45</v>
      </c>
      <c r="G30" s="47"/>
      <c r="H30" s="47"/>
      <c r="I30" s="47"/>
      <c r="J30" s="47"/>
      <c r="K30" s="47"/>
      <c r="L30" s="267">
        <v>0</v>
      </c>
      <c r="M30" s="258"/>
      <c r="N30" s="258"/>
      <c r="O30" s="258"/>
      <c r="P30" s="47"/>
      <c r="Q30" s="47"/>
      <c r="R30" s="47"/>
      <c r="S30" s="47"/>
      <c r="T30" s="47"/>
      <c r="U30" s="47"/>
      <c r="V30" s="47"/>
      <c r="W30" s="257">
        <v>0</v>
      </c>
      <c r="X30" s="258"/>
      <c r="Y30" s="258"/>
      <c r="Z30" s="258"/>
      <c r="AA30" s="258"/>
      <c r="AB30" s="258"/>
      <c r="AC30" s="258"/>
      <c r="AD30" s="258"/>
      <c r="AE30" s="258"/>
      <c r="AF30" s="47"/>
      <c r="AG30" s="47"/>
      <c r="AH30" s="47"/>
      <c r="AI30" s="47"/>
      <c r="AJ30" s="47"/>
      <c r="AK30" s="257">
        <v>0</v>
      </c>
      <c r="AL30" s="258"/>
      <c r="AM30" s="258"/>
      <c r="AN30" s="258"/>
      <c r="AO30" s="258"/>
      <c r="AP30" s="47"/>
      <c r="AQ30" s="49"/>
      <c r="BE30" s="256"/>
    </row>
    <row r="31" spans="2:71" s="1" customFormat="1" ht="6.95" customHeight="1" x14ac:dyDescent="0.3">
      <c r="B31" s="40"/>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4"/>
      <c r="BE31" s="256"/>
    </row>
    <row r="32" spans="2:71" s="1" customFormat="1" ht="25.9" customHeight="1" x14ac:dyDescent="0.3">
      <c r="B32" s="40"/>
      <c r="C32" s="50"/>
      <c r="D32" s="51" t="s">
        <v>46</v>
      </c>
      <c r="E32" s="52"/>
      <c r="F32" s="52"/>
      <c r="G32" s="52"/>
      <c r="H32" s="52"/>
      <c r="I32" s="52"/>
      <c r="J32" s="52"/>
      <c r="K32" s="52"/>
      <c r="L32" s="52"/>
      <c r="M32" s="52"/>
      <c r="N32" s="52"/>
      <c r="O32" s="52"/>
      <c r="P32" s="52"/>
      <c r="Q32" s="52"/>
      <c r="R32" s="52"/>
      <c r="S32" s="52"/>
      <c r="T32" s="53" t="s">
        <v>47</v>
      </c>
      <c r="U32" s="52"/>
      <c r="V32" s="52"/>
      <c r="W32" s="52"/>
      <c r="X32" s="259" t="s">
        <v>48</v>
      </c>
      <c r="Y32" s="260"/>
      <c r="Z32" s="260"/>
      <c r="AA32" s="260"/>
      <c r="AB32" s="260"/>
      <c r="AC32" s="52"/>
      <c r="AD32" s="52"/>
      <c r="AE32" s="52"/>
      <c r="AF32" s="52"/>
      <c r="AG32" s="52"/>
      <c r="AH32" s="52"/>
      <c r="AI32" s="52"/>
      <c r="AJ32" s="52"/>
      <c r="AK32" s="261">
        <f>AK23+AK26</f>
        <v>6656548.797390298</v>
      </c>
      <c r="AL32" s="260"/>
      <c r="AM32" s="260"/>
      <c r="AN32" s="260"/>
      <c r="AO32" s="262"/>
      <c r="AP32" s="50"/>
      <c r="AQ32" s="54"/>
      <c r="BE32" s="256"/>
    </row>
    <row r="33" spans="2:56" s="1" customFormat="1" ht="6.95" customHeight="1" x14ac:dyDescent="0.3">
      <c r="B33" s="40"/>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4"/>
    </row>
    <row r="34" spans="2:56" s="1" customFormat="1" ht="6.95" customHeight="1" x14ac:dyDescent="0.3">
      <c r="B34" s="55"/>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7"/>
    </row>
    <row r="38" spans="2:56" s="1" customFormat="1" ht="6.95" customHeight="1" x14ac:dyDescent="0.3">
      <c r="B38" s="58"/>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40"/>
    </row>
    <row r="39" spans="2:56" s="1" customFormat="1" ht="36.950000000000003" customHeight="1" x14ac:dyDescent="0.3">
      <c r="B39" s="40"/>
      <c r="C39" s="60" t="s">
        <v>49</v>
      </c>
      <c r="AR39" s="40"/>
    </row>
    <row r="40" spans="2:56" s="1" customFormat="1" ht="6.95" customHeight="1" x14ac:dyDescent="0.3">
      <c r="B40" s="40"/>
      <c r="AR40" s="40"/>
    </row>
    <row r="41" spans="2:56" s="3" customFormat="1" ht="14.45" customHeight="1" x14ac:dyDescent="0.3">
      <c r="B41" s="61"/>
      <c r="C41" s="62" t="s">
        <v>16</v>
      </c>
      <c r="L41" s="3" t="s">
        <v>17</v>
      </c>
      <c r="AR41" s="61"/>
    </row>
    <row r="42" spans="2:56" s="4" customFormat="1" ht="36.950000000000003" customHeight="1" x14ac:dyDescent="0.3">
      <c r="B42" s="63"/>
      <c r="C42" s="64" t="s">
        <v>19</v>
      </c>
      <c r="L42" s="288" t="s">
        <v>20</v>
      </c>
      <c r="M42" s="289"/>
      <c r="N42" s="289"/>
      <c r="O42" s="289"/>
      <c r="P42" s="289"/>
      <c r="Q42" s="289"/>
      <c r="R42" s="289"/>
      <c r="S42" s="289"/>
      <c r="T42" s="289"/>
      <c r="U42" s="289"/>
      <c r="V42" s="289"/>
      <c r="W42" s="289"/>
      <c r="X42" s="289"/>
      <c r="Y42" s="289"/>
      <c r="Z42" s="289"/>
      <c r="AA42" s="289"/>
      <c r="AB42" s="289"/>
      <c r="AC42" s="289"/>
      <c r="AD42" s="289"/>
      <c r="AE42" s="289"/>
      <c r="AF42" s="289"/>
      <c r="AG42" s="289"/>
      <c r="AH42" s="289"/>
      <c r="AI42" s="289"/>
      <c r="AJ42" s="289"/>
      <c r="AK42" s="289"/>
      <c r="AL42" s="289"/>
      <c r="AM42" s="289"/>
      <c r="AN42" s="289"/>
      <c r="AO42" s="289"/>
      <c r="AR42" s="63"/>
    </row>
    <row r="43" spans="2:56" s="1" customFormat="1" ht="6.95" customHeight="1" x14ac:dyDescent="0.3">
      <c r="B43" s="40"/>
      <c r="AR43" s="40"/>
    </row>
    <row r="44" spans="2:56" s="1" customFormat="1" ht="15" x14ac:dyDescent="0.3">
      <c r="B44" s="40"/>
      <c r="C44" s="62" t="s">
        <v>23</v>
      </c>
      <c r="L44" s="65" t="s">
        <v>24</v>
      </c>
      <c r="AI44" s="62" t="s">
        <v>25</v>
      </c>
      <c r="AM44" s="290" t="s">
        <v>26</v>
      </c>
      <c r="AN44" s="290"/>
      <c r="AR44" s="40"/>
    </row>
    <row r="45" spans="2:56" s="1" customFormat="1" ht="6.95" customHeight="1" x14ac:dyDescent="0.3">
      <c r="B45" s="40"/>
      <c r="AR45" s="40"/>
    </row>
    <row r="46" spans="2:56" s="1" customFormat="1" ht="15" x14ac:dyDescent="0.3">
      <c r="B46" s="40"/>
      <c r="C46" s="62" t="s">
        <v>27</v>
      </c>
      <c r="L46" s="3" t="s">
        <v>29</v>
      </c>
      <c r="AI46" s="62" t="s">
        <v>32</v>
      </c>
      <c r="AM46" s="282" t="s">
        <v>33</v>
      </c>
      <c r="AN46" s="282"/>
      <c r="AO46" s="282"/>
      <c r="AP46" s="282"/>
      <c r="AR46" s="40"/>
      <c r="AS46" s="283" t="s">
        <v>50</v>
      </c>
      <c r="AT46" s="284"/>
      <c r="AU46" s="67"/>
      <c r="AV46" s="67"/>
      <c r="AW46" s="67"/>
      <c r="AX46" s="67"/>
      <c r="AY46" s="67"/>
      <c r="AZ46" s="67"/>
      <c r="BA46" s="67"/>
      <c r="BB46" s="67"/>
      <c r="BC46" s="67"/>
      <c r="BD46" s="68"/>
    </row>
    <row r="47" spans="2:56" s="1" customFormat="1" ht="15" x14ac:dyDescent="0.3">
      <c r="B47" s="40"/>
      <c r="C47" s="62" t="s">
        <v>31</v>
      </c>
      <c r="L47" s="3" t="s">
        <v>5</v>
      </c>
      <c r="AR47" s="40"/>
      <c r="AS47" s="285"/>
      <c r="AT47" s="286"/>
      <c r="AU47" s="41"/>
      <c r="AV47" s="41"/>
      <c r="AW47" s="41"/>
      <c r="AX47" s="41"/>
      <c r="AY47" s="41"/>
      <c r="AZ47" s="41"/>
      <c r="BA47" s="41"/>
      <c r="BB47" s="41"/>
      <c r="BC47" s="41"/>
      <c r="BD47" s="69"/>
    </row>
    <row r="48" spans="2:56" s="1" customFormat="1" ht="10.9" customHeight="1" x14ac:dyDescent="0.3">
      <c r="B48" s="40"/>
      <c r="AR48" s="40"/>
      <c r="AS48" s="285"/>
      <c r="AT48" s="286"/>
      <c r="AU48" s="41"/>
      <c r="AV48" s="41"/>
      <c r="AW48" s="41"/>
      <c r="AX48" s="41"/>
      <c r="AY48" s="41"/>
      <c r="AZ48" s="41"/>
      <c r="BA48" s="41"/>
      <c r="BB48" s="41"/>
      <c r="BC48" s="41"/>
      <c r="BD48" s="69"/>
    </row>
    <row r="49" spans="1:91" s="1" customFormat="1" ht="29.25" customHeight="1" x14ac:dyDescent="0.3">
      <c r="B49" s="40"/>
      <c r="C49" s="280" t="s">
        <v>51</v>
      </c>
      <c r="D49" s="281"/>
      <c r="E49" s="281"/>
      <c r="F49" s="281"/>
      <c r="G49" s="281"/>
      <c r="H49" s="70"/>
      <c r="I49" s="287" t="s">
        <v>52</v>
      </c>
      <c r="J49" s="281"/>
      <c r="K49" s="281"/>
      <c r="L49" s="281"/>
      <c r="M49" s="281"/>
      <c r="N49" s="281"/>
      <c r="O49" s="281"/>
      <c r="P49" s="281"/>
      <c r="Q49" s="281"/>
      <c r="R49" s="281"/>
      <c r="S49" s="281"/>
      <c r="T49" s="281"/>
      <c r="U49" s="281"/>
      <c r="V49" s="281"/>
      <c r="W49" s="281"/>
      <c r="X49" s="281"/>
      <c r="Y49" s="281"/>
      <c r="Z49" s="281"/>
      <c r="AA49" s="281"/>
      <c r="AB49" s="281"/>
      <c r="AC49" s="281"/>
      <c r="AD49" s="281"/>
      <c r="AE49" s="281"/>
      <c r="AF49" s="281"/>
      <c r="AG49" s="291" t="s">
        <v>53</v>
      </c>
      <c r="AH49" s="281"/>
      <c r="AI49" s="281"/>
      <c r="AJ49" s="281"/>
      <c r="AK49" s="281"/>
      <c r="AL49" s="281"/>
      <c r="AM49" s="281"/>
      <c r="AN49" s="287" t="s">
        <v>54</v>
      </c>
      <c r="AO49" s="281"/>
      <c r="AP49" s="281"/>
      <c r="AQ49" s="71" t="s">
        <v>55</v>
      </c>
      <c r="AR49" s="40"/>
      <c r="AS49" s="72" t="s">
        <v>56</v>
      </c>
      <c r="AT49" s="73" t="s">
        <v>57</v>
      </c>
      <c r="AU49" s="73" t="s">
        <v>58</v>
      </c>
      <c r="AV49" s="73" t="s">
        <v>59</v>
      </c>
      <c r="AW49" s="73" t="s">
        <v>60</v>
      </c>
      <c r="AX49" s="73" t="s">
        <v>61</v>
      </c>
      <c r="AY49" s="73" t="s">
        <v>62</v>
      </c>
      <c r="AZ49" s="73" t="s">
        <v>63</v>
      </c>
      <c r="BA49" s="73" t="s">
        <v>64</v>
      </c>
      <c r="BB49" s="73" t="s">
        <v>65</v>
      </c>
      <c r="BC49" s="73" t="s">
        <v>66</v>
      </c>
      <c r="BD49" s="74" t="s">
        <v>67</v>
      </c>
    </row>
    <row r="50" spans="1:91" s="1" customFormat="1" ht="10.9" customHeight="1" x14ac:dyDescent="0.3">
      <c r="B50" s="40"/>
      <c r="AR50" s="40"/>
      <c r="AS50" s="75"/>
      <c r="AT50" s="67"/>
      <c r="AU50" s="67"/>
      <c r="AV50" s="67"/>
      <c r="AW50" s="67"/>
      <c r="AX50" s="67"/>
      <c r="AY50" s="67"/>
      <c r="AZ50" s="67"/>
      <c r="BA50" s="67"/>
      <c r="BB50" s="67"/>
      <c r="BC50" s="67"/>
      <c r="BD50" s="68"/>
    </row>
    <row r="51" spans="1:91" s="4" customFormat="1" ht="32.450000000000003" customHeight="1" x14ac:dyDescent="0.3">
      <c r="B51" s="63"/>
      <c r="C51" s="76" t="s">
        <v>68</v>
      </c>
      <c r="D51" s="77"/>
      <c r="E51" s="77"/>
      <c r="F51" s="77"/>
      <c r="G51" s="77"/>
      <c r="H51" s="77"/>
      <c r="I51" s="77"/>
      <c r="J51" s="77"/>
      <c r="K51" s="77"/>
      <c r="L51" s="77"/>
      <c r="M51" s="77"/>
      <c r="N51" s="77"/>
      <c r="O51" s="77"/>
      <c r="P51" s="77"/>
      <c r="Q51" s="77"/>
      <c r="R51" s="77"/>
      <c r="S51" s="77"/>
      <c r="T51" s="77"/>
      <c r="U51" s="77"/>
      <c r="V51" s="77"/>
      <c r="W51" s="77"/>
      <c r="X51" s="77"/>
      <c r="Y51" s="77"/>
      <c r="Z51" s="77"/>
      <c r="AA51" s="77"/>
      <c r="AB51" s="77"/>
      <c r="AC51" s="77"/>
      <c r="AD51" s="77"/>
      <c r="AE51" s="77"/>
      <c r="AF51" s="77"/>
      <c r="AG51" s="294">
        <f>AG52+AG54+AG57</f>
        <v>5501279.9978432218</v>
      </c>
      <c r="AH51" s="294"/>
      <c r="AI51" s="294"/>
      <c r="AJ51" s="294"/>
      <c r="AK51" s="294"/>
      <c r="AL51" s="294"/>
      <c r="AM51" s="294"/>
      <c r="AN51" s="295">
        <f>AN52+AN54+AN57</f>
        <v>6656548.7973902989</v>
      </c>
      <c r="AO51" s="295"/>
      <c r="AP51" s="295"/>
      <c r="AQ51" s="78" t="s">
        <v>5</v>
      </c>
      <c r="AR51" s="63"/>
      <c r="AS51" s="79">
        <v>0</v>
      </c>
      <c r="AT51" s="80">
        <v>0</v>
      </c>
      <c r="AU51" s="81">
        <v>0</v>
      </c>
      <c r="AV51" s="80">
        <v>0</v>
      </c>
      <c r="AW51" s="80">
        <v>0</v>
      </c>
      <c r="AX51" s="80">
        <v>0</v>
      </c>
      <c r="AY51" s="80">
        <v>0</v>
      </c>
      <c r="AZ51" s="80">
        <v>0</v>
      </c>
      <c r="BA51" s="80">
        <v>0</v>
      </c>
      <c r="BB51" s="80">
        <v>0</v>
      </c>
      <c r="BC51" s="80">
        <v>0</v>
      </c>
      <c r="BD51" s="82">
        <v>0</v>
      </c>
      <c r="BS51" s="64" t="s">
        <v>69</v>
      </c>
      <c r="BT51" s="64" t="s">
        <v>70</v>
      </c>
      <c r="BU51" s="83" t="s">
        <v>71</v>
      </c>
      <c r="BV51" s="64" t="s">
        <v>72</v>
      </c>
      <c r="BW51" s="64" t="s">
        <v>7</v>
      </c>
      <c r="BX51" s="64" t="s">
        <v>73</v>
      </c>
      <c r="CL51" s="64" t="s">
        <v>5</v>
      </c>
    </row>
    <row r="52" spans="1:91" s="5" customFormat="1" ht="16.5" customHeight="1" x14ac:dyDescent="0.3">
      <c r="B52" s="84"/>
      <c r="C52" s="85"/>
      <c r="D52" s="275" t="s">
        <v>74</v>
      </c>
      <c r="E52" s="275"/>
      <c r="F52" s="275"/>
      <c r="G52" s="275"/>
      <c r="H52" s="275"/>
      <c r="I52" s="86"/>
      <c r="J52" s="275" t="s">
        <v>75</v>
      </c>
      <c r="K52" s="275"/>
      <c r="L52" s="275"/>
      <c r="M52" s="275"/>
      <c r="N52" s="275"/>
      <c r="O52" s="275"/>
      <c r="P52" s="275"/>
      <c r="Q52" s="275"/>
      <c r="R52" s="275"/>
      <c r="S52" s="275"/>
      <c r="T52" s="275"/>
      <c r="U52" s="275"/>
      <c r="V52" s="275"/>
      <c r="W52" s="275"/>
      <c r="X52" s="275"/>
      <c r="Y52" s="275"/>
      <c r="Z52" s="275"/>
      <c r="AA52" s="275"/>
      <c r="AB52" s="275"/>
      <c r="AC52" s="275"/>
      <c r="AD52" s="275"/>
      <c r="AE52" s="275"/>
      <c r="AF52" s="275"/>
      <c r="AG52" s="278">
        <f>AG53</f>
        <v>3301051.1772830407</v>
      </c>
      <c r="AH52" s="277"/>
      <c r="AI52" s="277"/>
      <c r="AJ52" s="277"/>
      <c r="AK52" s="277"/>
      <c r="AL52" s="277"/>
      <c r="AM52" s="277"/>
      <c r="AN52" s="276">
        <f>AN53</f>
        <v>3994271.924512479</v>
      </c>
      <c r="AO52" s="277"/>
      <c r="AP52" s="277"/>
      <c r="AQ52" s="87" t="s">
        <v>76</v>
      </c>
      <c r="AR52" s="84"/>
      <c r="AS52" s="88">
        <v>0</v>
      </c>
      <c r="AT52" s="89">
        <v>0</v>
      </c>
      <c r="AU52" s="90">
        <v>0</v>
      </c>
      <c r="AV52" s="89">
        <v>0</v>
      </c>
      <c r="AW52" s="89">
        <v>0</v>
      </c>
      <c r="AX52" s="89">
        <v>0</v>
      </c>
      <c r="AY52" s="89">
        <v>0</v>
      </c>
      <c r="AZ52" s="89">
        <v>0</v>
      </c>
      <c r="BA52" s="89">
        <v>0</v>
      </c>
      <c r="BB52" s="89">
        <v>0</v>
      </c>
      <c r="BC52" s="89">
        <v>0</v>
      </c>
      <c r="BD52" s="91">
        <v>0</v>
      </c>
      <c r="BS52" s="92" t="s">
        <v>69</v>
      </c>
      <c r="BT52" s="92" t="s">
        <v>74</v>
      </c>
      <c r="BU52" s="92" t="s">
        <v>71</v>
      </c>
      <c r="BV52" s="92" t="s">
        <v>72</v>
      </c>
      <c r="BW52" s="92" t="s">
        <v>77</v>
      </c>
      <c r="BX52" s="92" t="s">
        <v>7</v>
      </c>
      <c r="CL52" s="92" t="s">
        <v>5</v>
      </c>
      <c r="CM52" s="92" t="s">
        <v>78</v>
      </c>
    </row>
    <row r="53" spans="1:91" s="6" customFormat="1" ht="28.5" customHeight="1" x14ac:dyDescent="0.3">
      <c r="A53" s="93" t="s">
        <v>79</v>
      </c>
      <c r="B53" s="94"/>
      <c r="C53" s="9"/>
      <c r="D53" s="9"/>
      <c r="E53" s="279" t="s">
        <v>80</v>
      </c>
      <c r="F53" s="279"/>
      <c r="G53" s="279"/>
      <c r="H53" s="279"/>
      <c r="I53" s="279"/>
      <c r="J53" s="9"/>
      <c r="K53" s="279" t="s">
        <v>81</v>
      </c>
      <c r="L53" s="279"/>
      <c r="M53" s="279"/>
      <c r="N53" s="279"/>
      <c r="O53" s="279"/>
      <c r="P53" s="279"/>
      <c r="Q53" s="279"/>
      <c r="R53" s="279"/>
      <c r="S53" s="279"/>
      <c r="T53" s="279"/>
      <c r="U53" s="279"/>
      <c r="V53" s="279"/>
      <c r="W53" s="279"/>
      <c r="X53" s="279"/>
      <c r="Y53" s="279"/>
      <c r="Z53" s="279"/>
      <c r="AA53" s="279"/>
      <c r="AB53" s="279"/>
      <c r="AC53" s="279"/>
      <c r="AD53" s="279"/>
      <c r="AE53" s="279"/>
      <c r="AF53" s="279"/>
      <c r="AG53" s="292">
        <f>'11 - SO 101 – Zpevněné do...'!J29</f>
        <v>3301051.1772830407</v>
      </c>
      <c r="AH53" s="293"/>
      <c r="AI53" s="293"/>
      <c r="AJ53" s="293"/>
      <c r="AK53" s="293"/>
      <c r="AL53" s="293"/>
      <c r="AM53" s="293"/>
      <c r="AN53" s="292">
        <f>AG53*1.21</f>
        <v>3994271.924512479</v>
      </c>
      <c r="AO53" s="293"/>
      <c r="AP53" s="293"/>
      <c r="AQ53" s="95" t="s">
        <v>82</v>
      </c>
      <c r="AR53" s="94"/>
      <c r="AS53" s="96">
        <v>0</v>
      </c>
      <c r="AT53" s="97">
        <v>0</v>
      </c>
      <c r="AU53" s="98">
        <v>0</v>
      </c>
      <c r="AV53" s="97">
        <v>0</v>
      </c>
      <c r="AW53" s="97">
        <v>0</v>
      </c>
      <c r="AX53" s="97">
        <v>0</v>
      </c>
      <c r="AY53" s="97">
        <v>0</v>
      </c>
      <c r="AZ53" s="97">
        <v>0</v>
      </c>
      <c r="BA53" s="97">
        <v>0</v>
      </c>
      <c r="BB53" s="97">
        <v>0</v>
      </c>
      <c r="BC53" s="97">
        <v>0</v>
      </c>
      <c r="BD53" s="99">
        <v>0</v>
      </c>
      <c r="BT53" s="100" t="s">
        <v>78</v>
      </c>
      <c r="BV53" s="100" t="s">
        <v>72</v>
      </c>
      <c r="BW53" s="100" t="s">
        <v>83</v>
      </c>
      <c r="BX53" s="100" t="s">
        <v>77</v>
      </c>
      <c r="CL53" s="100" t="s">
        <v>5</v>
      </c>
    </row>
    <row r="54" spans="1:91" s="5" customFormat="1" ht="16.5" customHeight="1" x14ac:dyDescent="0.3">
      <c r="B54" s="84"/>
      <c r="C54" s="85"/>
      <c r="D54" s="275" t="s">
        <v>78</v>
      </c>
      <c r="E54" s="275"/>
      <c r="F54" s="275"/>
      <c r="G54" s="275"/>
      <c r="H54" s="275"/>
      <c r="I54" s="86"/>
      <c r="J54" s="275" t="s">
        <v>84</v>
      </c>
      <c r="K54" s="275"/>
      <c r="L54" s="275"/>
      <c r="M54" s="275"/>
      <c r="N54" s="275"/>
      <c r="O54" s="275"/>
      <c r="P54" s="275"/>
      <c r="Q54" s="275"/>
      <c r="R54" s="275"/>
      <c r="S54" s="275"/>
      <c r="T54" s="275"/>
      <c r="U54" s="275"/>
      <c r="V54" s="275"/>
      <c r="W54" s="275"/>
      <c r="X54" s="275"/>
      <c r="Y54" s="275"/>
      <c r="Z54" s="275"/>
      <c r="AA54" s="275"/>
      <c r="AB54" s="275"/>
      <c r="AC54" s="275"/>
      <c r="AD54" s="275"/>
      <c r="AE54" s="275"/>
      <c r="AF54" s="275"/>
      <c r="AG54" s="278">
        <f>SUM(AG55:AM56)</f>
        <v>1301638.8365625606</v>
      </c>
      <c r="AH54" s="277"/>
      <c r="AI54" s="277"/>
      <c r="AJ54" s="277"/>
      <c r="AK54" s="277"/>
      <c r="AL54" s="277"/>
      <c r="AM54" s="277"/>
      <c r="AN54" s="276">
        <f>SUM(AN55:AP56)</f>
        <v>1574982.9922406983</v>
      </c>
      <c r="AO54" s="277"/>
      <c r="AP54" s="277"/>
      <c r="AQ54" s="87" t="s">
        <v>76</v>
      </c>
      <c r="AR54" s="84"/>
      <c r="AS54" s="88">
        <v>0</v>
      </c>
      <c r="AT54" s="89">
        <v>0</v>
      </c>
      <c r="AU54" s="90">
        <v>0</v>
      </c>
      <c r="AV54" s="89">
        <v>0</v>
      </c>
      <c r="AW54" s="89">
        <v>0</v>
      </c>
      <c r="AX54" s="89">
        <v>0</v>
      </c>
      <c r="AY54" s="89">
        <v>0</v>
      </c>
      <c r="AZ54" s="89">
        <v>0</v>
      </c>
      <c r="BA54" s="89">
        <v>0</v>
      </c>
      <c r="BB54" s="89">
        <v>0</v>
      </c>
      <c r="BC54" s="89">
        <v>0</v>
      </c>
      <c r="BD54" s="91">
        <v>0</v>
      </c>
      <c r="BS54" s="92" t="s">
        <v>69</v>
      </c>
      <c r="BT54" s="92" t="s">
        <v>74</v>
      </c>
      <c r="BU54" s="92" t="s">
        <v>71</v>
      </c>
      <c r="BV54" s="92" t="s">
        <v>72</v>
      </c>
      <c r="BW54" s="92" t="s">
        <v>85</v>
      </c>
      <c r="BX54" s="92" t="s">
        <v>7</v>
      </c>
      <c r="CL54" s="92" t="s">
        <v>5</v>
      </c>
      <c r="CM54" s="92" t="s">
        <v>78</v>
      </c>
    </row>
    <row r="55" spans="1:91" s="6" customFormat="1" ht="28.5" customHeight="1" x14ac:dyDescent="0.3">
      <c r="A55" s="93" t="s">
        <v>79</v>
      </c>
      <c r="B55" s="94"/>
      <c r="C55" s="9"/>
      <c r="D55" s="9"/>
      <c r="E55" s="279" t="s">
        <v>10</v>
      </c>
      <c r="F55" s="279"/>
      <c r="G55" s="279"/>
      <c r="H55" s="279"/>
      <c r="I55" s="279"/>
      <c r="J55" s="9"/>
      <c r="K55" s="279" t="s">
        <v>86</v>
      </c>
      <c r="L55" s="279"/>
      <c r="M55" s="279"/>
      <c r="N55" s="279"/>
      <c r="O55" s="279"/>
      <c r="P55" s="279"/>
      <c r="Q55" s="279"/>
      <c r="R55" s="279"/>
      <c r="S55" s="279"/>
      <c r="T55" s="279"/>
      <c r="U55" s="279"/>
      <c r="V55" s="279"/>
      <c r="W55" s="279"/>
      <c r="X55" s="279"/>
      <c r="Y55" s="279"/>
      <c r="Z55" s="279"/>
      <c r="AA55" s="279"/>
      <c r="AB55" s="279"/>
      <c r="AC55" s="279"/>
      <c r="AD55" s="279"/>
      <c r="AE55" s="279"/>
      <c r="AF55" s="279"/>
      <c r="AG55" s="292">
        <f>'21 - SO 101 – Zpevněné do...'!J29</f>
        <v>1062613.0265625606</v>
      </c>
      <c r="AH55" s="293"/>
      <c r="AI55" s="293"/>
      <c r="AJ55" s="293"/>
      <c r="AK55" s="293"/>
      <c r="AL55" s="293"/>
      <c r="AM55" s="293"/>
      <c r="AN55" s="292">
        <f>AG55*1.21</f>
        <v>1285761.7621406983</v>
      </c>
      <c r="AO55" s="293"/>
      <c r="AP55" s="293"/>
      <c r="AQ55" s="95" t="s">
        <v>82</v>
      </c>
      <c r="AR55" s="94"/>
      <c r="AS55" s="96">
        <v>0</v>
      </c>
      <c r="AT55" s="97">
        <v>0</v>
      </c>
      <c r="AU55" s="98">
        <v>0</v>
      </c>
      <c r="AV55" s="97">
        <v>0</v>
      </c>
      <c r="AW55" s="97">
        <v>0</v>
      </c>
      <c r="AX55" s="97">
        <v>0</v>
      </c>
      <c r="AY55" s="97">
        <v>0</v>
      </c>
      <c r="AZ55" s="97">
        <v>0</v>
      </c>
      <c r="BA55" s="97">
        <v>0</v>
      </c>
      <c r="BB55" s="97">
        <v>0</v>
      </c>
      <c r="BC55" s="97">
        <v>0</v>
      </c>
      <c r="BD55" s="99">
        <v>0</v>
      </c>
      <c r="BT55" s="100" t="s">
        <v>78</v>
      </c>
      <c r="BV55" s="100" t="s">
        <v>72</v>
      </c>
      <c r="BW55" s="100" t="s">
        <v>87</v>
      </c>
      <c r="BX55" s="100" t="s">
        <v>85</v>
      </c>
      <c r="CL55" s="100" t="s">
        <v>5</v>
      </c>
    </row>
    <row r="56" spans="1:91" s="6" customFormat="1" ht="28.5" customHeight="1" x14ac:dyDescent="0.3">
      <c r="A56" s="93" t="s">
        <v>79</v>
      </c>
      <c r="B56" s="94"/>
      <c r="C56" s="9"/>
      <c r="D56" s="9"/>
      <c r="E56" s="279" t="s">
        <v>88</v>
      </c>
      <c r="F56" s="279"/>
      <c r="G56" s="279"/>
      <c r="H56" s="279"/>
      <c r="I56" s="279"/>
      <c r="J56" s="9"/>
      <c r="K56" s="279" t="s">
        <v>89</v>
      </c>
      <c r="L56" s="279"/>
      <c r="M56" s="279"/>
      <c r="N56" s="279"/>
      <c r="O56" s="279"/>
      <c r="P56" s="279"/>
      <c r="Q56" s="279"/>
      <c r="R56" s="279"/>
      <c r="S56" s="279"/>
      <c r="T56" s="279"/>
      <c r="U56" s="279"/>
      <c r="V56" s="279"/>
      <c r="W56" s="279"/>
      <c r="X56" s="279"/>
      <c r="Y56" s="279"/>
      <c r="Z56" s="279"/>
      <c r="AA56" s="279"/>
      <c r="AB56" s="279"/>
      <c r="AC56" s="279"/>
      <c r="AD56" s="279"/>
      <c r="AE56" s="279"/>
      <c r="AF56" s="279"/>
      <c r="AG56" s="292">
        <f>'22 - Vedlejší a ostatní n...'!J29</f>
        <v>239025.81</v>
      </c>
      <c r="AH56" s="293"/>
      <c r="AI56" s="293"/>
      <c r="AJ56" s="293"/>
      <c r="AK56" s="293"/>
      <c r="AL56" s="293"/>
      <c r="AM56" s="293"/>
      <c r="AN56" s="292">
        <f>AG56*1.21</f>
        <v>289221.23009999999</v>
      </c>
      <c r="AO56" s="293"/>
      <c r="AP56" s="293"/>
      <c r="AQ56" s="95" t="s">
        <v>82</v>
      </c>
      <c r="AR56" s="94"/>
      <c r="AS56" s="96">
        <v>0</v>
      </c>
      <c r="AT56" s="97">
        <v>0</v>
      </c>
      <c r="AU56" s="98">
        <v>0</v>
      </c>
      <c r="AV56" s="97">
        <v>0</v>
      </c>
      <c r="AW56" s="97">
        <v>0</v>
      </c>
      <c r="AX56" s="97">
        <v>0</v>
      </c>
      <c r="AY56" s="97">
        <v>0</v>
      </c>
      <c r="AZ56" s="97">
        <v>0</v>
      </c>
      <c r="BA56" s="97">
        <v>0</v>
      </c>
      <c r="BB56" s="97">
        <v>0</v>
      </c>
      <c r="BC56" s="97">
        <v>0</v>
      </c>
      <c r="BD56" s="99">
        <v>0</v>
      </c>
      <c r="BT56" s="100" t="s">
        <v>78</v>
      </c>
      <c r="BV56" s="100" t="s">
        <v>72</v>
      </c>
      <c r="BW56" s="100" t="s">
        <v>90</v>
      </c>
      <c r="BX56" s="100" t="s">
        <v>85</v>
      </c>
      <c r="CL56" s="100" t="s">
        <v>5</v>
      </c>
    </row>
    <row r="57" spans="1:91" s="5" customFormat="1" ht="16.5" customHeight="1" x14ac:dyDescent="0.3">
      <c r="B57" s="84"/>
      <c r="C57" s="85"/>
      <c r="D57" s="275" t="s">
        <v>91</v>
      </c>
      <c r="E57" s="275"/>
      <c r="F57" s="275"/>
      <c r="G57" s="275"/>
      <c r="H57" s="275"/>
      <c r="I57" s="86"/>
      <c r="J57" s="275" t="s">
        <v>92</v>
      </c>
      <c r="K57" s="275"/>
      <c r="L57" s="275"/>
      <c r="M57" s="275"/>
      <c r="N57" s="275"/>
      <c r="O57" s="275"/>
      <c r="P57" s="275"/>
      <c r="Q57" s="275"/>
      <c r="R57" s="275"/>
      <c r="S57" s="275"/>
      <c r="T57" s="275"/>
      <c r="U57" s="275"/>
      <c r="V57" s="275"/>
      <c r="W57" s="275"/>
      <c r="X57" s="275"/>
      <c r="Y57" s="275"/>
      <c r="Z57" s="275"/>
      <c r="AA57" s="275"/>
      <c r="AB57" s="275"/>
      <c r="AC57" s="275"/>
      <c r="AD57" s="275"/>
      <c r="AE57" s="275"/>
      <c r="AF57" s="275"/>
      <c r="AG57" s="278">
        <f>SUM(AG58:AM59)</f>
        <v>898589.98399762053</v>
      </c>
      <c r="AH57" s="277"/>
      <c r="AI57" s="277"/>
      <c r="AJ57" s="277"/>
      <c r="AK57" s="277"/>
      <c r="AL57" s="277"/>
      <c r="AM57" s="277"/>
      <c r="AN57" s="276">
        <f>SUM(AN58:AP59)</f>
        <v>1087293.8806371209</v>
      </c>
      <c r="AO57" s="277"/>
      <c r="AP57" s="277"/>
      <c r="AQ57" s="87" t="s">
        <v>76</v>
      </c>
      <c r="AR57" s="84"/>
      <c r="AS57" s="88">
        <v>0</v>
      </c>
      <c r="AT57" s="89">
        <v>0</v>
      </c>
      <c r="AU57" s="90">
        <v>0</v>
      </c>
      <c r="AV57" s="89">
        <v>0</v>
      </c>
      <c r="AW57" s="89">
        <v>0</v>
      </c>
      <c r="AX57" s="89">
        <v>0</v>
      </c>
      <c r="AY57" s="89">
        <v>0</v>
      </c>
      <c r="AZ57" s="89">
        <v>0</v>
      </c>
      <c r="BA57" s="89">
        <v>0</v>
      </c>
      <c r="BB57" s="89">
        <v>0</v>
      </c>
      <c r="BC57" s="89">
        <v>0</v>
      </c>
      <c r="BD57" s="91">
        <v>0</v>
      </c>
      <c r="BS57" s="92" t="s">
        <v>69</v>
      </c>
      <c r="BT57" s="92" t="s">
        <v>74</v>
      </c>
      <c r="BU57" s="92" t="s">
        <v>71</v>
      </c>
      <c r="BV57" s="92" t="s">
        <v>72</v>
      </c>
      <c r="BW57" s="92" t="s">
        <v>93</v>
      </c>
      <c r="BX57" s="92" t="s">
        <v>7</v>
      </c>
      <c r="CL57" s="92" t="s">
        <v>5</v>
      </c>
      <c r="CM57" s="92" t="s">
        <v>78</v>
      </c>
    </row>
    <row r="58" spans="1:91" s="6" customFormat="1" ht="28.5" customHeight="1" x14ac:dyDescent="0.3">
      <c r="A58" s="93" t="s">
        <v>79</v>
      </c>
      <c r="B58" s="94"/>
      <c r="C58" s="9"/>
      <c r="D58" s="9"/>
      <c r="E58" s="279" t="s">
        <v>94</v>
      </c>
      <c r="F58" s="279"/>
      <c r="G58" s="279"/>
      <c r="H58" s="279"/>
      <c r="I58" s="279"/>
      <c r="J58" s="9"/>
      <c r="K58" s="279" t="s">
        <v>95</v>
      </c>
      <c r="L58" s="279"/>
      <c r="M58" s="279"/>
      <c r="N58" s="279"/>
      <c r="O58" s="279"/>
      <c r="P58" s="279"/>
      <c r="Q58" s="279"/>
      <c r="R58" s="279"/>
      <c r="S58" s="279"/>
      <c r="T58" s="279"/>
      <c r="U58" s="279"/>
      <c r="V58" s="279"/>
      <c r="W58" s="279"/>
      <c r="X58" s="279"/>
      <c r="Y58" s="279"/>
      <c r="Z58" s="279"/>
      <c r="AA58" s="279"/>
      <c r="AB58" s="279"/>
      <c r="AC58" s="279"/>
      <c r="AD58" s="279"/>
      <c r="AE58" s="279"/>
      <c r="AF58" s="279"/>
      <c r="AG58" s="292">
        <f>'31 - SO 101 – Zpevněné do...'!J29</f>
        <v>880296.98399762053</v>
      </c>
      <c r="AH58" s="293"/>
      <c r="AI58" s="293"/>
      <c r="AJ58" s="293"/>
      <c r="AK58" s="293"/>
      <c r="AL58" s="293"/>
      <c r="AM58" s="293"/>
      <c r="AN58" s="292">
        <f>AG58*1.21</f>
        <v>1065159.3506371209</v>
      </c>
      <c r="AO58" s="293"/>
      <c r="AP58" s="293"/>
      <c r="AQ58" s="95" t="s">
        <v>82</v>
      </c>
      <c r="AR58" s="94"/>
      <c r="AS58" s="96">
        <v>0</v>
      </c>
      <c r="AT58" s="97">
        <v>0</v>
      </c>
      <c r="AU58" s="98">
        <v>0</v>
      </c>
      <c r="AV58" s="97">
        <v>0</v>
      </c>
      <c r="AW58" s="97">
        <v>0</v>
      </c>
      <c r="AX58" s="97">
        <v>0</v>
      </c>
      <c r="AY58" s="97">
        <v>0</v>
      </c>
      <c r="AZ58" s="97">
        <v>0</v>
      </c>
      <c r="BA58" s="97">
        <v>0</v>
      </c>
      <c r="BB58" s="97">
        <v>0</v>
      </c>
      <c r="BC58" s="97">
        <v>0</v>
      </c>
      <c r="BD58" s="99">
        <v>0</v>
      </c>
      <c r="BT58" s="100" t="s">
        <v>78</v>
      </c>
      <c r="BV58" s="100" t="s">
        <v>72</v>
      </c>
      <c r="BW58" s="100" t="s">
        <v>96</v>
      </c>
      <c r="BX58" s="100" t="s">
        <v>93</v>
      </c>
      <c r="CL58" s="100" t="s">
        <v>5</v>
      </c>
    </row>
    <row r="59" spans="1:91" s="6" customFormat="1" ht="28.5" customHeight="1" x14ac:dyDescent="0.3">
      <c r="A59" s="93" t="s">
        <v>79</v>
      </c>
      <c r="B59" s="94"/>
      <c r="C59" s="9"/>
      <c r="D59" s="9"/>
      <c r="E59" s="279" t="s">
        <v>97</v>
      </c>
      <c r="F59" s="279"/>
      <c r="G59" s="279"/>
      <c r="H59" s="279"/>
      <c r="I59" s="279"/>
      <c r="J59" s="9"/>
      <c r="K59" s="279" t="s">
        <v>98</v>
      </c>
      <c r="L59" s="279"/>
      <c r="M59" s="279"/>
      <c r="N59" s="279"/>
      <c r="O59" s="279"/>
      <c r="P59" s="279"/>
      <c r="Q59" s="279"/>
      <c r="R59" s="279"/>
      <c r="S59" s="279"/>
      <c r="T59" s="279"/>
      <c r="U59" s="279"/>
      <c r="V59" s="279"/>
      <c r="W59" s="279"/>
      <c r="X59" s="279"/>
      <c r="Y59" s="279"/>
      <c r="Z59" s="279"/>
      <c r="AA59" s="279"/>
      <c r="AB59" s="279"/>
      <c r="AC59" s="279"/>
      <c r="AD59" s="279"/>
      <c r="AE59" s="279"/>
      <c r="AF59" s="279"/>
      <c r="AG59" s="292">
        <f>'32 - Vedlejší a ostatní n...'!J60</f>
        <v>18293</v>
      </c>
      <c r="AH59" s="293"/>
      <c r="AI59" s="293"/>
      <c r="AJ59" s="293"/>
      <c r="AK59" s="293"/>
      <c r="AL59" s="293"/>
      <c r="AM59" s="293"/>
      <c r="AN59" s="292">
        <f>AG59*1.21</f>
        <v>22134.53</v>
      </c>
      <c r="AO59" s="293"/>
      <c r="AP59" s="293"/>
      <c r="AQ59" s="95" t="s">
        <v>82</v>
      </c>
      <c r="AR59" s="94"/>
      <c r="AS59" s="101">
        <v>0</v>
      </c>
      <c r="AT59" s="102">
        <v>0</v>
      </c>
      <c r="AU59" s="103">
        <v>0</v>
      </c>
      <c r="AV59" s="102">
        <v>0</v>
      </c>
      <c r="AW59" s="102">
        <v>0</v>
      </c>
      <c r="AX59" s="102">
        <v>0</v>
      </c>
      <c r="AY59" s="102">
        <v>0</v>
      </c>
      <c r="AZ59" s="102">
        <v>0</v>
      </c>
      <c r="BA59" s="102">
        <v>0</v>
      </c>
      <c r="BB59" s="102">
        <v>0</v>
      </c>
      <c r="BC59" s="102">
        <v>0</v>
      </c>
      <c r="BD59" s="104">
        <v>0</v>
      </c>
      <c r="BT59" s="100" t="s">
        <v>78</v>
      </c>
      <c r="BV59" s="100" t="s">
        <v>72</v>
      </c>
      <c r="BW59" s="100" t="s">
        <v>99</v>
      </c>
      <c r="BX59" s="100" t="s">
        <v>93</v>
      </c>
      <c r="CL59" s="100" t="s">
        <v>5</v>
      </c>
    </row>
    <row r="60" spans="1:91" s="1" customFormat="1" ht="30" customHeight="1" x14ac:dyDescent="0.3">
      <c r="B60" s="40"/>
      <c r="AR60" s="40"/>
    </row>
    <row r="61" spans="1:91" s="1" customFormat="1" ht="6.95" customHeight="1" x14ac:dyDescent="0.3">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40"/>
    </row>
  </sheetData>
  <mergeCells count="69">
    <mergeCell ref="AG58:AM58"/>
    <mergeCell ref="AG59:AM59"/>
    <mergeCell ref="AG51:AM51"/>
    <mergeCell ref="AN51:AP51"/>
    <mergeCell ref="AG53:AM53"/>
    <mergeCell ref="AG54:AM54"/>
    <mergeCell ref="AG55:AM55"/>
    <mergeCell ref="AG56:AM56"/>
    <mergeCell ref="AG57:AM57"/>
    <mergeCell ref="AN59:AP59"/>
    <mergeCell ref="AN57:AP57"/>
    <mergeCell ref="AN54:AP54"/>
    <mergeCell ref="AN55:AP55"/>
    <mergeCell ref="AN56:AP56"/>
    <mergeCell ref="AN58:AP58"/>
    <mergeCell ref="E59:I59"/>
    <mergeCell ref="AM46:AP46"/>
    <mergeCell ref="AS46:AT48"/>
    <mergeCell ref="AN49:AP49"/>
    <mergeCell ref="L42:AO42"/>
    <mergeCell ref="AM44:AN44"/>
    <mergeCell ref="I49:AF49"/>
    <mergeCell ref="AG49:AM49"/>
    <mergeCell ref="K53:AF53"/>
    <mergeCell ref="J54:AF54"/>
    <mergeCell ref="K55:AF55"/>
    <mergeCell ref="K56:AF56"/>
    <mergeCell ref="J57:AF57"/>
    <mergeCell ref="K58:AF58"/>
    <mergeCell ref="K59:AF59"/>
    <mergeCell ref="AN53:AP53"/>
    <mergeCell ref="E58:I58"/>
    <mergeCell ref="C49:G49"/>
    <mergeCell ref="D52:H52"/>
    <mergeCell ref="E53:I53"/>
    <mergeCell ref="D54:H54"/>
    <mergeCell ref="E55:I55"/>
    <mergeCell ref="E56:I56"/>
    <mergeCell ref="D57:H57"/>
    <mergeCell ref="L30:O30"/>
    <mergeCell ref="AK30:AO30"/>
    <mergeCell ref="K6:AO6"/>
    <mergeCell ref="J52:AF52"/>
    <mergeCell ref="W29:AE29"/>
    <mergeCell ref="AK29:AO29"/>
    <mergeCell ref="AN52:AP52"/>
    <mergeCell ref="AG52:AM52"/>
    <mergeCell ref="L26:O26"/>
    <mergeCell ref="W26:AE26"/>
    <mergeCell ref="AK26:AO26"/>
    <mergeCell ref="L27:O27"/>
    <mergeCell ref="W27:AE27"/>
    <mergeCell ref="AK27:AO27"/>
    <mergeCell ref="BE5:BE32"/>
    <mergeCell ref="W30:AE30"/>
    <mergeCell ref="X32:AB32"/>
    <mergeCell ref="AK32:AO32"/>
    <mergeCell ref="AR2:BE2"/>
    <mergeCell ref="K5:AO5"/>
    <mergeCell ref="W28:AE28"/>
    <mergeCell ref="AK28:AO28"/>
    <mergeCell ref="L29:O29"/>
    <mergeCell ref="L28:O28"/>
    <mergeCell ref="E14:AJ14"/>
    <mergeCell ref="E20:AN20"/>
    <mergeCell ref="AK23:AO23"/>
    <mergeCell ref="L25:O25"/>
    <mergeCell ref="W25:AE25"/>
    <mergeCell ref="AK25:AO25"/>
  </mergeCells>
  <hyperlinks>
    <hyperlink ref="K1:S1" location="C2" display="1) Rekapitulace stavby"/>
    <hyperlink ref="W1:AI1" location="C51" display="2) Rekapitulace objektů stavby a soupisů prací"/>
    <hyperlink ref="A53" location="'11 - SO 101 – Zpevněné do...'!C2" display="/"/>
    <hyperlink ref="A55" location="'21 - SO 101 – Zpevněné do...'!C2" display="/"/>
    <hyperlink ref="A56" location="'22 - Vedlejší a ostatní n...'!C2" display="/"/>
    <hyperlink ref="A58" location="'31 - SO 101 – Zpevněné do...'!C2" display="/"/>
    <hyperlink ref="A59" location="'32 - Vedlejší a ostatní n...'!C2" display="/"/>
  </hyperlinks>
  <pageMargins left="0.58333330000000005" right="0.58333330000000005" top="0.58333330000000005" bottom="0.58333330000000005" header="0" footer="0"/>
  <pageSetup paperSize="9" scale="69" fitToHeight="100" orientation="portrait"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819"/>
  <sheetViews>
    <sheetView showGridLines="0" workbookViewId="0">
      <pane ySplit="1" topLeftCell="A69" activePane="bottomLeft" state="frozen"/>
      <selection pane="bottomLeft" activeCell="X269" sqref="X269"/>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5"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21"/>
      <c r="B1" s="106"/>
      <c r="C1" s="106"/>
      <c r="D1" s="107" t="s">
        <v>1</v>
      </c>
      <c r="E1" s="106"/>
      <c r="F1" s="108" t="s">
        <v>100</v>
      </c>
      <c r="G1" s="297" t="s">
        <v>101</v>
      </c>
      <c r="H1" s="297"/>
      <c r="I1" s="109"/>
      <c r="J1" s="108" t="s">
        <v>102</v>
      </c>
      <c r="K1" s="107" t="s">
        <v>103</v>
      </c>
      <c r="L1" s="108" t="s">
        <v>104</v>
      </c>
      <c r="M1" s="108"/>
      <c r="N1" s="108"/>
      <c r="O1" s="108"/>
      <c r="P1" s="108"/>
      <c r="Q1" s="108"/>
      <c r="R1" s="108"/>
      <c r="S1" s="108"/>
      <c r="T1" s="108"/>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x14ac:dyDescent="0.3">
      <c r="L2" s="263" t="s">
        <v>8</v>
      </c>
      <c r="M2" s="264"/>
      <c r="N2" s="264"/>
      <c r="O2" s="264"/>
      <c r="P2" s="264"/>
      <c r="Q2" s="264"/>
      <c r="R2" s="264"/>
      <c r="S2" s="264"/>
      <c r="T2" s="264"/>
      <c r="U2" s="264"/>
      <c r="V2" s="264"/>
      <c r="AT2" s="24" t="s">
        <v>83</v>
      </c>
    </row>
    <row r="3" spans="1:70" ht="6.95" customHeight="1" x14ac:dyDescent="0.3">
      <c r="B3" s="25"/>
      <c r="C3" s="26"/>
      <c r="D3" s="26"/>
      <c r="E3" s="26"/>
      <c r="F3" s="26"/>
      <c r="G3" s="26"/>
      <c r="H3" s="26"/>
      <c r="I3" s="110"/>
      <c r="J3" s="26"/>
      <c r="K3" s="27"/>
      <c r="AT3" s="24" t="s">
        <v>78</v>
      </c>
    </row>
    <row r="4" spans="1:70" ht="36.950000000000003" customHeight="1" x14ac:dyDescent="0.3">
      <c r="B4" s="28"/>
      <c r="C4" s="29"/>
      <c r="D4" s="30" t="s">
        <v>105</v>
      </c>
      <c r="E4" s="29"/>
      <c r="F4" s="29"/>
      <c r="G4" s="29"/>
      <c r="H4" s="29"/>
      <c r="I4" s="111"/>
      <c r="J4" s="29"/>
      <c r="K4" s="31"/>
      <c r="M4" s="32" t="s">
        <v>13</v>
      </c>
      <c r="AT4" s="24" t="s">
        <v>6</v>
      </c>
    </row>
    <row r="5" spans="1:70" ht="6.95" customHeight="1" x14ac:dyDescent="0.3">
      <c r="B5" s="28"/>
      <c r="C5" s="29"/>
      <c r="D5" s="29"/>
      <c r="E5" s="29"/>
      <c r="F5" s="29"/>
      <c r="G5" s="29"/>
      <c r="H5" s="29"/>
      <c r="I5" s="111"/>
      <c r="J5" s="29"/>
      <c r="K5" s="31"/>
    </row>
    <row r="6" spans="1:70" ht="15" x14ac:dyDescent="0.3">
      <c r="B6" s="28"/>
      <c r="C6" s="29"/>
      <c r="D6" s="37" t="s">
        <v>19</v>
      </c>
      <c r="E6" s="29"/>
      <c r="F6" s="29"/>
      <c r="G6" s="29"/>
      <c r="H6" s="29"/>
      <c r="I6" s="111"/>
      <c r="J6" s="29"/>
      <c r="K6" s="31"/>
    </row>
    <row r="7" spans="1:70" ht="16.5" customHeight="1" x14ac:dyDescent="0.3">
      <c r="B7" s="28"/>
      <c r="C7" s="29"/>
      <c r="D7" s="29"/>
      <c r="E7" s="298" t="s">
        <v>20</v>
      </c>
      <c r="F7" s="304"/>
      <c r="G7" s="304"/>
      <c r="H7" s="304"/>
      <c r="I7" s="111"/>
      <c r="J7" s="29"/>
      <c r="K7" s="31"/>
    </row>
    <row r="8" spans="1:70" ht="15" x14ac:dyDescent="0.3">
      <c r="B8" s="28"/>
      <c r="C8" s="29"/>
      <c r="D8" s="37" t="s">
        <v>106</v>
      </c>
      <c r="E8" s="29"/>
      <c r="F8" s="29"/>
      <c r="G8" s="29"/>
      <c r="H8" s="29"/>
      <c r="I8" s="111"/>
      <c r="J8" s="29"/>
      <c r="K8" s="31"/>
    </row>
    <row r="9" spans="1:70" s="1" customFormat="1" ht="16.5" customHeight="1" x14ac:dyDescent="0.3">
      <c r="B9" s="40"/>
      <c r="C9" s="41"/>
      <c r="D9" s="41"/>
      <c r="E9" s="298" t="s">
        <v>107</v>
      </c>
      <c r="F9" s="299"/>
      <c r="G9" s="299"/>
      <c r="H9" s="299"/>
      <c r="I9" s="112"/>
      <c r="J9" s="41"/>
      <c r="K9" s="44"/>
    </row>
    <row r="10" spans="1:70" s="1" customFormat="1" ht="15" x14ac:dyDescent="0.3">
      <c r="B10" s="40"/>
      <c r="C10" s="41"/>
      <c r="D10" s="37" t="s">
        <v>108</v>
      </c>
      <c r="E10" s="41"/>
      <c r="F10" s="41"/>
      <c r="G10" s="41"/>
      <c r="H10" s="41"/>
      <c r="I10" s="112"/>
      <c r="J10" s="41"/>
      <c r="K10" s="44"/>
    </row>
    <row r="11" spans="1:70" s="1" customFormat="1" ht="36.950000000000003" customHeight="1" x14ac:dyDescent="0.3">
      <c r="B11" s="40"/>
      <c r="C11" s="41"/>
      <c r="D11" s="41"/>
      <c r="E11" s="300" t="s">
        <v>109</v>
      </c>
      <c r="F11" s="299"/>
      <c r="G11" s="299"/>
      <c r="H11" s="299"/>
      <c r="I11" s="112"/>
      <c r="J11" s="41"/>
      <c r="K11" s="44"/>
    </row>
    <row r="12" spans="1:70" s="1" customFormat="1" x14ac:dyDescent="0.3">
      <c r="B12" s="40"/>
      <c r="C12" s="41"/>
      <c r="D12" s="41"/>
      <c r="E12" s="41"/>
      <c r="F12" s="41"/>
      <c r="G12" s="41"/>
      <c r="H12" s="41"/>
      <c r="I12" s="112"/>
      <c r="J12" s="41"/>
      <c r="K12" s="44"/>
    </row>
    <row r="13" spans="1:70" s="1" customFormat="1" ht="14.45" customHeight="1" x14ac:dyDescent="0.3">
      <c r="B13" s="40"/>
      <c r="C13" s="41"/>
      <c r="D13" s="37" t="s">
        <v>21</v>
      </c>
      <c r="E13" s="41"/>
      <c r="F13" s="35" t="s">
        <v>5</v>
      </c>
      <c r="G13" s="41"/>
      <c r="H13" s="41"/>
      <c r="I13" s="113" t="s">
        <v>22</v>
      </c>
      <c r="J13" s="35" t="s">
        <v>5</v>
      </c>
      <c r="K13" s="44"/>
    </row>
    <row r="14" spans="1:70" s="1" customFormat="1" ht="14.45" customHeight="1" x14ac:dyDescent="0.3">
      <c r="B14" s="40"/>
      <c r="C14" s="41"/>
      <c r="D14" s="37" t="s">
        <v>23</v>
      </c>
      <c r="E14" s="41"/>
      <c r="F14" s="35" t="s">
        <v>24</v>
      </c>
      <c r="G14" s="41"/>
      <c r="H14" s="41"/>
      <c r="I14" s="113" t="s">
        <v>25</v>
      </c>
      <c r="J14" s="114" t="s">
        <v>26</v>
      </c>
      <c r="K14" s="44"/>
    </row>
    <row r="15" spans="1:70" s="1" customFormat="1" ht="10.9" customHeight="1" x14ac:dyDescent="0.3">
      <c r="B15" s="40"/>
      <c r="C15" s="41"/>
      <c r="D15" s="41"/>
      <c r="E15" s="41"/>
      <c r="F15" s="41"/>
      <c r="G15" s="41"/>
      <c r="H15" s="41"/>
      <c r="I15" s="112"/>
      <c r="J15" s="41"/>
      <c r="K15" s="44"/>
    </row>
    <row r="16" spans="1:70" s="1" customFormat="1" ht="14.45" customHeight="1" x14ac:dyDescent="0.3">
      <c r="B16" s="40"/>
      <c r="C16" s="41"/>
      <c r="D16" s="37" t="s">
        <v>27</v>
      </c>
      <c r="E16" s="41"/>
      <c r="F16" s="41"/>
      <c r="G16" s="41"/>
      <c r="H16" s="41"/>
      <c r="I16" s="113" t="s">
        <v>28</v>
      </c>
      <c r="J16" s="35" t="s">
        <v>5</v>
      </c>
      <c r="K16" s="44"/>
    </row>
    <row r="17" spans="2:11" s="1" customFormat="1" ht="18" customHeight="1" x14ac:dyDescent="0.3">
      <c r="B17" s="40"/>
      <c r="C17" s="41"/>
      <c r="D17" s="41"/>
      <c r="E17" s="35" t="s">
        <v>29</v>
      </c>
      <c r="F17" s="41"/>
      <c r="G17" s="41"/>
      <c r="H17" s="41"/>
      <c r="I17" s="113" t="s">
        <v>30</v>
      </c>
      <c r="J17" s="35" t="s">
        <v>5</v>
      </c>
      <c r="K17" s="44"/>
    </row>
    <row r="18" spans="2:11" s="1" customFormat="1" ht="6.95" customHeight="1" x14ac:dyDescent="0.3">
      <c r="B18" s="40"/>
      <c r="C18" s="41"/>
      <c r="D18" s="41"/>
      <c r="E18" s="41"/>
      <c r="F18" s="41"/>
      <c r="G18" s="41"/>
      <c r="H18" s="41"/>
      <c r="I18" s="112"/>
      <c r="J18" s="41"/>
      <c r="K18" s="44"/>
    </row>
    <row r="19" spans="2:11" s="1" customFormat="1" ht="14.45" customHeight="1" x14ac:dyDescent="0.3">
      <c r="B19" s="40"/>
      <c r="C19" s="41"/>
      <c r="D19" s="37" t="s">
        <v>31</v>
      </c>
      <c r="E19" s="41"/>
      <c r="F19" s="41"/>
      <c r="G19" s="41"/>
      <c r="H19" s="41"/>
      <c r="I19" s="113" t="s">
        <v>28</v>
      </c>
      <c r="J19" s="35" t="s">
        <v>5</v>
      </c>
      <c r="K19" s="44"/>
    </row>
    <row r="20" spans="2:11" s="1" customFormat="1" ht="18" customHeight="1" x14ac:dyDescent="0.3">
      <c r="B20" s="40"/>
      <c r="C20" s="41"/>
      <c r="D20" s="41"/>
      <c r="E20" s="35" t="s">
        <v>5</v>
      </c>
      <c r="F20" s="41"/>
      <c r="G20" s="41"/>
      <c r="H20" s="41"/>
      <c r="I20" s="113" t="s">
        <v>30</v>
      </c>
      <c r="J20" s="35" t="s">
        <v>5</v>
      </c>
      <c r="K20" s="44"/>
    </row>
    <row r="21" spans="2:11" s="1" customFormat="1" ht="6.95" customHeight="1" x14ac:dyDescent="0.3">
      <c r="B21" s="40"/>
      <c r="C21" s="41"/>
      <c r="D21" s="41"/>
      <c r="E21" s="41"/>
      <c r="F21" s="41"/>
      <c r="G21" s="41"/>
      <c r="H21" s="41"/>
      <c r="I21" s="112"/>
      <c r="J21" s="41"/>
      <c r="K21" s="44"/>
    </row>
    <row r="22" spans="2:11" s="1" customFormat="1" ht="14.45" customHeight="1" x14ac:dyDescent="0.3">
      <c r="B22" s="40"/>
      <c r="C22" s="41"/>
      <c r="D22" s="37" t="s">
        <v>32</v>
      </c>
      <c r="E22" s="41"/>
      <c r="F22" s="41"/>
      <c r="G22" s="41"/>
      <c r="H22" s="41"/>
      <c r="I22" s="113" t="s">
        <v>28</v>
      </c>
      <c r="J22" s="35" t="s">
        <v>5</v>
      </c>
      <c r="K22" s="44"/>
    </row>
    <row r="23" spans="2:11" s="1" customFormat="1" ht="18" customHeight="1" x14ac:dyDescent="0.3">
      <c r="B23" s="40"/>
      <c r="C23" s="41"/>
      <c r="D23" s="41"/>
      <c r="E23" s="35" t="s">
        <v>33</v>
      </c>
      <c r="F23" s="41"/>
      <c r="G23" s="41"/>
      <c r="H23" s="41"/>
      <c r="I23" s="113" t="s">
        <v>30</v>
      </c>
      <c r="J23" s="35" t="s">
        <v>5</v>
      </c>
      <c r="K23" s="44"/>
    </row>
    <row r="24" spans="2:11" s="1" customFormat="1" ht="6.95" customHeight="1" x14ac:dyDescent="0.3">
      <c r="B24" s="40"/>
      <c r="C24" s="41"/>
      <c r="D24" s="41"/>
      <c r="E24" s="41"/>
      <c r="F24" s="41"/>
      <c r="G24" s="41"/>
      <c r="H24" s="41"/>
      <c r="I24" s="112"/>
      <c r="J24" s="41"/>
      <c r="K24" s="44"/>
    </row>
    <row r="25" spans="2:11" s="1" customFormat="1" ht="14.45" customHeight="1" x14ac:dyDescent="0.3">
      <c r="B25" s="40"/>
      <c r="C25" s="41"/>
      <c r="D25" s="37" t="s">
        <v>35</v>
      </c>
      <c r="E25" s="41"/>
      <c r="F25" s="41"/>
      <c r="G25" s="41"/>
      <c r="H25" s="41"/>
      <c r="I25" s="112"/>
      <c r="J25" s="41"/>
      <c r="K25" s="44"/>
    </row>
    <row r="26" spans="2:11" s="7" customFormat="1" ht="16.5" customHeight="1" x14ac:dyDescent="0.3">
      <c r="B26" s="115"/>
      <c r="C26" s="116"/>
      <c r="D26" s="116"/>
      <c r="E26" s="270" t="s">
        <v>5</v>
      </c>
      <c r="F26" s="270"/>
      <c r="G26" s="270"/>
      <c r="H26" s="270"/>
      <c r="I26" s="117"/>
      <c r="J26" s="116"/>
      <c r="K26" s="118"/>
    </row>
    <row r="27" spans="2:11" s="1" customFormat="1" ht="6.95" customHeight="1" x14ac:dyDescent="0.3">
      <c r="B27" s="40"/>
      <c r="C27" s="41"/>
      <c r="D27" s="41"/>
      <c r="E27" s="41"/>
      <c r="F27" s="41"/>
      <c r="G27" s="41"/>
      <c r="H27" s="41"/>
      <c r="I27" s="112"/>
      <c r="J27" s="41"/>
      <c r="K27" s="44"/>
    </row>
    <row r="28" spans="2:11" s="1" customFormat="1" ht="6.95" customHeight="1" x14ac:dyDescent="0.3">
      <c r="B28" s="40"/>
      <c r="C28" s="41"/>
      <c r="D28" s="67"/>
      <c r="E28" s="67"/>
      <c r="F28" s="67"/>
      <c r="G28" s="67"/>
      <c r="H28" s="67"/>
      <c r="I28" s="119"/>
      <c r="J28" s="67"/>
      <c r="K28" s="120"/>
    </row>
    <row r="29" spans="2:11" s="1" customFormat="1" ht="25.35" customHeight="1" x14ac:dyDescent="0.3">
      <c r="B29" s="40"/>
      <c r="C29" s="41"/>
      <c r="D29" s="121" t="s">
        <v>36</v>
      </c>
      <c r="E29" s="41"/>
      <c r="F29" s="41"/>
      <c r="G29" s="41"/>
      <c r="H29" s="41"/>
      <c r="I29" s="112"/>
      <c r="J29" s="122">
        <f>J60</f>
        <v>3301051.1772830407</v>
      </c>
      <c r="K29" s="44"/>
    </row>
    <row r="30" spans="2:11" s="1" customFormat="1" ht="6.95" customHeight="1" x14ac:dyDescent="0.3">
      <c r="B30" s="40"/>
      <c r="C30" s="41"/>
      <c r="D30" s="67"/>
      <c r="E30" s="67"/>
      <c r="F30" s="67"/>
      <c r="G30" s="67"/>
      <c r="H30" s="67"/>
      <c r="I30" s="119"/>
      <c r="J30" s="67"/>
      <c r="K30" s="120"/>
    </row>
    <row r="31" spans="2:11" s="1" customFormat="1" ht="14.45" customHeight="1" x14ac:dyDescent="0.3">
      <c r="B31" s="40"/>
      <c r="C31" s="41"/>
      <c r="D31" s="41"/>
      <c r="E31" s="41"/>
      <c r="F31" s="45" t="s">
        <v>38</v>
      </c>
      <c r="G31" s="41"/>
      <c r="H31" s="41"/>
      <c r="I31" s="123" t="s">
        <v>37</v>
      </c>
      <c r="J31" s="45" t="s">
        <v>39</v>
      </c>
      <c r="K31" s="44"/>
    </row>
    <row r="32" spans="2:11" s="1" customFormat="1" ht="14.45" customHeight="1" x14ac:dyDescent="0.3">
      <c r="B32" s="40"/>
      <c r="C32" s="41"/>
      <c r="D32" s="48" t="s">
        <v>40</v>
      </c>
      <c r="E32" s="48" t="s">
        <v>41</v>
      </c>
      <c r="F32" s="124">
        <f>J29</f>
        <v>3301051.1772830407</v>
      </c>
      <c r="G32" s="41"/>
      <c r="H32" s="41"/>
      <c r="I32" s="125">
        <v>0.21</v>
      </c>
      <c r="J32" s="124">
        <f>F32*0.21</f>
        <v>693220.74722943851</v>
      </c>
      <c r="K32" s="44"/>
    </row>
    <row r="33" spans="2:11" s="1" customFormat="1" ht="14.45" customHeight="1" x14ac:dyDescent="0.3">
      <c r="B33" s="40"/>
      <c r="C33" s="41"/>
      <c r="D33" s="41"/>
      <c r="E33" s="48" t="s">
        <v>42</v>
      </c>
      <c r="F33" s="124">
        <v>0</v>
      </c>
      <c r="G33" s="41"/>
      <c r="H33" s="41"/>
      <c r="I33" s="125">
        <v>0.15</v>
      </c>
      <c r="J33" s="124">
        <v>0</v>
      </c>
      <c r="K33" s="44"/>
    </row>
    <row r="34" spans="2:11" s="1" customFormat="1" ht="14.45" hidden="1" customHeight="1" x14ac:dyDescent="0.3">
      <c r="B34" s="40"/>
      <c r="C34" s="41"/>
      <c r="D34" s="41"/>
      <c r="E34" s="48" t="s">
        <v>43</v>
      </c>
      <c r="F34" s="124">
        <v>0</v>
      </c>
      <c r="G34" s="41"/>
      <c r="H34" s="41"/>
      <c r="I34" s="125">
        <v>0.21</v>
      </c>
      <c r="J34" s="124">
        <v>0</v>
      </c>
      <c r="K34" s="44"/>
    </row>
    <row r="35" spans="2:11" s="1" customFormat="1" ht="14.45" hidden="1" customHeight="1" x14ac:dyDescent="0.3">
      <c r="B35" s="40"/>
      <c r="C35" s="41"/>
      <c r="D35" s="41"/>
      <c r="E35" s="48" t="s">
        <v>44</v>
      </c>
      <c r="F35" s="124">
        <v>0</v>
      </c>
      <c r="G35" s="41"/>
      <c r="H35" s="41"/>
      <c r="I35" s="125">
        <v>0.15</v>
      </c>
      <c r="J35" s="124">
        <v>0</v>
      </c>
      <c r="K35" s="44"/>
    </row>
    <row r="36" spans="2:11" s="1" customFormat="1" ht="14.45" hidden="1" customHeight="1" x14ac:dyDescent="0.3">
      <c r="B36" s="40"/>
      <c r="C36" s="41"/>
      <c r="D36" s="41"/>
      <c r="E36" s="48" t="s">
        <v>45</v>
      </c>
      <c r="F36" s="124">
        <v>0</v>
      </c>
      <c r="G36" s="41"/>
      <c r="H36" s="41"/>
      <c r="I36" s="125">
        <v>0</v>
      </c>
      <c r="J36" s="124">
        <v>0</v>
      </c>
      <c r="K36" s="44"/>
    </row>
    <row r="37" spans="2:11" s="1" customFormat="1" ht="6.95" customHeight="1" x14ac:dyDescent="0.3">
      <c r="B37" s="40"/>
      <c r="C37" s="41"/>
      <c r="D37" s="41"/>
      <c r="E37" s="41"/>
      <c r="F37" s="41"/>
      <c r="G37" s="41"/>
      <c r="H37" s="41"/>
      <c r="I37" s="112"/>
      <c r="J37" s="41"/>
      <c r="K37" s="44"/>
    </row>
    <row r="38" spans="2:11" s="1" customFormat="1" ht="25.35" customHeight="1" x14ac:dyDescent="0.3">
      <c r="B38" s="40"/>
      <c r="C38" s="126"/>
      <c r="D38" s="127" t="s">
        <v>46</v>
      </c>
      <c r="E38" s="70"/>
      <c r="F38" s="70"/>
      <c r="G38" s="128" t="s">
        <v>47</v>
      </c>
      <c r="H38" s="129" t="s">
        <v>48</v>
      </c>
      <c r="I38" s="130"/>
      <c r="J38" s="131">
        <f>J29+J32</f>
        <v>3994271.9245124795</v>
      </c>
      <c r="K38" s="132"/>
    </row>
    <row r="39" spans="2:11" s="1" customFormat="1" ht="14.45" customHeight="1" x14ac:dyDescent="0.3">
      <c r="B39" s="55"/>
      <c r="C39" s="56"/>
      <c r="D39" s="56"/>
      <c r="E39" s="56"/>
      <c r="F39" s="56"/>
      <c r="G39" s="56"/>
      <c r="H39" s="56"/>
      <c r="I39" s="133"/>
      <c r="J39" s="56"/>
      <c r="K39" s="57"/>
    </row>
    <row r="43" spans="2:11" s="1" customFormat="1" ht="6.95" customHeight="1" x14ac:dyDescent="0.3">
      <c r="B43" s="58"/>
      <c r="C43" s="59"/>
      <c r="D43" s="59"/>
      <c r="E43" s="59"/>
      <c r="F43" s="59"/>
      <c r="G43" s="59"/>
      <c r="H43" s="59"/>
      <c r="I43" s="134"/>
      <c r="J43" s="59"/>
      <c r="K43" s="135"/>
    </row>
    <row r="44" spans="2:11" s="1" customFormat="1" ht="36.950000000000003" customHeight="1" x14ac:dyDescent="0.3">
      <c r="B44" s="40"/>
      <c r="C44" s="30" t="s">
        <v>110</v>
      </c>
      <c r="D44" s="41"/>
      <c r="E44" s="41"/>
      <c r="F44" s="41"/>
      <c r="G44" s="41"/>
      <c r="H44" s="41"/>
      <c r="I44" s="112"/>
      <c r="J44" s="41"/>
      <c r="K44" s="44"/>
    </row>
    <row r="45" spans="2:11" s="1" customFormat="1" ht="6.95" customHeight="1" x14ac:dyDescent="0.3">
      <c r="B45" s="40"/>
      <c r="C45" s="41"/>
      <c r="D45" s="41"/>
      <c r="E45" s="41"/>
      <c r="F45" s="41"/>
      <c r="G45" s="41"/>
      <c r="H45" s="41"/>
      <c r="I45" s="112"/>
      <c r="J45" s="41"/>
      <c r="K45" s="44"/>
    </row>
    <row r="46" spans="2:11" s="1" customFormat="1" ht="14.45" customHeight="1" x14ac:dyDescent="0.3">
      <c r="B46" s="40"/>
      <c r="C46" s="37" t="s">
        <v>19</v>
      </c>
      <c r="D46" s="41"/>
      <c r="E46" s="41"/>
      <c r="F46" s="41"/>
      <c r="G46" s="41"/>
      <c r="H46" s="41"/>
      <c r="I46" s="112"/>
      <c r="J46" s="41"/>
      <c r="K46" s="44"/>
    </row>
    <row r="47" spans="2:11" s="1" customFormat="1" ht="16.5" customHeight="1" x14ac:dyDescent="0.3">
      <c r="B47" s="40"/>
      <c r="C47" s="41"/>
      <c r="D47" s="41"/>
      <c r="E47" s="298" t="s">
        <v>20</v>
      </c>
      <c r="F47" s="304"/>
      <c r="G47" s="304"/>
      <c r="H47" s="304"/>
      <c r="I47" s="112"/>
      <c r="J47" s="41"/>
      <c r="K47" s="44"/>
    </row>
    <row r="48" spans="2:11" ht="15" x14ac:dyDescent="0.3">
      <c r="B48" s="28"/>
      <c r="C48" s="37" t="s">
        <v>106</v>
      </c>
      <c r="D48" s="29"/>
      <c r="E48" s="29"/>
      <c r="F48" s="29"/>
      <c r="G48" s="29"/>
      <c r="H48" s="29"/>
      <c r="I48" s="111"/>
      <c r="J48" s="29"/>
      <c r="K48" s="31"/>
    </row>
    <row r="49" spans="2:47" s="1" customFormat="1" ht="16.5" customHeight="1" x14ac:dyDescent="0.3">
      <c r="B49" s="40"/>
      <c r="C49" s="41"/>
      <c r="D49" s="41"/>
      <c r="E49" s="298" t="s">
        <v>107</v>
      </c>
      <c r="F49" s="299"/>
      <c r="G49" s="299"/>
      <c r="H49" s="299"/>
      <c r="I49" s="112"/>
      <c r="J49" s="41"/>
      <c r="K49" s="44"/>
    </row>
    <row r="50" spans="2:47" s="1" customFormat="1" ht="14.45" customHeight="1" x14ac:dyDescent="0.3">
      <c r="B50" s="40"/>
      <c r="C50" s="37" t="s">
        <v>108</v>
      </c>
      <c r="D50" s="41"/>
      <c r="E50" s="41"/>
      <c r="F50" s="41"/>
      <c r="G50" s="41"/>
      <c r="H50" s="41"/>
      <c r="I50" s="112"/>
      <c r="J50" s="41"/>
      <c r="K50" s="44"/>
    </row>
    <row r="51" spans="2:47" s="1" customFormat="1" ht="17.25" customHeight="1" x14ac:dyDescent="0.3">
      <c r="B51" s="40"/>
      <c r="C51" s="41"/>
      <c r="D51" s="41"/>
      <c r="E51" s="300" t="s">
        <v>109</v>
      </c>
      <c r="F51" s="299"/>
      <c r="G51" s="299"/>
      <c r="H51" s="299"/>
      <c r="I51" s="112"/>
      <c r="J51" s="41"/>
      <c r="K51" s="44"/>
    </row>
    <row r="52" spans="2:47" s="1" customFormat="1" ht="6.95" customHeight="1" x14ac:dyDescent="0.3">
      <c r="B52" s="40"/>
      <c r="C52" s="41"/>
      <c r="D52" s="41"/>
      <c r="E52" s="41"/>
      <c r="F52" s="41"/>
      <c r="G52" s="41"/>
      <c r="H52" s="41"/>
      <c r="I52" s="112"/>
      <c r="J52" s="41"/>
      <c r="K52" s="44"/>
    </row>
    <row r="53" spans="2:47" s="1" customFormat="1" ht="18" customHeight="1" x14ac:dyDescent="0.3">
      <c r="B53" s="40"/>
      <c r="C53" s="37" t="s">
        <v>23</v>
      </c>
      <c r="D53" s="41"/>
      <c r="E53" s="41"/>
      <c r="F53" s="35" t="s">
        <v>24</v>
      </c>
      <c r="G53" s="41"/>
      <c r="H53" s="41"/>
      <c r="I53" s="113" t="s">
        <v>25</v>
      </c>
      <c r="J53" s="114" t="s">
        <v>26</v>
      </c>
      <c r="K53" s="44"/>
    </row>
    <row r="54" spans="2:47" s="1" customFormat="1" ht="6.95" customHeight="1" x14ac:dyDescent="0.3">
      <c r="B54" s="40"/>
      <c r="C54" s="41"/>
      <c r="D54" s="41"/>
      <c r="E54" s="41"/>
      <c r="F54" s="41"/>
      <c r="G54" s="41"/>
      <c r="H54" s="41"/>
      <c r="I54" s="112"/>
      <c r="J54" s="41"/>
      <c r="K54" s="44"/>
    </row>
    <row r="55" spans="2:47" s="1" customFormat="1" ht="15" x14ac:dyDescent="0.3">
      <c r="B55" s="40"/>
      <c r="C55" s="37" t="s">
        <v>27</v>
      </c>
      <c r="D55" s="41"/>
      <c r="E55" s="41"/>
      <c r="F55" s="35" t="s">
        <v>29</v>
      </c>
      <c r="G55" s="41"/>
      <c r="H55" s="41"/>
      <c r="I55" s="113" t="s">
        <v>32</v>
      </c>
      <c r="J55" s="270" t="s">
        <v>33</v>
      </c>
      <c r="K55" s="44"/>
    </row>
    <row r="56" spans="2:47" s="1" customFormat="1" ht="14.45" customHeight="1" x14ac:dyDescent="0.3">
      <c r="B56" s="40"/>
      <c r="C56" s="37" t="s">
        <v>31</v>
      </c>
      <c r="D56" s="41"/>
      <c r="E56" s="41"/>
      <c r="F56" s="35" t="s">
        <v>5</v>
      </c>
      <c r="G56" s="41"/>
      <c r="H56" s="41"/>
      <c r="I56" s="112"/>
      <c r="J56" s="301"/>
      <c r="K56" s="44"/>
    </row>
    <row r="57" spans="2:47" s="1" customFormat="1" ht="10.35" customHeight="1" x14ac:dyDescent="0.3">
      <c r="B57" s="40"/>
      <c r="C57" s="41"/>
      <c r="D57" s="41"/>
      <c r="E57" s="41"/>
      <c r="F57" s="41"/>
      <c r="G57" s="41"/>
      <c r="H57" s="41"/>
      <c r="I57" s="112"/>
      <c r="J57" s="41"/>
      <c r="K57" s="44"/>
    </row>
    <row r="58" spans="2:47" s="1" customFormat="1" ht="29.25" customHeight="1" x14ac:dyDescent="0.3">
      <c r="B58" s="40"/>
      <c r="C58" s="136" t="s">
        <v>111</v>
      </c>
      <c r="D58" s="126"/>
      <c r="E58" s="126"/>
      <c r="F58" s="126"/>
      <c r="G58" s="126"/>
      <c r="H58" s="126"/>
      <c r="I58" s="137"/>
      <c r="J58" s="138" t="s">
        <v>112</v>
      </c>
      <c r="K58" s="139"/>
    </row>
    <row r="59" spans="2:47" s="1" customFormat="1" ht="10.35" customHeight="1" x14ac:dyDescent="0.3">
      <c r="B59" s="40"/>
      <c r="C59" s="41"/>
      <c r="D59" s="41"/>
      <c r="E59" s="41"/>
      <c r="F59" s="41"/>
      <c r="G59" s="41"/>
      <c r="H59" s="41"/>
      <c r="I59" s="112"/>
      <c r="J59" s="41"/>
      <c r="K59" s="44"/>
    </row>
    <row r="60" spans="2:47" s="1" customFormat="1" ht="29.25" customHeight="1" x14ac:dyDescent="0.3">
      <c r="B60" s="40"/>
      <c r="C60" s="140" t="s">
        <v>113</v>
      </c>
      <c r="D60" s="41"/>
      <c r="E60" s="41"/>
      <c r="F60" s="41"/>
      <c r="G60" s="41"/>
      <c r="H60" s="41"/>
      <c r="I60" s="112"/>
      <c r="J60" s="122">
        <f>J61+J71+J73</f>
        <v>3301051.1772830407</v>
      </c>
      <c r="K60" s="44"/>
      <c r="AU60" s="24" t="s">
        <v>114</v>
      </c>
    </row>
    <row r="61" spans="2:47" s="8" customFormat="1" ht="24.95" customHeight="1" x14ac:dyDescent="0.3">
      <c r="B61" s="141"/>
      <c r="C61" s="142"/>
      <c r="D61" s="143" t="s">
        <v>115</v>
      </c>
      <c r="E61" s="144"/>
      <c r="F61" s="144"/>
      <c r="G61" s="144"/>
      <c r="H61" s="144"/>
      <c r="I61" s="145"/>
      <c r="J61" s="146">
        <f>SUBTOTAL(9,J62:J70)</f>
        <v>3264672.8082830408</v>
      </c>
      <c r="K61" s="147"/>
    </row>
    <row r="62" spans="2:47" s="9" customFormat="1" ht="19.899999999999999" customHeight="1" x14ac:dyDescent="0.3">
      <c r="B62" s="148"/>
      <c r="C62" s="149"/>
      <c r="D62" s="150" t="s">
        <v>116</v>
      </c>
      <c r="E62" s="151"/>
      <c r="F62" s="151"/>
      <c r="G62" s="151"/>
      <c r="H62" s="151"/>
      <c r="I62" s="152"/>
      <c r="J62" s="153">
        <f>J98</f>
        <v>557459.66700000013</v>
      </c>
      <c r="K62" s="154"/>
    </row>
    <row r="63" spans="2:47" s="9" customFormat="1" ht="19.899999999999999" customHeight="1" x14ac:dyDescent="0.3">
      <c r="B63" s="148"/>
      <c r="C63" s="149"/>
      <c r="D63" s="150" t="s">
        <v>117</v>
      </c>
      <c r="E63" s="151"/>
      <c r="F63" s="151"/>
      <c r="G63" s="151"/>
      <c r="H63" s="151"/>
      <c r="I63" s="152"/>
      <c r="J63" s="153">
        <f>J238</f>
        <v>40461.600000000006</v>
      </c>
      <c r="K63" s="154"/>
    </row>
    <row r="64" spans="2:47" s="9" customFormat="1" ht="19.899999999999999" customHeight="1" x14ac:dyDescent="0.3">
      <c r="B64" s="148"/>
      <c r="C64" s="149"/>
      <c r="D64" s="150" t="s">
        <v>118</v>
      </c>
      <c r="E64" s="151"/>
      <c r="F64" s="151"/>
      <c r="G64" s="151"/>
      <c r="H64" s="151"/>
      <c r="I64" s="152"/>
      <c r="J64" s="153">
        <f>J263</f>
        <v>75756.899999999994</v>
      </c>
      <c r="K64" s="154"/>
    </row>
    <row r="65" spans="2:12" s="9" customFormat="1" ht="19.899999999999999" customHeight="1" x14ac:dyDescent="0.3">
      <c r="B65" s="148"/>
      <c r="C65" s="149"/>
      <c r="D65" s="150" t="s">
        <v>119</v>
      </c>
      <c r="E65" s="151"/>
      <c r="F65" s="151"/>
      <c r="G65" s="151"/>
      <c r="H65" s="151"/>
      <c r="I65" s="152"/>
      <c r="J65" s="153">
        <f>J277</f>
        <v>1576.75</v>
      </c>
      <c r="K65" s="154"/>
    </row>
    <row r="66" spans="2:12" s="9" customFormat="1" ht="19.899999999999999" customHeight="1" x14ac:dyDescent="0.3">
      <c r="B66" s="148"/>
      <c r="C66" s="149"/>
      <c r="D66" s="150" t="s">
        <v>120</v>
      </c>
      <c r="E66" s="151"/>
      <c r="F66" s="151"/>
      <c r="G66" s="151"/>
      <c r="H66" s="151"/>
      <c r="I66" s="152"/>
      <c r="J66" s="153">
        <f>J283</f>
        <v>1264878.4509999999</v>
      </c>
      <c r="K66" s="154"/>
    </row>
    <row r="67" spans="2:12" s="9" customFormat="1" ht="19.899999999999999" customHeight="1" x14ac:dyDescent="0.3">
      <c r="B67" s="148"/>
      <c r="C67" s="149"/>
      <c r="D67" s="150" t="s">
        <v>121</v>
      </c>
      <c r="E67" s="151"/>
      <c r="F67" s="151"/>
      <c r="G67" s="151"/>
      <c r="H67" s="151"/>
      <c r="I67" s="152"/>
      <c r="J67" s="153">
        <f>J401</f>
        <v>160703.75</v>
      </c>
      <c r="K67" s="154"/>
    </row>
    <row r="68" spans="2:12" s="9" customFormat="1" ht="19.899999999999999" customHeight="1" x14ac:dyDescent="0.3">
      <c r="B68" s="148"/>
      <c r="C68" s="149"/>
      <c r="D68" s="150" t="s">
        <v>122</v>
      </c>
      <c r="E68" s="151"/>
      <c r="F68" s="151"/>
      <c r="G68" s="151"/>
      <c r="H68" s="151"/>
      <c r="I68" s="152"/>
      <c r="J68" s="153">
        <f>J487</f>
        <v>858039.18599999999</v>
      </c>
      <c r="K68" s="154"/>
    </row>
    <row r="69" spans="2:12" s="9" customFormat="1" ht="19.899999999999999" customHeight="1" x14ac:dyDescent="0.3">
      <c r="B69" s="148"/>
      <c r="C69" s="149"/>
      <c r="D69" s="150" t="s">
        <v>123</v>
      </c>
      <c r="E69" s="151"/>
      <c r="F69" s="151"/>
      <c r="G69" s="151"/>
      <c r="H69" s="151"/>
      <c r="I69" s="152"/>
      <c r="J69" s="153">
        <f>J757</f>
        <v>202649.51199999999</v>
      </c>
      <c r="K69" s="154"/>
    </row>
    <row r="70" spans="2:12" s="9" customFormat="1" ht="19.899999999999999" customHeight="1" x14ac:dyDescent="0.3">
      <c r="B70" s="148"/>
      <c r="C70" s="149"/>
      <c r="D70" s="150" t="s">
        <v>124</v>
      </c>
      <c r="E70" s="151"/>
      <c r="F70" s="151"/>
      <c r="G70" s="151"/>
      <c r="H70" s="151"/>
      <c r="I70" s="152"/>
      <c r="J70" s="153">
        <f>J800</f>
        <v>103146.99228304117</v>
      </c>
      <c r="K70" s="154"/>
    </row>
    <row r="71" spans="2:12" s="8" customFormat="1" ht="24.95" customHeight="1" x14ac:dyDescent="0.3">
      <c r="B71" s="141"/>
      <c r="C71" s="142"/>
      <c r="D71" s="143" t="s">
        <v>125</v>
      </c>
      <c r="E71" s="144"/>
      <c r="F71" s="144"/>
      <c r="G71" s="144"/>
      <c r="H71" s="144"/>
      <c r="I71" s="145"/>
      <c r="J71" s="146">
        <f>J803</f>
        <v>33104.368999999999</v>
      </c>
      <c r="K71" s="147"/>
    </row>
    <row r="72" spans="2:12" s="9" customFormat="1" ht="19.899999999999999" customHeight="1" x14ac:dyDescent="0.3">
      <c r="B72" s="148"/>
      <c r="C72" s="149"/>
      <c r="D72" s="150" t="s">
        <v>126</v>
      </c>
      <c r="E72" s="151"/>
      <c r="F72" s="151"/>
      <c r="G72" s="151"/>
      <c r="H72" s="151"/>
      <c r="I72" s="152"/>
      <c r="J72" s="153">
        <f>J804</f>
        <v>33104.368999999999</v>
      </c>
      <c r="K72" s="154"/>
    </row>
    <row r="73" spans="2:12" s="8" customFormat="1" ht="24.95" customHeight="1" x14ac:dyDescent="0.3">
      <c r="B73" s="141"/>
      <c r="C73" s="142"/>
      <c r="D73" s="143" t="s">
        <v>127</v>
      </c>
      <c r="E73" s="144"/>
      <c r="F73" s="144"/>
      <c r="G73" s="144"/>
      <c r="H73" s="144"/>
      <c r="I73" s="145"/>
      <c r="J73" s="146">
        <f>J812</f>
        <v>3274</v>
      </c>
      <c r="K73" s="147"/>
    </row>
    <row r="74" spans="2:12" s="9" customFormat="1" ht="19.899999999999999" customHeight="1" x14ac:dyDescent="0.3">
      <c r="B74" s="148"/>
      <c r="C74" s="149"/>
      <c r="D74" s="150" t="s">
        <v>128</v>
      </c>
      <c r="E74" s="151"/>
      <c r="F74" s="151"/>
      <c r="G74" s="151"/>
      <c r="H74" s="151"/>
      <c r="I74" s="152"/>
      <c r="J74" s="153">
        <f>J813</f>
        <v>3274</v>
      </c>
      <c r="K74" s="154"/>
    </row>
    <row r="75" spans="2:12" s="1" customFormat="1" ht="21.75" customHeight="1" x14ac:dyDescent="0.3">
      <c r="B75" s="40"/>
      <c r="C75" s="41"/>
      <c r="D75" s="41"/>
      <c r="E75" s="41"/>
      <c r="F75" s="41"/>
      <c r="G75" s="41"/>
      <c r="H75" s="41"/>
      <c r="I75" s="112"/>
      <c r="J75" s="41"/>
      <c r="K75" s="44"/>
    </row>
    <row r="76" spans="2:12" s="1" customFormat="1" ht="6.95" customHeight="1" x14ac:dyDescent="0.3">
      <c r="B76" s="55"/>
      <c r="C76" s="56"/>
      <c r="D76" s="56"/>
      <c r="E76" s="56"/>
      <c r="F76" s="56"/>
      <c r="G76" s="56"/>
      <c r="H76" s="56"/>
      <c r="I76" s="133"/>
      <c r="J76" s="56"/>
      <c r="K76" s="57"/>
    </row>
    <row r="80" spans="2:12" s="1" customFormat="1" ht="6.95" customHeight="1" x14ac:dyDescent="0.3">
      <c r="B80" s="58"/>
      <c r="C80" s="59"/>
      <c r="D80" s="59"/>
      <c r="E80" s="59"/>
      <c r="F80" s="59"/>
      <c r="G80" s="59"/>
      <c r="H80" s="59"/>
      <c r="I80" s="134"/>
      <c r="J80" s="59"/>
      <c r="K80" s="59"/>
      <c r="L80" s="40"/>
    </row>
    <row r="81" spans="2:63" s="1" customFormat="1" ht="36.950000000000003" customHeight="1" x14ac:dyDescent="0.3">
      <c r="B81" s="40"/>
      <c r="C81" s="60" t="s">
        <v>129</v>
      </c>
      <c r="I81" s="155"/>
      <c r="L81" s="40"/>
    </row>
    <row r="82" spans="2:63" s="1" customFormat="1" ht="6.95" customHeight="1" x14ac:dyDescent="0.3">
      <c r="B82" s="40"/>
      <c r="I82" s="155"/>
      <c r="L82" s="40"/>
    </row>
    <row r="83" spans="2:63" s="1" customFormat="1" ht="14.45" customHeight="1" x14ac:dyDescent="0.3">
      <c r="B83" s="40"/>
      <c r="C83" s="62" t="s">
        <v>19</v>
      </c>
      <c r="I83" s="155"/>
      <c r="L83" s="40"/>
    </row>
    <row r="84" spans="2:63" s="1" customFormat="1" ht="16.5" customHeight="1" x14ac:dyDescent="0.3">
      <c r="B84" s="40"/>
      <c r="E84" s="302" t="s">
        <v>20</v>
      </c>
      <c r="F84" s="303"/>
      <c r="G84" s="303"/>
      <c r="H84" s="303"/>
      <c r="I84" s="155"/>
      <c r="L84" s="40"/>
    </row>
    <row r="85" spans="2:63" ht="15" x14ac:dyDescent="0.3">
      <c r="B85" s="28"/>
      <c r="C85" s="62" t="s">
        <v>106</v>
      </c>
      <c r="L85" s="28"/>
    </row>
    <row r="86" spans="2:63" s="1" customFormat="1" ht="16.5" customHeight="1" x14ac:dyDescent="0.3">
      <c r="B86" s="40"/>
      <c r="E86" s="302" t="s">
        <v>107</v>
      </c>
      <c r="F86" s="296"/>
      <c r="G86" s="296"/>
      <c r="H86" s="296"/>
      <c r="I86" s="155"/>
      <c r="L86" s="40"/>
    </row>
    <row r="87" spans="2:63" s="1" customFormat="1" ht="14.45" customHeight="1" x14ac:dyDescent="0.3">
      <c r="B87" s="40"/>
      <c r="C87" s="62" t="s">
        <v>108</v>
      </c>
      <c r="I87" s="155"/>
      <c r="L87" s="40"/>
    </row>
    <row r="88" spans="2:63" s="1" customFormat="1" ht="17.25" customHeight="1" x14ac:dyDescent="0.3">
      <c r="B88" s="40"/>
      <c r="E88" s="288" t="s">
        <v>109</v>
      </c>
      <c r="F88" s="296"/>
      <c r="G88" s="296"/>
      <c r="H88" s="296"/>
      <c r="I88" s="155"/>
      <c r="L88" s="40"/>
    </row>
    <row r="89" spans="2:63" s="1" customFormat="1" ht="6.95" customHeight="1" x14ac:dyDescent="0.3">
      <c r="B89" s="40"/>
      <c r="I89" s="155"/>
      <c r="L89" s="40"/>
    </row>
    <row r="90" spans="2:63" s="1" customFormat="1" ht="18" customHeight="1" x14ac:dyDescent="0.3">
      <c r="B90" s="40"/>
      <c r="C90" s="62" t="s">
        <v>23</v>
      </c>
      <c r="F90" s="156" t="s">
        <v>24</v>
      </c>
      <c r="I90" s="157" t="s">
        <v>25</v>
      </c>
      <c r="J90" s="66" t="s">
        <v>26</v>
      </c>
      <c r="L90" s="40"/>
    </row>
    <row r="91" spans="2:63" s="1" customFormat="1" ht="6.95" customHeight="1" x14ac:dyDescent="0.3">
      <c r="B91" s="40"/>
      <c r="I91" s="155"/>
      <c r="L91" s="40"/>
    </row>
    <row r="92" spans="2:63" s="1" customFormat="1" ht="15" x14ac:dyDescent="0.3">
      <c r="B92" s="40"/>
      <c r="C92" s="62" t="s">
        <v>27</v>
      </c>
      <c r="F92" s="156" t="s">
        <v>29</v>
      </c>
      <c r="I92" s="157" t="s">
        <v>32</v>
      </c>
      <c r="J92" s="156" t="s">
        <v>33</v>
      </c>
      <c r="L92" s="40"/>
    </row>
    <row r="93" spans="2:63" s="1" customFormat="1" ht="14.45" customHeight="1" x14ac:dyDescent="0.3">
      <c r="B93" s="40"/>
      <c r="C93" s="62" t="s">
        <v>31</v>
      </c>
      <c r="F93" s="156" t="s">
        <v>5</v>
      </c>
      <c r="I93" s="155"/>
      <c r="L93" s="40"/>
    </row>
    <row r="94" spans="2:63" s="1" customFormat="1" ht="10.35" customHeight="1" x14ac:dyDescent="0.3">
      <c r="B94" s="40"/>
      <c r="I94" s="155"/>
      <c r="L94" s="40"/>
    </row>
    <row r="95" spans="2:63" s="10" customFormat="1" ht="29.25" customHeight="1" x14ac:dyDescent="0.3">
      <c r="B95" s="158"/>
      <c r="C95" s="159" t="s">
        <v>130</v>
      </c>
      <c r="D95" s="160" t="s">
        <v>55</v>
      </c>
      <c r="E95" s="160" t="s">
        <v>51</v>
      </c>
      <c r="F95" s="160" t="s">
        <v>131</v>
      </c>
      <c r="G95" s="160" t="s">
        <v>132</v>
      </c>
      <c r="H95" s="160" t="s">
        <v>133</v>
      </c>
      <c r="I95" s="161" t="s">
        <v>134</v>
      </c>
      <c r="J95" s="160" t="s">
        <v>112</v>
      </c>
      <c r="K95" s="162" t="s">
        <v>135</v>
      </c>
      <c r="L95" s="158"/>
      <c r="M95" s="72" t="s">
        <v>136</v>
      </c>
      <c r="N95" s="73" t="s">
        <v>40</v>
      </c>
      <c r="O95" s="73" t="s">
        <v>137</v>
      </c>
      <c r="P95" s="73" t="s">
        <v>138</v>
      </c>
      <c r="Q95" s="73" t="s">
        <v>139</v>
      </c>
      <c r="R95" s="73" t="s">
        <v>140</v>
      </c>
      <c r="S95" s="73" t="s">
        <v>141</v>
      </c>
      <c r="T95" s="74" t="s">
        <v>142</v>
      </c>
    </row>
    <row r="96" spans="2:63" s="1" customFormat="1" ht="29.25" customHeight="1" x14ac:dyDescent="0.35">
      <c r="B96" s="40"/>
      <c r="C96" s="76" t="s">
        <v>113</v>
      </c>
      <c r="I96" s="155"/>
      <c r="J96" s="163">
        <f>J97+J803+J812</f>
        <v>3301051.1772830407</v>
      </c>
      <c r="L96" s="40"/>
      <c r="M96" s="75"/>
      <c r="N96" s="67"/>
      <c r="O96" s="67"/>
      <c r="P96" s="164">
        <v>0</v>
      </c>
      <c r="Q96" s="67"/>
      <c r="R96" s="164">
        <v>1974.4906513888</v>
      </c>
      <c r="S96" s="67"/>
      <c r="T96" s="165">
        <v>790.27609999999981</v>
      </c>
      <c r="AT96" s="24" t="s">
        <v>69</v>
      </c>
      <c r="AU96" s="24" t="s">
        <v>114</v>
      </c>
      <c r="BK96" s="166">
        <v>0</v>
      </c>
    </row>
    <row r="97" spans="2:65" s="11" customFormat="1" ht="37.35" customHeight="1" x14ac:dyDescent="0.35">
      <c r="B97" s="167"/>
      <c r="D97" s="168" t="s">
        <v>69</v>
      </c>
      <c r="E97" s="169" t="s">
        <v>143</v>
      </c>
      <c r="F97" s="169" t="s">
        <v>144</v>
      </c>
      <c r="I97" s="170"/>
      <c r="J97" s="171">
        <f>J98+J238+J263+J277+J283+J401+J487+J757+J800</f>
        <v>3264672.8082830408</v>
      </c>
      <c r="L97" s="167"/>
      <c r="M97" s="172"/>
      <c r="N97" s="173"/>
      <c r="O97" s="173"/>
      <c r="P97" s="174">
        <v>0</v>
      </c>
      <c r="Q97" s="173"/>
      <c r="R97" s="174">
        <v>1974.2279513888</v>
      </c>
      <c r="S97" s="173"/>
      <c r="T97" s="175">
        <v>790.27609999999981</v>
      </c>
      <c r="AR97" s="168" t="s">
        <v>74</v>
      </c>
      <c r="AT97" s="176" t="s">
        <v>69</v>
      </c>
      <c r="AU97" s="176" t="s">
        <v>70</v>
      </c>
      <c r="AY97" s="168" t="s">
        <v>145</v>
      </c>
      <c r="BK97" s="177">
        <v>0</v>
      </c>
    </row>
    <row r="98" spans="2:65" s="11" customFormat="1" ht="19.899999999999999" customHeight="1" x14ac:dyDescent="0.3">
      <c r="B98" s="167"/>
      <c r="D98" s="168" t="s">
        <v>69</v>
      </c>
      <c r="E98" s="178" t="s">
        <v>74</v>
      </c>
      <c r="F98" s="178" t="s">
        <v>146</v>
      </c>
      <c r="I98" s="170"/>
      <c r="J98" s="179">
        <f>SUBTOTAL(9,J99:J233)</f>
        <v>557459.66700000013</v>
      </c>
      <c r="L98" s="167"/>
      <c r="M98" s="172"/>
      <c r="N98" s="173"/>
      <c r="O98" s="173"/>
      <c r="P98" s="174">
        <v>0</v>
      </c>
      <c r="Q98" s="173"/>
      <c r="R98" s="174">
        <v>19.4985</v>
      </c>
      <c r="S98" s="173"/>
      <c r="T98" s="175">
        <v>767.74999999999989</v>
      </c>
      <c r="AR98" s="168" t="s">
        <v>74</v>
      </c>
      <c r="AT98" s="176" t="s">
        <v>69</v>
      </c>
      <c r="AU98" s="176" t="s">
        <v>74</v>
      </c>
      <c r="AY98" s="168" t="s">
        <v>145</v>
      </c>
      <c r="BK98" s="177">
        <v>0</v>
      </c>
    </row>
    <row r="99" spans="2:65" s="1" customFormat="1" ht="25.5" customHeight="1" x14ac:dyDescent="0.3">
      <c r="B99" s="180"/>
      <c r="C99" s="181" t="s">
        <v>74</v>
      </c>
      <c r="D99" s="181" t="s">
        <v>147</v>
      </c>
      <c r="E99" s="182" t="s">
        <v>148</v>
      </c>
      <c r="F99" s="183" t="s">
        <v>149</v>
      </c>
      <c r="G99" s="184" t="s">
        <v>150</v>
      </c>
      <c r="H99" s="185">
        <v>70</v>
      </c>
      <c r="I99" s="186">
        <v>33</v>
      </c>
      <c r="J99" s="187">
        <f>H99*I99</f>
        <v>2310</v>
      </c>
      <c r="K99" s="183" t="s">
        <v>151</v>
      </c>
      <c r="L99" s="40"/>
      <c r="M99" s="188" t="s">
        <v>5</v>
      </c>
      <c r="N99" s="189" t="s">
        <v>41</v>
      </c>
      <c r="O99" s="41"/>
      <c r="P99" s="190">
        <v>0</v>
      </c>
      <c r="Q99" s="190">
        <v>0</v>
      </c>
      <c r="R99" s="190">
        <v>0</v>
      </c>
      <c r="S99" s="190">
        <v>0</v>
      </c>
      <c r="T99" s="191">
        <v>0</v>
      </c>
      <c r="AR99" s="24" t="s">
        <v>152</v>
      </c>
      <c r="AT99" s="24" t="s">
        <v>147</v>
      </c>
      <c r="AU99" s="24" t="s">
        <v>78</v>
      </c>
      <c r="AY99" s="24" t="s">
        <v>145</v>
      </c>
      <c r="BE99" s="192">
        <v>0</v>
      </c>
      <c r="BF99" s="192">
        <v>0</v>
      </c>
      <c r="BG99" s="192">
        <v>0</v>
      </c>
      <c r="BH99" s="192">
        <v>0</v>
      </c>
      <c r="BI99" s="192">
        <v>0</v>
      </c>
      <c r="BJ99" s="24" t="s">
        <v>74</v>
      </c>
      <c r="BK99" s="192">
        <v>0</v>
      </c>
      <c r="BL99" s="24" t="s">
        <v>152</v>
      </c>
      <c r="BM99" s="24" t="s">
        <v>153</v>
      </c>
    </row>
    <row r="100" spans="2:65" s="1" customFormat="1" ht="27" x14ac:dyDescent="0.3">
      <c r="B100" s="40"/>
      <c r="D100" s="193" t="s">
        <v>154</v>
      </c>
      <c r="F100" s="194" t="s">
        <v>155</v>
      </c>
      <c r="I100" s="155"/>
      <c r="L100" s="40"/>
      <c r="M100" s="195"/>
      <c r="N100" s="41"/>
      <c r="O100" s="41"/>
      <c r="P100" s="41"/>
      <c r="Q100" s="41"/>
      <c r="R100" s="41"/>
      <c r="S100" s="41"/>
      <c r="T100" s="69"/>
      <c r="AT100" s="24" t="s">
        <v>154</v>
      </c>
      <c r="AU100" s="24" t="s">
        <v>78</v>
      </c>
    </row>
    <row r="101" spans="2:65" s="1" customFormat="1" ht="148.5" x14ac:dyDescent="0.3">
      <c r="B101" s="40"/>
      <c r="D101" s="193" t="s">
        <v>156</v>
      </c>
      <c r="F101" s="196" t="s">
        <v>157</v>
      </c>
      <c r="I101" s="155"/>
      <c r="L101" s="40"/>
      <c r="M101" s="195"/>
      <c r="N101" s="41"/>
      <c r="O101" s="41"/>
      <c r="P101" s="41"/>
      <c r="Q101" s="41"/>
      <c r="R101" s="41"/>
      <c r="S101" s="41"/>
      <c r="T101" s="69"/>
      <c r="AT101" s="24" t="s">
        <v>156</v>
      </c>
      <c r="AU101" s="24" t="s">
        <v>78</v>
      </c>
    </row>
    <row r="102" spans="2:65" s="12" customFormat="1" x14ac:dyDescent="0.3">
      <c r="B102" s="197"/>
      <c r="D102" s="193" t="s">
        <v>158</v>
      </c>
      <c r="E102" s="198" t="s">
        <v>5</v>
      </c>
      <c r="F102" s="199" t="s">
        <v>159</v>
      </c>
      <c r="H102" s="198" t="s">
        <v>5</v>
      </c>
      <c r="I102" s="200"/>
      <c r="L102" s="197"/>
      <c r="M102" s="201"/>
      <c r="N102" s="202"/>
      <c r="O102" s="202"/>
      <c r="P102" s="202"/>
      <c r="Q102" s="202"/>
      <c r="R102" s="202"/>
      <c r="S102" s="202"/>
      <c r="T102" s="203"/>
      <c r="AT102" s="198" t="s">
        <v>158</v>
      </c>
      <c r="AU102" s="198" t="s">
        <v>78</v>
      </c>
      <c r="AV102" s="12" t="s">
        <v>74</v>
      </c>
      <c r="AW102" s="12" t="s">
        <v>34</v>
      </c>
      <c r="AX102" s="12" t="s">
        <v>70</v>
      </c>
      <c r="AY102" s="198" t="s">
        <v>145</v>
      </c>
    </row>
    <row r="103" spans="2:65" s="13" customFormat="1" x14ac:dyDescent="0.3">
      <c r="B103" s="204"/>
      <c r="D103" s="193" t="s">
        <v>158</v>
      </c>
      <c r="E103" s="205" t="s">
        <v>5</v>
      </c>
      <c r="F103" s="206" t="s">
        <v>160</v>
      </c>
      <c r="H103" s="207">
        <v>70</v>
      </c>
      <c r="I103" s="208"/>
      <c r="L103" s="204"/>
      <c r="M103" s="209"/>
      <c r="N103" s="210"/>
      <c r="O103" s="210"/>
      <c r="P103" s="210"/>
      <c r="Q103" s="210"/>
      <c r="R103" s="210"/>
      <c r="S103" s="210"/>
      <c r="T103" s="211"/>
      <c r="AT103" s="205" t="s">
        <v>158</v>
      </c>
      <c r="AU103" s="205" t="s">
        <v>78</v>
      </c>
      <c r="AV103" s="13" t="s">
        <v>78</v>
      </c>
      <c r="AW103" s="13" t="s">
        <v>34</v>
      </c>
      <c r="AX103" s="13" t="s">
        <v>74</v>
      </c>
      <c r="AY103" s="205" t="s">
        <v>145</v>
      </c>
    </row>
    <row r="104" spans="2:65" s="1" customFormat="1" ht="16.5" customHeight="1" x14ac:dyDescent="0.3">
      <c r="B104" s="180"/>
      <c r="C104" s="181" t="s">
        <v>78</v>
      </c>
      <c r="D104" s="181" t="s">
        <v>147</v>
      </c>
      <c r="E104" s="182" t="s">
        <v>161</v>
      </c>
      <c r="F104" s="183" t="s">
        <v>162</v>
      </c>
      <c r="G104" s="184" t="s">
        <v>150</v>
      </c>
      <c r="H104" s="185">
        <v>670</v>
      </c>
      <c r="I104" s="186">
        <v>33</v>
      </c>
      <c r="J104" s="187">
        <f>H104*I104</f>
        <v>22110</v>
      </c>
      <c r="K104" s="183" t="s">
        <v>151</v>
      </c>
      <c r="L104" s="40"/>
      <c r="M104" s="188" t="s">
        <v>5</v>
      </c>
      <c r="N104" s="189" t="s">
        <v>41</v>
      </c>
      <c r="O104" s="41"/>
      <c r="P104" s="190">
        <v>0</v>
      </c>
      <c r="Q104" s="190">
        <v>0</v>
      </c>
      <c r="R104" s="190">
        <v>0</v>
      </c>
      <c r="S104" s="190">
        <v>0.255</v>
      </c>
      <c r="T104" s="191">
        <v>170.85</v>
      </c>
      <c r="AR104" s="24" t="s">
        <v>152</v>
      </c>
      <c r="AT104" s="24" t="s">
        <v>147</v>
      </c>
      <c r="AU104" s="24" t="s">
        <v>78</v>
      </c>
      <c r="AY104" s="24" t="s">
        <v>145</v>
      </c>
      <c r="BE104" s="192">
        <v>0</v>
      </c>
      <c r="BF104" s="192">
        <v>0</v>
      </c>
      <c r="BG104" s="192">
        <v>0</v>
      </c>
      <c r="BH104" s="192">
        <v>0</v>
      </c>
      <c r="BI104" s="192">
        <v>0</v>
      </c>
      <c r="BJ104" s="24" t="s">
        <v>74</v>
      </c>
      <c r="BK104" s="192">
        <v>0</v>
      </c>
      <c r="BL104" s="24" t="s">
        <v>152</v>
      </c>
      <c r="BM104" s="24" t="s">
        <v>163</v>
      </c>
    </row>
    <row r="105" spans="2:65" s="1" customFormat="1" ht="54" x14ac:dyDescent="0.3">
      <c r="B105" s="40"/>
      <c r="D105" s="193" t="s">
        <v>154</v>
      </c>
      <c r="F105" s="194" t="s">
        <v>164</v>
      </c>
      <c r="I105" s="155"/>
      <c r="L105" s="40"/>
      <c r="M105" s="195"/>
      <c r="N105" s="41"/>
      <c r="O105" s="41"/>
      <c r="P105" s="41"/>
      <c r="Q105" s="41"/>
      <c r="R105" s="41"/>
      <c r="S105" s="41"/>
      <c r="T105" s="69"/>
      <c r="AT105" s="24" t="s">
        <v>154</v>
      </c>
      <c r="AU105" s="24" t="s">
        <v>78</v>
      </c>
    </row>
    <row r="106" spans="2:65" s="1" customFormat="1" ht="189" x14ac:dyDescent="0.3">
      <c r="B106" s="40"/>
      <c r="D106" s="193" t="s">
        <v>156</v>
      </c>
      <c r="F106" s="196" t="s">
        <v>165</v>
      </c>
      <c r="I106" s="155"/>
      <c r="L106" s="40"/>
      <c r="M106" s="195"/>
      <c r="N106" s="41"/>
      <c r="O106" s="41"/>
      <c r="P106" s="41"/>
      <c r="Q106" s="41"/>
      <c r="R106" s="41"/>
      <c r="S106" s="41"/>
      <c r="T106" s="69"/>
      <c r="AT106" s="24" t="s">
        <v>156</v>
      </c>
      <c r="AU106" s="24" t="s">
        <v>78</v>
      </c>
    </row>
    <row r="107" spans="2:65" s="12" customFormat="1" x14ac:dyDescent="0.3">
      <c r="B107" s="197"/>
      <c r="D107" s="193" t="s">
        <v>158</v>
      </c>
      <c r="E107" s="198" t="s">
        <v>5</v>
      </c>
      <c r="F107" s="199" t="s">
        <v>159</v>
      </c>
      <c r="H107" s="198" t="s">
        <v>5</v>
      </c>
      <c r="I107" s="200"/>
      <c r="L107" s="197"/>
      <c r="M107" s="201"/>
      <c r="N107" s="202"/>
      <c r="O107" s="202"/>
      <c r="P107" s="202"/>
      <c r="Q107" s="202"/>
      <c r="R107" s="202"/>
      <c r="S107" s="202"/>
      <c r="T107" s="203"/>
      <c r="AT107" s="198" t="s">
        <v>158</v>
      </c>
      <c r="AU107" s="198" t="s">
        <v>78</v>
      </c>
      <c r="AV107" s="12" t="s">
        <v>74</v>
      </c>
      <c r="AW107" s="12" t="s">
        <v>34</v>
      </c>
      <c r="AX107" s="12" t="s">
        <v>70</v>
      </c>
      <c r="AY107" s="198" t="s">
        <v>145</v>
      </c>
    </row>
    <row r="108" spans="2:65" s="13" customFormat="1" x14ac:dyDescent="0.3">
      <c r="B108" s="204"/>
      <c r="D108" s="193" t="s">
        <v>158</v>
      </c>
      <c r="E108" s="205" t="s">
        <v>5</v>
      </c>
      <c r="F108" s="206" t="s">
        <v>166</v>
      </c>
      <c r="H108" s="207">
        <v>670</v>
      </c>
      <c r="I108" s="208"/>
      <c r="L108" s="204"/>
      <c r="M108" s="209"/>
      <c r="N108" s="210"/>
      <c r="O108" s="210"/>
      <c r="P108" s="210"/>
      <c r="Q108" s="210"/>
      <c r="R108" s="210"/>
      <c r="S108" s="210"/>
      <c r="T108" s="211"/>
      <c r="AT108" s="205" t="s">
        <v>158</v>
      </c>
      <c r="AU108" s="205" t="s">
        <v>78</v>
      </c>
      <c r="AV108" s="13" t="s">
        <v>78</v>
      </c>
      <c r="AW108" s="13" t="s">
        <v>34</v>
      </c>
      <c r="AX108" s="13" t="s">
        <v>74</v>
      </c>
      <c r="AY108" s="205" t="s">
        <v>145</v>
      </c>
    </row>
    <row r="109" spans="2:65" s="1" customFormat="1" ht="16.5" customHeight="1" x14ac:dyDescent="0.3">
      <c r="B109" s="180"/>
      <c r="C109" s="181" t="s">
        <v>91</v>
      </c>
      <c r="D109" s="181" t="s">
        <v>147</v>
      </c>
      <c r="E109" s="182" t="s">
        <v>167</v>
      </c>
      <c r="F109" s="183" t="s">
        <v>168</v>
      </c>
      <c r="G109" s="184" t="s">
        <v>150</v>
      </c>
      <c r="H109" s="185">
        <v>1255</v>
      </c>
      <c r="I109" s="186">
        <v>47</v>
      </c>
      <c r="J109" s="187">
        <f>H109*I109</f>
        <v>58985</v>
      </c>
      <c r="K109" s="183" t="s">
        <v>151</v>
      </c>
      <c r="L109" s="40"/>
      <c r="M109" s="188" t="s">
        <v>5</v>
      </c>
      <c r="N109" s="189" t="s">
        <v>41</v>
      </c>
      <c r="O109" s="41"/>
      <c r="P109" s="190">
        <v>0</v>
      </c>
      <c r="Q109" s="190">
        <v>0</v>
      </c>
      <c r="R109" s="190">
        <v>0</v>
      </c>
      <c r="S109" s="190">
        <v>0.26</v>
      </c>
      <c r="T109" s="191">
        <v>326.3</v>
      </c>
      <c r="AR109" s="24" t="s">
        <v>152</v>
      </c>
      <c r="AT109" s="24" t="s">
        <v>147</v>
      </c>
      <c r="AU109" s="24" t="s">
        <v>78</v>
      </c>
      <c r="AY109" s="24" t="s">
        <v>145</v>
      </c>
      <c r="BE109" s="192">
        <v>0</v>
      </c>
      <c r="BF109" s="192">
        <v>0</v>
      </c>
      <c r="BG109" s="192">
        <v>0</v>
      </c>
      <c r="BH109" s="192">
        <v>0</v>
      </c>
      <c r="BI109" s="192">
        <v>0</v>
      </c>
      <c r="BJ109" s="24" t="s">
        <v>74</v>
      </c>
      <c r="BK109" s="192">
        <v>0</v>
      </c>
      <c r="BL109" s="24" t="s">
        <v>152</v>
      </c>
      <c r="BM109" s="24" t="s">
        <v>169</v>
      </c>
    </row>
    <row r="110" spans="2:65" s="1" customFormat="1" ht="40.5" x14ac:dyDescent="0.3">
      <c r="B110" s="40"/>
      <c r="D110" s="193" t="s">
        <v>154</v>
      </c>
      <c r="F110" s="194" t="s">
        <v>170</v>
      </c>
      <c r="I110" s="155"/>
      <c r="L110" s="40"/>
      <c r="M110" s="195"/>
      <c r="N110" s="41"/>
      <c r="O110" s="41"/>
      <c r="P110" s="41"/>
      <c r="Q110" s="41"/>
      <c r="R110" s="41"/>
      <c r="S110" s="41"/>
      <c r="T110" s="69"/>
      <c r="AT110" s="24" t="s">
        <v>154</v>
      </c>
      <c r="AU110" s="24" t="s">
        <v>78</v>
      </c>
    </row>
    <row r="111" spans="2:65" s="1" customFormat="1" ht="189" x14ac:dyDescent="0.3">
      <c r="B111" s="40"/>
      <c r="D111" s="193" t="s">
        <v>156</v>
      </c>
      <c r="F111" s="196" t="s">
        <v>165</v>
      </c>
      <c r="I111" s="155"/>
      <c r="L111" s="40"/>
      <c r="M111" s="195"/>
      <c r="N111" s="41"/>
      <c r="O111" s="41"/>
      <c r="P111" s="41"/>
      <c r="Q111" s="41"/>
      <c r="R111" s="41"/>
      <c r="S111" s="41"/>
      <c r="T111" s="69"/>
      <c r="AT111" s="24" t="s">
        <v>156</v>
      </c>
      <c r="AU111" s="24" t="s">
        <v>78</v>
      </c>
    </row>
    <row r="112" spans="2:65" s="12" customFormat="1" x14ac:dyDescent="0.3">
      <c r="B112" s="197"/>
      <c r="D112" s="193" t="s">
        <v>158</v>
      </c>
      <c r="E112" s="198" t="s">
        <v>5</v>
      </c>
      <c r="F112" s="199" t="s">
        <v>159</v>
      </c>
      <c r="H112" s="198" t="s">
        <v>5</v>
      </c>
      <c r="I112" s="200"/>
      <c r="L112" s="197"/>
      <c r="M112" s="201"/>
      <c r="N112" s="202"/>
      <c r="O112" s="202"/>
      <c r="P112" s="202"/>
      <c r="Q112" s="202"/>
      <c r="R112" s="202"/>
      <c r="S112" s="202"/>
      <c r="T112" s="203"/>
      <c r="AT112" s="198" t="s">
        <v>158</v>
      </c>
      <c r="AU112" s="198" t="s">
        <v>78</v>
      </c>
      <c r="AV112" s="12" t="s">
        <v>74</v>
      </c>
      <c r="AW112" s="12" t="s">
        <v>34</v>
      </c>
      <c r="AX112" s="12" t="s">
        <v>70</v>
      </c>
      <c r="AY112" s="198" t="s">
        <v>145</v>
      </c>
    </row>
    <row r="113" spans="2:65" s="13" customFormat="1" x14ac:dyDescent="0.3">
      <c r="B113" s="204"/>
      <c r="D113" s="193" t="s">
        <v>158</v>
      </c>
      <c r="E113" s="205" t="s">
        <v>5</v>
      </c>
      <c r="F113" s="206" t="s">
        <v>171</v>
      </c>
      <c r="H113" s="207">
        <v>865</v>
      </c>
      <c r="I113" s="208"/>
      <c r="L113" s="204"/>
      <c r="M113" s="209"/>
      <c r="N113" s="210"/>
      <c r="O113" s="210"/>
      <c r="P113" s="210"/>
      <c r="Q113" s="210"/>
      <c r="R113" s="210"/>
      <c r="S113" s="210"/>
      <c r="T113" s="211"/>
      <c r="AT113" s="205" t="s">
        <v>158</v>
      </c>
      <c r="AU113" s="205" t="s">
        <v>78</v>
      </c>
      <c r="AV113" s="13" t="s">
        <v>78</v>
      </c>
      <c r="AW113" s="13" t="s">
        <v>34</v>
      </c>
      <c r="AX113" s="13" t="s">
        <v>70</v>
      </c>
      <c r="AY113" s="205" t="s">
        <v>145</v>
      </c>
    </row>
    <row r="114" spans="2:65" s="13" customFormat="1" x14ac:dyDescent="0.3">
      <c r="B114" s="204"/>
      <c r="D114" s="193" t="s">
        <v>158</v>
      </c>
      <c r="E114" s="205" t="s">
        <v>5</v>
      </c>
      <c r="F114" s="206" t="s">
        <v>172</v>
      </c>
      <c r="H114" s="207">
        <v>55</v>
      </c>
      <c r="I114" s="208"/>
      <c r="L114" s="204"/>
      <c r="M114" s="209"/>
      <c r="N114" s="210"/>
      <c r="O114" s="210"/>
      <c r="P114" s="210"/>
      <c r="Q114" s="210"/>
      <c r="R114" s="210"/>
      <c r="S114" s="210"/>
      <c r="T114" s="211"/>
      <c r="AT114" s="205" t="s">
        <v>158</v>
      </c>
      <c r="AU114" s="205" t="s">
        <v>78</v>
      </c>
      <c r="AV114" s="13" t="s">
        <v>78</v>
      </c>
      <c r="AW114" s="13" t="s">
        <v>34</v>
      </c>
      <c r="AX114" s="13" t="s">
        <v>70</v>
      </c>
      <c r="AY114" s="205" t="s">
        <v>145</v>
      </c>
    </row>
    <row r="115" spans="2:65" s="13" customFormat="1" ht="27" x14ac:dyDescent="0.3">
      <c r="B115" s="204"/>
      <c r="D115" s="193" t="s">
        <v>158</v>
      </c>
      <c r="E115" s="205" t="s">
        <v>5</v>
      </c>
      <c r="F115" s="206" t="s">
        <v>173</v>
      </c>
      <c r="H115" s="207">
        <v>315</v>
      </c>
      <c r="I115" s="208"/>
      <c r="L115" s="204"/>
      <c r="M115" s="209"/>
      <c r="N115" s="210"/>
      <c r="O115" s="210"/>
      <c r="P115" s="210"/>
      <c r="Q115" s="210"/>
      <c r="R115" s="210"/>
      <c r="S115" s="210"/>
      <c r="T115" s="211"/>
      <c r="AT115" s="205" t="s">
        <v>158</v>
      </c>
      <c r="AU115" s="205" t="s">
        <v>78</v>
      </c>
      <c r="AV115" s="13" t="s">
        <v>78</v>
      </c>
      <c r="AW115" s="13" t="s">
        <v>34</v>
      </c>
      <c r="AX115" s="13" t="s">
        <v>70</v>
      </c>
      <c r="AY115" s="205" t="s">
        <v>145</v>
      </c>
    </row>
    <row r="116" spans="2:65" s="13" customFormat="1" x14ac:dyDescent="0.3">
      <c r="B116" s="204"/>
      <c r="D116" s="193" t="s">
        <v>158</v>
      </c>
      <c r="E116" s="205" t="s">
        <v>5</v>
      </c>
      <c r="F116" s="206" t="s">
        <v>174</v>
      </c>
      <c r="H116" s="207">
        <v>20</v>
      </c>
      <c r="I116" s="208"/>
      <c r="L116" s="204"/>
      <c r="M116" s="209"/>
      <c r="N116" s="210"/>
      <c r="O116" s="210"/>
      <c r="P116" s="210"/>
      <c r="Q116" s="210"/>
      <c r="R116" s="210"/>
      <c r="S116" s="210"/>
      <c r="T116" s="211"/>
      <c r="AT116" s="205" t="s">
        <v>158</v>
      </c>
      <c r="AU116" s="205" t="s">
        <v>78</v>
      </c>
      <c r="AV116" s="13" t="s">
        <v>78</v>
      </c>
      <c r="AW116" s="13" t="s">
        <v>34</v>
      </c>
      <c r="AX116" s="13" t="s">
        <v>70</v>
      </c>
      <c r="AY116" s="205" t="s">
        <v>145</v>
      </c>
    </row>
    <row r="117" spans="2:65" s="14" customFormat="1" x14ac:dyDescent="0.3">
      <c r="B117" s="212"/>
      <c r="D117" s="193" t="s">
        <v>158</v>
      </c>
      <c r="E117" s="213" t="s">
        <v>5</v>
      </c>
      <c r="F117" s="214" t="s">
        <v>175</v>
      </c>
      <c r="H117" s="215">
        <v>1255</v>
      </c>
      <c r="I117" s="216"/>
      <c r="L117" s="212"/>
      <c r="M117" s="217"/>
      <c r="N117" s="218"/>
      <c r="O117" s="218"/>
      <c r="P117" s="218"/>
      <c r="Q117" s="218"/>
      <c r="R117" s="218"/>
      <c r="S117" s="218"/>
      <c r="T117" s="219"/>
      <c r="AT117" s="213" t="s">
        <v>158</v>
      </c>
      <c r="AU117" s="213" t="s">
        <v>78</v>
      </c>
      <c r="AV117" s="14" t="s">
        <v>152</v>
      </c>
      <c r="AW117" s="14" t="s">
        <v>34</v>
      </c>
      <c r="AX117" s="14" t="s">
        <v>74</v>
      </c>
      <c r="AY117" s="213" t="s">
        <v>145</v>
      </c>
    </row>
    <row r="118" spans="2:65" s="1" customFormat="1" ht="25.5" customHeight="1" x14ac:dyDescent="0.3">
      <c r="B118" s="180"/>
      <c r="C118" s="181" t="s">
        <v>152</v>
      </c>
      <c r="D118" s="181" t="s">
        <v>147</v>
      </c>
      <c r="E118" s="182" t="s">
        <v>176</v>
      </c>
      <c r="F118" s="183" t="s">
        <v>177</v>
      </c>
      <c r="G118" s="184" t="s">
        <v>150</v>
      </c>
      <c r="H118" s="185">
        <v>290</v>
      </c>
      <c r="I118" s="186">
        <v>23</v>
      </c>
      <c r="J118" s="187">
        <f>H118*I118</f>
        <v>6670</v>
      </c>
      <c r="K118" s="183" t="s">
        <v>151</v>
      </c>
      <c r="L118" s="40"/>
      <c r="M118" s="188" t="s">
        <v>5</v>
      </c>
      <c r="N118" s="189" t="s">
        <v>41</v>
      </c>
      <c r="O118" s="41"/>
      <c r="P118" s="190">
        <v>0</v>
      </c>
      <c r="Q118" s="190">
        <v>0</v>
      </c>
      <c r="R118" s="190">
        <v>0</v>
      </c>
      <c r="S118" s="190">
        <v>0.32</v>
      </c>
      <c r="T118" s="191">
        <v>92.8</v>
      </c>
      <c r="AR118" s="24" t="s">
        <v>152</v>
      </c>
      <c r="AT118" s="24" t="s">
        <v>147</v>
      </c>
      <c r="AU118" s="24" t="s">
        <v>78</v>
      </c>
      <c r="AY118" s="24" t="s">
        <v>145</v>
      </c>
      <c r="BE118" s="192">
        <v>0</v>
      </c>
      <c r="BF118" s="192">
        <v>0</v>
      </c>
      <c r="BG118" s="192">
        <v>0</v>
      </c>
      <c r="BH118" s="192">
        <v>0</v>
      </c>
      <c r="BI118" s="192">
        <v>0</v>
      </c>
      <c r="BJ118" s="24" t="s">
        <v>74</v>
      </c>
      <c r="BK118" s="192">
        <v>0</v>
      </c>
      <c r="BL118" s="24" t="s">
        <v>152</v>
      </c>
      <c r="BM118" s="24" t="s">
        <v>178</v>
      </c>
    </row>
    <row r="119" spans="2:65" s="1" customFormat="1" ht="40.5" x14ac:dyDescent="0.3">
      <c r="B119" s="40"/>
      <c r="D119" s="193" t="s">
        <v>154</v>
      </c>
      <c r="F119" s="194" t="s">
        <v>179</v>
      </c>
      <c r="I119" s="155"/>
      <c r="L119" s="40"/>
      <c r="M119" s="195"/>
      <c r="N119" s="41"/>
      <c r="O119" s="41"/>
      <c r="P119" s="41"/>
      <c r="Q119" s="41"/>
      <c r="R119" s="41"/>
      <c r="S119" s="41"/>
      <c r="T119" s="69"/>
      <c r="AT119" s="24" t="s">
        <v>154</v>
      </c>
      <c r="AU119" s="24" t="s">
        <v>78</v>
      </c>
    </row>
    <row r="120" spans="2:65" s="1" customFormat="1" ht="189" x14ac:dyDescent="0.3">
      <c r="B120" s="40"/>
      <c r="D120" s="193" t="s">
        <v>156</v>
      </c>
      <c r="F120" s="196" t="s">
        <v>165</v>
      </c>
      <c r="I120" s="155"/>
      <c r="L120" s="40"/>
      <c r="M120" s="195"/>
      <c r="N120" s="41"/>
      <c r="O120" s="41"/>
      <c r="P120" s="41"/>
      <c r="Q120" s="41"/>
      <c r="R120" s="41"/>
      <c r="S120" s="41"/>
      <c r="T120" s="69"/>
      <c r="AT120" s="24" t="s">
        <v>156</v>
      </c>
      <c r="AU120" s="24" t="s">
        <v>78</v>
      </c>
    </row>
    <row r="121" spans="2:65" s="12" customFormat="1" x14ac:dyDescent="0.3">
      <c r="B121" s="197"/>
      <c r="D121" s="193" t="s">
        <v>158</v>
      </c>
      <c r="E121" s="198" t="s">
        <v>5</v>
      </c>
      <c r="F121" s="199" t="s">
        <v>159</v>
      </c>
      <c r="H121" s="198" t="s">
        <v>5</v>
      </c>
      <c r="I121" s="200"/>
      <c r="L121" s="197"/>
      <c r="M121" s="201"/>
      <c r="N121" s="202"/>
      <c r="O121" s="202"/>
      <c r="P121" s="202"/>
      <c r="Q121" s="202"/>
      <c r="R121" s="202"/>
      <c r="S121" s="202"/>
      <c r="T121" s="203"/>
      <c r="AT121" s="198" t="s">
        <v>158</v>
      </c>
      <c r="AU121" s="198" t="s">
        <v>78</v>
      </c>
      <c r="AV121" s="12" t="s">
        <v>74</v>
      </c>
      <c r="AW121" s="12" t="s">
        <v>34</v>
      </c>
      <c r="AX121" s="12" t="s">
        <v>70</v>
      </c>
      <c r="AY121" s="198" t="s">
        <v>145</v>
      </c>
    </row>
    <row r="122" spans="2:65" s="13" customFormat="1" x14ac:dyDescent="0.3">
      <c r="B122" s="204"/>
      <c r="D122" s="193" t="s">
        <v>158</v>
      </c>
      <c r="E122" s="205" t="s">
        <v>5</v>
      </c>
      <c r="F122" s="206" t="s">
        <v>180</v>
      </c>
      <c r="H122" s="207">
        <v>240</v>
      </c>
      <c r="I122" s="208"/>
      <c r="L122" s="204"/>
      <c r="M122" s="209"/>
      <c r="N122" s="210"/>
      <c r="O122" s="210"/>
      <c r="P122" s="210"/>
      <c r="Q122" s="210"/>
      <c r="R122" s="210"/>
      <c r="S122" s="210"/>
      <c r="T122" s="211"/>
      <c r="AT122" s="205" t="s">
        <v>158</v>
      </c>
      <c r="AU122" s="205" t="s">
        <v>78</v>
      </c>
      <c r="AV122" s="13" t="s">
        <v>78</v>
      </c>
      <c r="AW122" s="13" t="s">
        <v>34</v>
      </c>
      <c r="AX122" s="13" t="s">
        <v>70</v>
      </c>
      <c r="AY122" s="205" t="s">
        <v>145</v>
      </c>
    </row>
    <row r="123" spans="2:65" s="13" customFormat="1" x14ac:dyDescent="0.3">
      <c r="B123" s="204"/>
      <c r="D123" s="193" t="s">
        <v>158</v>
      </c>
      <c r="E123" s="205" t="s">
        <v>5</v>
      </c>
      <c r="F123" s="206" t="s">
        <v>181</v>
      </c>
      <c r="H123" s="207">
        <v>50</v>
      </c>
      <c r="I123" s="208"/>
      <c r="L123" s="204"/>
      <c r="M123" s="209"/>
      <c r="N123" s="210"/>
      <c r="O123" s="210"/>
      <c r="P123" s="210"/>
      <c r="Q123" s="210"/>
      <c r="R123" s="210"/>
      <c r="S123" s="210"/>
      <c r="T123" s="211"/>
      <c r="AT123" s="205" t="s">
        <v>158</v>
      </c>
      <c r="AU123" s="205" t="s">
        <v>78</v>
      </c>
      <c r="AV123" s="13" t="s">
        <v>78</v>
      </c>
      <c r="AW123" s="13" t="s">
        <v>34</v>
      </c>
      <c r="AX123" s="13" t="s">
        <v>70</v>
      </c>
      <c r="AY123" s="205" t="s">
        <v>145</v>
      </c>
    </row>
    <row r="124" spans="2:65" s="14" customFormat="1" x14ac:dyDescent="0.3">
      <c r="B124" s="212"/>
      <c r="D124" s="193" t="s">
        <v>158</v>
      </c>
      <c r="E124" s="213" t="s">
        <v>5</v>
      </c>
      <c r="F124" s="214" t="s">
        <v>175</v>
      </c>
      <c r="H124" s="215">
        <v>290</v>
      </c>
      <c r="I124" s="216"/>
      <c r="L124" s="212"/>
      <c r="M124" s="217"/>
      <c r="N124" s="218"/>
      <c r="O124" s="218"/>
      <c r="P124" s="218"/>
      <c r="Q124" s="218"/>
      <c r="R124" s="218"/>
      <c r="S124" s="218"/>
      <c r="T124" s="219"/>
      <c r="AT124" s="213" t="s">
        <v>158</v>
      </c>
      <c r="AU124" s="213" t="s">
        <v>78</v>
      </c>
      <c r="AV124" s="14" t="s">
        <v>152</v>
      </c>
      <c r="AW124" s="14" t="s">
        <v>34</v>
      </c>
      <c r="AX124" s="14" t="s">
        <v>74</v>
      </c>
      <c r="AY124" s="213" t="s">
        <v>145</v>
      </c>
    </row>
    <row r="125" spans="2:65" s="1" customFormat="1" ht="16.5" customHeight="1" x14ac:dyDescent="0.3">
      <c r="B125" s="180"/>
      <c r="C125" s="181" t="s">
        <v>182</v>
      </c>
      <c r="D125" s="181" t="s">
        <v>147</v>
      </c>
      <c r="E125" s="182" t="s">
        <v>183</v>
      </c>
      <c r="F125" s="183" t="s">
        <v>184</v>
      </c>
      <c r="G125" s="184" t="s">
        <v>185</v>
      </c>
      <c r="H125" s="185">
        <v>800</v>
      </c>
      <c r="I125" s="186">
        <v>47</v>
      </c>
      <c r="J125" s="187">
        <f>H125*I125</f>
        <v>37600</v>
      </c>
      <c r="K125" s="183" t="s">
        <v>151</v>
      </c>
      <c r="L125" s="40"/>
      <c r="M125" s="188" t="s">
        <v>5</v>
      </c>
      <c r="N125" s="189" t="s">
        <v>41</v>
      </c>
      <c r="O125" s="41"/>
      <c r="P125" s="190">
        <v>0</v>
      </c>
      <c r="Q125" s="190">
        <v>0</v>
      </c>
      <c r="R125" s="190">
        <v>0</v>
      </c>
      <c r="S125" s="190">
        <v>0.20499999999999999</v>
      </c>
      <c r="T125" s="191">
        <v>164</v>
      </c>
      <c r="AR125" s="24" t="s">
        <v>152</v>
      </c>
      <c r="AT125" s="24" t="s">
        <v>147</v>
      </c>
      <c r="AU125" s="24" t="s">
        <v>78</v>
      </c>
      <c r="AY125" s="24" t="s">
        <v>145</v>
      </c>
      <c r="BE125" s="192">
        <v>0</v>
      </c>
      <c r="BF125" s="192">
        <v>0</v>
      </c>
      <c r="BG125" s="192">
        <v>0</v>
      </c>
      <c r="BH125" s="192">
        <v>0</v>
      </c>
      <c r="BI125" s="192">
        <v>0</v>
      </c>
      <c r="BJ125" s="24" t="s">
        <v>74</v>
      </c>
      <c r="BK125" s="192">
        <v>0</v>
      </c>
      <c r="BL125" s="24" t="s">
        <v>152</v>
      </c>
      <c r="BM125" s="24" t="s">
        <v>186</v>
      </c>
    </row>
    <row r="126" spans="2:65" s="1" customFormat="1" ht="27" x14ac:dyDescent="0.3">
      <c r="B126" s="40"/>
      <c r="D126" s="193" t="s">
        <v>154</v>
      </c>
      <c r="F126" s="194" t="s">
        <v>187</v>
      </c>
      <c r="I126" s="155"/>
      <c r="L126" s="40"/>
      <c r="M126" s="195"/>
      <c r="N126" s="41"/>
      <c r="O126" s="41"/>
      <c r="P126" s="41"/>
      <c r="Q126" s="41"/>
      <c r="R126" s="41"/>
      <c r="S126" s="41"/>
      <c r="T126" s="69"/>
      <c r="AT126" s="24" t="s">
        <v>154</v>
      </c>
      <c r="AU126" s="24" t="s">
        <v>78</v>
      </c>
    </row>
    <row r="127" spans="2:65" s="1" customFormat="1" ht="148.5" x14ac:dyDescent="0.3">
      <c r="B127" s="40"/>
      <c r="D127" s="193" t="s">
        <v>156</v>
      </c>
      <c r="F127" s="196" t="s">
        <v>188</v>
      </c>
      <c r="I127" s="155"/>
      <c r="L127" s="40"/>
      <c r="M127" s="195"/>
      <c r="N127" s="41"/>
      <c r="O127" s="41"/>
      <c r="P127" s="41"/>
      <c r="Q127" s="41"/>
      <c r="R127" s="41"/>
      <c r="S127" s="41"/>
      <c r="T127" s="69"/>
      <c r="AT127" s="24" t="s">
        <v>156</v>
      </c>
      <c r="AU127" s="24" t="s">
        <v>78</v>
      </c>
    </row>
    <row r="128" spans="2:65" s="12" customFormat="1" x14ac:dyDescent="0.3">
      <c r="B128" s="197"/>
      <c r="D128" s="193" t="s">
        <v>158</v>
      </c>
      <c r="E128" s="198" t="s">
        <v>5</v>
      </c>
      <c r="F128" s="199" t="s">
        <v>159</v>
      </c>
      <c r="H128" s="198" t="s">
        <v>5</v>
      </c>
      <c r="I128" s="200"/>
      <c r="L128" s="197"/>
      <c r="M128" s="201"/>
      <c r="N128" s="202"/>
      <c r="O128" s="202"/>
      <c r="P128" s="202"/>
      <c r="Q128" s="202"/>
      <c r="R128" s="202"/>
      <c r="S128" s="202"/>
      <c r="T128" s="203"/>
      <c r="AT128" s="198" t="s">
        <v>158</v>
      </c>
      <c r="AU128" s="198" t="s">
        <v>78</v>
      </c>
      <c r="AV128" s="12" t="s">
        <v>74</v>
      </c>
      <c r="AW128" s="12" t="s">
        <v>34</v>
      </c>
      <c r="AX128" s="12" t="s">
        <v>70</v>
      </c>
      <c r="AY128" s="198" t="s">
        <v>145</v>
      </c>
    </row>
    <row r="129" spans="2:65" s="13" customFormat="1" x14ac:dyDescent="0.3">
      <c r="B129" s="204"/>
      <c r="D129" s="193" t="s">
        <v>158</v>
      </c>
      <c r="E129" s="205" t="s">
        <v>5</v>
      </c>
      <c r="F129" s="206" t="s">
        <v>189</v>
      </c>
      <c r="H129" s="207">
        <v>670</v>
      </c>
      <c r="I129" s="208"/>
      <c r="L129" s="204"/>
      <c r="M129" s="209"/>
      <c r="N129" s="210"/>
      <c r="O129" s="210"/>
      <c r="P129" s="210"/>
      <c r="Q129" s="210"/>
      <c r="R129" s="210"/>
      <c r="S129" s="210"/>
      <c r="T129" s="211"/>
      <c r="AT129" s="205" t="s">
        <v>158</v>
      </c>
      <c r="AU129" s="205" t="s">
        <v>78</v>
      </c>
      <c r="AV129" s="13" t="s">
        <v>78</v>
      </c>
      <c r="AW129" s="13" t="s">
        <v>34</v>
      </c>
      <c r="AX129" s="13" t="s">
        <v>70</v>
      </c>
      <c r="AY129" s="205" t="s">
        <v>145</v>
      </c>
    </row>
    <row r="130" spans="2:65" s="13" customFormat="1" x14ac:dyDescent="0.3">
      <c r="B130" s="204"/>
      <c r="D130" s="193" t="s">
        <v>158</v>
      </c>
      <c r="E130" s="205" t="s">
        <v>5</v>
      </c>
      <c r="F130" s="206" t="s">
        <v>190</v>
      </c>
      <c r="H130" s="207">
        <v>130</v>
      </c>
      <c r="I130" s="208"/>
      <c r="L130" s="204"/>
      <c r="M130" s="209"/>
      <c r="N130" s="210"/>
      <c r="O130" s="210"/>
      <c r="P130" s="210"/>
      <c r="Q130" s="210"/>
      <c r="R130" s="210"/>
      <c r="S130" s="210"/>
      <c r="T130" s="211"/>
      <c r="AT130" s="205" t="s">
        <v>158</v>
      </c>
      <c r="AU130" s="205" t="s">
        <v>78</v>
      </c>
      <c r="AV130" s="13" t="s">
        <v>78</v>
      </c>
      <c r="AW130" s="13" t="s">
        <v>34</v>
      </c>
      <c r="AX130" s="13" t="s">
        <v>70</v>
      </c>
      <c r="AY130" s="205" t="s">
        <v>145</v>
      </c>
    </row>
    <row r="131" spans="2:65" s="14" customFormat="1" x14ac:dyDescent="0.3">
      <c r="B131" s="212"/>
      <c r="D131" s="193" t="s">
        <v>158</v>
      </c>
      <c r="E131" s="213" t="s">
        <v>5</v>
      </c>
      <c r="F131" s="214" t="s">
        <v>175</v>
      </c>
      <c r="H131" s="215">
        <v>800</v>
      </c>
      <c r="I131" s="216"/>
      <c r="L131" s="212"/>
      <c r="M131" s="217"/>
      <c r="N131" s="218"/>
      <c r="O131" s="218"/>
      <c r="P131" s="218"/>
      <c r="Q131" s="218"/>
      <c r="R131" s="218"/>
      <c r="S131" s="218"/>
      <c r="T131" s="219"/>
      <c r="AT131" s="213" t="s">
        <v>158</v>
      </c>
      <c r="AU131" s="213" t="s">
        <v>78</v>
      </c>
      <c r="AV131" s="14" t="s">
        <v>152</v>
      </c>
      <c r="AW131" s="14" t="s">
        <v>34</v>
      </c>
      <c r="AX131" s="14" t="s">
        <v>74</v>
      </c>
      <c r="AY131" s="213" t="s">
        <v>145</v>
      </c>
    </row>
    <row r="132" spans="2:65" s="1" customFormat="1" ht="16.5" customHeight="1" x14ac:dyDescent="0.3">
      <c r="B132" s="180"/>
      <c r="C132" s="181" t="s">
        <v>191</v>
      </c>
      <c r="D132" s="181" t="s">
        <v>147</v>
      </c>
      <c r="E132" s="182" t="s">
        <v>192</v>
      </c>
      <c r="F132" s="183" t="s">
        <v>193</v>
      </c>
      <c r="G132" s="184" t="s">
        <v>185</v>
      </c>
      <c r="H132" s="185">
        <v>120</v>
      </c>
      <c r="I132" s="186">
        <v>67</v>
      </c>
      <c r="J132" s="187">
        <f>H132*I132</f>
        <v>8040</v>
      </c>
      <c r="K132" s="183" t="s">
        <v>151</v>
      </c>
      <c r="L132" s="40"/>
      <c r="M132" s="188" t="s">
        <v>5</v>
      </c>
      <c r="N132" s="189" t="s">
        <v>41</v>
      </c>
      <c r="O132" s="41"/>
      <c r="P132" s="190">
        <v>0</v>
      </c>
      <c r="Q132" s="190">
        <v>0</v>
      </c>
      <c r="R132" s="190">
        <v>0</v>
      </c>
      <c r="S132" s="190">
        <v>0.115</v>
      </c>
      <c r="T132" s="191">
        <v>13.8</v>
      </c>
      <c r="AR132" s="24" t="s">
        <v>152</v>
      </c>
      <c r="AT132" s="24" t="s">
        <v>147</v>
      </c>
      <c r="AU132" s="24" t="s">
        <v>78</v>
      </c>
      <c r="AY132" s="24" t="s">
        <v>145</v>
      </c>
      <c r="BE132" s="192">
        <v>0</v>
      </c>
      <c r="BF132" s="192">
        <v>0</v>
      </c>
      <c r="BG132" s="192">
        <v>0</v>
      </c>
      <c r="BH132" s="192">
        <v>0</v>
      </c>
      <c r="BI132" s="192">
        <v>0</v>
      </c>
      <c r="BJ132" s="24" t="s">
        <v>74</v>
      </c>
      <c r="BK132" s="192">
        <v>0</v>
      </c>
      <c r="BL132" s="24" t="s">
        <v>152</v>
      </c>
      <c r="BM132" s="24" t="s">
        <v>194</v>
      </c>
    </row>
    <row r="133" spans="2:65" s="1" customFormat="1" ht="27" x14ac:dyDescent="0.3">
      <c r="B133" s="40"/>
      <c r="D133" s="193" t="s">
        <v>154</v>
      </c>
      <c r="F133" s="194" t="s">
        <v>195</v>
      </c>
      <c r="I133" s="155"/>
      <c r="L133" s="40"/>
      <c r="M133" s="195"/>
      <c r="N133" s="41"/>
      <c r="O133" s="41"/>
      <c r="P133" s="41"/>
      <c r="Q133" s="41"/>
      <c r="R133" s="41"/>
      <c r="S133" s="41"/>
      <c r="T133" s="69"/>
      <c r="AT133" s="24" t="s">
        <v>154</v>
      </c>
      <c r="AU133" s="24" t="s">
        <v>78</v>
      </c>
    </row>
    <row r="134" spans="2:65" s="1" customFormat="1" ht="148.5" x14ac:dyDescent="0.3">
      <c r="B134" s="40"/>
      <c r="D134" s="193" t="s">
        <v>156</v>
      </c>
      <c r="F134" s="196" t="s">
        <v>188</v>
      </c>
      <c r="I134" s="155"/>
      <c r="L134" s="40"/>
      <c r="M134" s="195"/>
      <c r="N134" s="41"/>
      <c r="O134" s="41"/>
      <c r="P134" s="41"/>
      <c r="Q134" s="41"/>
      <c r="R134" s="41"/>
      <c r="S134" s="41"/>
      <c r="T134" s="69"/>
      <c r="AT134" s="24" t="s">
        <v>156</v>
      </c>
      <c r="AU134" s="24" t="s">
        <v>78</v>
      </c>
    </row>
    <row r="135" spans="2:65" s="12" customFormat="1" x14ac:dyDescent="0.3">
      <c r="B135" s="197"/>
      <c r="D135" s="193" t="s">
        <v>158</v>
      </c>
      <c r="E135" s="198" t="s">
        <v>5</v>
      </c>
      <c r="F135" s="199" t="s">
        <v>159</v>
      </c>
      <c r="H135" s="198" t="s">
        <v>5</v>
      </c>
      <c r="I135" s="200"/>
      <c r="L135" s="197"/>
      <c r="M135" s="201"/>
      <c r="N135" s="202"/>
      <c r="O135" s="202"/>
      <c r="P135" s="202"/>
      <c r="Q135" s="202"/>
      <c r="R135" s="202"/>
      <c r="S135" s="202"/>
      <c r="T135" s="203"/>
      <c r="AT135" s="198" t="s">
        <v>158</v>
      </c>
      <c r="AU135" s="198" t="s">
        <v>78</v>
      </c>
      <c r="AV135" s="12" t="s">
        <v>74</v>
      </c>
      <c r="AW135" s="12" t="s">
        <v>34</v>
      </c>
      <c r="AX135" s="12" t="s">
        <v>70</v>
      </c>
      <c r="AY135" s="198" t="s">
        <v>145</v>
      </c>
    </row>
    <row r="136" spans="2:65" s="13" customFormat="1" x14ac:dyDescent="0.3">
      <c r="B136" s="204"/>
      <c r="D136" s="193" t="s">
        <v>158</v>
      </c>
      <c r="E136" s="205" t="s">
        <v>5</v>
      </c>
      <c r="F136" s="206" t="s">
        <v>196</v>
      </c>
      <c r="H136" s="207">
        <v>120</v>
      </c>
      <c r="I136" s="208"/>
      <c r="L136" s="204"/>
      <c r="M136" s="209"/>
      <c r="N136" s="210"/>
      <c r="O136" s="210"/>
      <c r="P136" s="210"/>
      <c r="Q136" s="210"/>
      <c r="R136" s="210"/>
      <c r="S136" s="210"/>
      <c r="T136" s="211"/>
      <c r="AT136" s="205" t="s">
        <v>158</v>
      </c>
      <c r="AU136" s="205" t="s">
        <v>78</v>
      </c>
      <c r="AV136" s="13" t="s">
        <v>78</v>
      </c>
      <c r="AW136" s="13" t="s">
        <v>34</v>
      </c>
      <c r="AX136" s="13" t="s">
        <v>74</v>
      </c>
      <c r="AY136" s="205" t="s">
        <v>145</v>
      </c>
    </row>
    <row r="137" spans="2:65" s="1" customFormat="1" ht="16.5" customHeight="1" x14ac:dyDescent="0.3">
      <c r="B137" s="180"/>
      <c r="C137" s="181" t="s">
        <v>197</v>
      </c>
      <c r="D137" s="181" t="s">
        <v>147</v>
      </c>
      <c r="E137" s="182" t="s">
        <v>198</v>
      </c>
      <c r="F137" s="183" t="s">
        <v>199</v>
      </c>
      <c r="G137" s="184" t="s">
        <v>200</v>
      </c>
      <c r="H137" s="185">
        <v>88</v>
      </c>
      <c r="I137" s="186">
        <v>37</v>
      </c>
      <c r="J137" s="187">
        <f>H137*I137</f>
        <v>3256</v>
      </c>
      <c r="K137" s="183" t="s">
        <v>151</v>
      </c>
      <c r="L137" s="40"/>
      <c r="M137" s="188" t="s">
        <v>5</v>
      </c>
      <c r="N137" s="189" t="s">
        <v>41</v>
      </c>
      <c r="O137" s="41"/>
      <c r="P137" s="190">
        <v>0</v>
      </c>
      <c r="Q137" s="190">
        <v>0</v>
      </c>
      <c r="R137" s="190">
        <v>0</v>
      </c>
      <c r="S137" s="190">
        <v>0</v>
      </c>
      <c r="T137" s="191">
        <v>0</v>
      </c>
      <c r="AR137" s="24" t="s">
        <v>152</v>
      </c>
      <c r="AT137" s="24" t="s">
        <v>147</v>
      </c>
      <c r="AU137" s="24" t="s">
        <v>78</v>
      </c>
      <c r="AY137" s="24" t="s">
        <v>145</v>
      </c>
      <c r="BE137" s="192">
        <v>0</v>
      </c>
      <c r="BF137" s="192">
        <v>0</v>
      </c>
      <c r="BG137" s="192">
        <v>0</v>
      </c>
      <c r="BH137" s="192">
        <v>0</v>
      </c>
      <c r="BI137" s="192">
        <v>0</v>
      </c>
      <c r="BJ137" s="24" t="s">
        <v>74</v>
      </c>
      <c r="BK137" s="192">
        <v>0</v>
      </c>
      <c r="BL137" s="24" t="s">
        <v>152</v>
      </c>
      <c r="BM137" s="24" t="s">
        <v>201</v>
      </c>
    </row>
    <row r="138" spans="2:65" s="1" customFormat="1" ht="27" x14ac:dyDescent="0.3">
      <c r="B138" s="40"/>
      <c r="D138" s="193" t="s">
        <v>154</v>
      </c>
      <c r="F138" s="194" t="s">
        <v>202</v>
      </c>
      <c r="I138" s="155"/>
      <c r="L138" s="40"/>
      <c r="M138" s="195"/>
      <c r="N138" s="41"/>
      <c r="O138" s="41"/>
      <c r="P138" s="41"/>
      <c r="Q138" s="41"/>
      <c r="R138" s="41"/>
      <c r="S138" s="41"/>
      <c r="T138" s="69"/>
      <c r="AT138" s="24" t="s">
        <v>154</v>
      </c>
      <c r="AU138" s="24" t="s">
        <v>78</v>
      </c>
    </row>
    <row r="139" spans="2:65" s="1" customFormat="1" ht="229.5" x14ac:dyDescent="0.3">
      <c r="B139" s="40"/>
      <c r="D139" s="193" t="s">
        <v>156</v>
      </c>
      <c r="F139" s="196" t="s">
        <v>203</v>
      </c>
      <c r="I139" s="155"/>
      <c r="L139" s="40"/>
      <c r="M139" s="195"/>
      <c r="N139" s="41"/>
      <c r="O139" s="41"/>
      <c r="P139" s="41"/>
      <c r="Q139" s="41"/>
      <c r="R139" s="41"/>
      <c r="S139" s="41"/>
      <c r="T139" s="69"/>
      <c r="AT139" s="24" t="s">
        <v>156</v>
      </c>
      <c r="AU139" s="24" t="s">
        <v>78</v>
      </c>
    </row>
    <row r="140" spans="2:65" s="12" customFormat="1" x14ac:dyDescent="0.3">
      <c r="B140" s="197"/>
      <c r="D140" s="193" t="s">
        <v>158</v>
      </c>
      <c r="E140" s="198" t="s">
        <v>5</v>
      </c>
      <c r="F140" s="199" t="s">
        <v>159</v>
      </c>
      <c r="H140" s="198" t="s">
        <v>5</v>
      </c>
      <c r="I140" s="200"/>
      <c r="L140" s="197"/>
      <c r="M140" s="201"/>
      <c r="N140" s="202"/>
      <c r="O140" s="202"/>
      <c r="P140" s="202"/>
      <c r="Q140" s="202"/>
      <c r="R140" s="202"/>
      <c r="S140" s="202"/>
      <c r="T140" s="203"/>
      <c r="AT140" s="198" t="s">
        <v>158</v>
      </c>
      <c r="AU140" s="198" t="s">
        <v>78</v>
      </c>
      <c r="AV140" s="12" t="s">
        <v>74</v>
      </c>
      <c r="AW140" s="12" t="s">
        <v>34</v>
      </c>
      <c r="AX140" s="12" t="s">
        <v>70</v>
      </c>
      <c r="AY140" s="198" t="s">
        <v>145</v>
      </c>
    </row>
    <row r="141" spans="2:65" s="13" customFormat="1" x14ac:dyDescent="0.3">
      <c r="B141" s="204"/>
      <c r="D141" s="193" t="s">
        <v>158</v>
      </c>
      <c r="E141" s="205" t="s">
        <v>5</v>
      </c>
      <c r="F141" s="206" t="s">
        <v>204</v>
      </c>
      <c r="H141" s="207">
        <v>88</v>
      </c>
      <c r="I141" s="208"/>
      <c r="L141" s="204"/>
      <c r="M141" s="209"/>
      <c r="N141" s="210"/>
      <c r="O141" s="210"/>
      <c r="P141" s="210"/>
      <c r="Q141" s="210"/>
      <c r="R141" s="210"/>
      <c r="S141" s="210"/>
      <c r="T141" s="211"/>
      <c r="AT141" s="205" t="s">
        <v>158</v>
      </c>
      <c r="AU141" s="205" t="s">
        <v>78</v>
      </c>
      <c r="AV141" s="13" t="s">
        <v>78</v>
      </c>
      <c r="AW141" s="13" t="s">
        <v>34</v>
      </c>
      <c r="AX141" s="13" t="s">
        <v>74</v>
      </c>
      <c r="AY141" s="205" t="s">
        <v>145</v>
      </c>
    </row>
    <row r="142" spans="2:65" s="1" customFormat="1" ht="25.5" customHeight="1" x14ac:dyDescent="0.3">
      <c r="B142" s="180"/>
      <c r="C142" s="181" t="s">
        <v>205</v>
      </c>
      <c r="D142" s="181" t="s">
        <v>147</v>
      </c>
      <c r="E142" s="182" t="s">
        <v>206</v>
      </c>
      <c r="F142" s="183" t="s">
        <v>207</v>
      </c>
      <c r="G142" s="184" t="s">
        <v>200</v>
      </c>
      <c r="H142" s="185">
        <v>703</v>
      </c>
      <c r="I142" s="186">
        <v>66</v>
      </c>
      <c r="J142" s="187">
        <f>H142*I142</f>
        <v>46398</v>
      </c>
      <c r="K142" s="183" t="s">
        <v>151</v>
      </c>
      <c r="L142" s="40"/>
      <c r="M142" s="188" t="s">
        <v>5</v>
      </c>
      <c r="N142" s="189" t="s">
        <v>41</v>
      </c>
      <c r="O142" s="41"/>
      <c r="P142" s="190">
        <v>0</v>
      </c>
      <c r="Q142" s="190">
        <v>0</v>
      </c>
      <c r="R142" s="190">
        <v>0</v>
      </c>
      <c r="S142" s="190">
        <v>0</v>
      </c>
      <c r="T142" s="191">
        <v>0</v>
      </c>
      <c r="AR142" s="24" t="s">
        <v>152</v>
      </c>
      <c r="AT142" s="24" t="s">
        <v>147</v>
      </c>
      <c r="AU142" s="24" t="s">
        <v>78</v>
      </c>
      <c r="AY142" s="24" t="s">
        <v>145</v>
      </c>
      <c r="BE142" s="192">
        <v>0</v>
      </c>
      <c r="BF142" s="192">
        <v>0</v>
      </c>
      <c r="BG142" s="192">
        <v>0</v>
      </c>
      <c r="BH142" s="192">
        <v>0</v>
      </c>
      <c r="BI142" s="192">
        <v>0</v>
      </c>
      <c r="BJ142" s="24" t="s">
        <v>74</v>
      </c>
      <c r="BK142" s="192">
        <v>0</v>
      </c>
      <c r="BL142" s="24" t="s">
        <v>152</v>
      </c>
      <c r="BM142" s="24" t="s">
        <v>208</v>
      </c>
    </row>
    <row r="143" spans="2:65" s="1" customFormat="1" ht="27" x14ac:dyDescent="0.3">
      <c r="B143" s="40"/>
      <c r="D143" s="193" t="s">
        <v>154</v>
      </c>
      <c r="F143" s="194" t="s">
        <v>209</v>
      </c>
      <c r="I143" s="155"/>
      <c r="L143" s="40"/>
      <c r="M143" s="195"/>
      <c r="N143" s="41"/>
      <c r="O143" s="41"/>
      <c r="P143" s="41"/>
      <c r="Q143" s="41"/>
      <c r="R143" s="41"/>
      <c r="S143" s="41"/>
      <c r="T143" s="69"/>
      <c r="AT143" s="24" t="s">
        <v>154</v>
      </c>
      <c r="AU143" s="24" t="s">
        <v>78</v>
      </c>
    </row>
    <row r="144" spans="2:65" s="1" customFormat="1" ht="270" x14ac:dyDescent="0.3">
      <c r="B144" s="40"/>
      <c r="D144" s="193" t="s">
        <v>156</v>
      </c>
      <c r="F144" s="196" t="s">
        <v>210</v>
      </c>
      <c r="I144" s="155"/>
      <c r="L144" s="40"/>
      <c r="M144" s="195"/>
      <c r="N144" s="41"/>
      <c r="O144" s="41"/>
      <c r="P144" s="41"/>
      <c r="Q144" s="41"/>
      <c r="R144" s="41"/>
      <c r="S144" s="41"/>
      <c r="T144" s="69"/>
      <c r="AT144" s="24" t="s">
        <v>156</v>
      </c>
      <c r="AU144" s="24" t="s">
        <v>78</v>
      </c>
    </row>
    <row r="145" spans="2:65" s="12" customFormat="1" x14ac:dyDescent="0.3">
      <c r="B145" s="197"/>
      <c r="D145" s="193" t="s">
        <v>158</v>
      </c>
      <c r="E145" s="198" t="s">
        <v>5</v>
      </c>
      <c r="F145" s="199" t="s">
        <v>159</v>
      </c>
      <c r="H145" s="198" t="s">
        <v>5</v>
      </c>
      <c r="I145" s="200"/>
      <c r="L145" s="197"/>
      <c r="M145" s="201"/>
      <c r="N145" s="202"/>
      <c r="O145" s="202"/>
      <c r="P145" s="202"/>
      <c r="Q145" s="202"/>
      <c r="R145" s="202"/>
      <c r="S145" s="202"/>
      <c r="T145" s="203"/>
      <c r="AT145" s="198" t="s">
        <v>158</v>
      </c>
      <c r="AU145" s="198" t="s">
        <v>78</v>
      </c>
      <c r="AV145" s="12" t="s">
        <v>74</v>
      </c>
      <c r="AW145" s="12" t="s">
        <v>34</v>
      </c>
      <c r="AX145" s="12" t="s">
        <v>70</v>
      </c>
      <c r="AY145" s="198" t="s">
        <v>145</v>
      </c>
    </row>
    <row r="146" spans="2:65" s="13" customFormat="1" x14ac:dyDescent="0.3">
      <c r="B146" s="204"/>
      <c r="D146" s="193" t="s">
        <v>158</v>
      </c>
      <c r="E146" s="205" t="s">
        <v>5</v>
      </c>
      <c r="F146" s="206" t="s">
        <v>211</v>
      </c>
      <c r="H146" s="207">
        <v>573</v>
      </c>
      <c r="I146" s="208"/>
      <c r="L146" s="204"/>
      <c r="M146" s="209"/>
      <c r="N146" s="210"/>
      <c r="O146" s="210"/>
      <c r="P146" s="210"/>
      <c r="Q146" s="210"/>
      <c r="R146" s="210"/>
      <c r="S146" s="210"/>
      <c r="T146" s="211"/>
      <c r="AT146" s="205" t="s">
        <v>158</v>
      </c>
      <c r="AU146" s="205" t="s">
        <v>78</v>
      </c>
      <c r="AV146" s="13" t="s">
        <v>78</v>
      </c>
      <c r="AW146" s="13" t="s">
        <v>34</v>
      </c>
      <c r="AX146" s="13" t="s">
        <v>70</v>
      </c>
      <c r="AY146" s="205" t="s">
        <v>145</v>
      </c>
    </row>
    <row r="147" spans="2:65" s="13" customFormat="1" x14ac:dyDescent="0.3">
      <c r="B147" s="204"/>
      <c r="D147" s="193" t="s">
        <v>158</v>
      </c>
      <c r="E147" s="205" t="s">
        <v>5</v>
      </c>
      <c r="F147" s="206" t="s">
        <v>212</v>
      </c>
      <c r="H147" s="207">
        <v>87</v>
      </c>
      <c r="I147" s="208"/>
      <c r="L147" s="204"/>
      <c r="M147" s="209"/>
      <c r="N147" s="210"/>
      <c r="O147" s="210"/>
      <c r="P147" s="210"/>
      <c r="Q147" s="210"/>
      <c r="R147" s="210"/>
      <c r="S147" s="210"/>
      <c r="T147" s="211"/>
      <c r="AT147" s="205" t="s">
        <v>158</v>
      </c>
      <c r="AU147" s="205" t="s">
        <v>78</v>
      </c>
      <c r="AV147" s="13" t="s">
        <v>78</v>
      </c>
      <c r="AW147" s="13" t="s">
        <v>34</v>
      </c>
      <c r="AX147" s="13" t="s">
        <v>70</v>
      </c>
      <c r="AY147" s="205" t="s">
        <v>145</v>
      </c>
    </row>
    <row r="148" spans="2:65" s="13" customFormat="1" x14ac:dyDescent="0.3">
      <c r="B148" s="204"/>
      <c r="D148" s="193" t="s">
        <v>158</v>
      </c>
      <c r="E148" s="205" t="s">
        <v>5</v>
      </c>
      <c r="F148" s="206" t="s">
        <v>213</v>
      </c>
      <c r="H148" s="207">
        <v>-75</v>
      </c>
      <c r="I148" s="208"/>
      <c r="L148" s="204"/>
      <c r="M148" s="209"/>
      <c r="N148" s="210"/>
      <c r="O148" s="210"/>
      <c r="P148" s="210"/>
      <c r="Q148" s="210"/>
      <c r="R148" s="210"/>
      <c r="S148" s="210"/>
      <c r="T148" s="211"/>
      <c r="AT148" s="205" t="s">
        <v>158</v>
      </c>
      <c r="AU148" s="205" t="s">
        <v>78</v>
      </c>
      <c r="AV148" s="13" t="s">
        <v>78</v>
      </c>
      <c r="AW148" s="13" t="s">
        <v>34</v>
      </c>
      <c r="AX148" s="13" t="s">
        <v>70</v>
      </c>
      <c r="AY148" s="205" t="s">
        <v>145</v>
      </c>
    </row>
    <row r="149" spans="2:65" s="13" customFormat="1" x14ac:dyDescent="0.3">
      <c r="B149" s="204"/>
      <c r="D149" s="193" t="s">
        <v>158</v>
      </c>
      <c r="E149" s="205" t="s">
        <v>5</v>
      </c>
      <c r="F149" s="206" t="s">
        <v>214</v>
      </c>
      <c r="H149" s="207">
        <v>-24.5</v>
      </c>
      <c r="I149" s="208"/>
      <c r="L149" s="204"/>
      <c r="M149" s="209"/>
      <c r="N149" s="210"/>
      <c r="O149" s="210"/>
      <c r="P149" s="210"/>
      <c r="Q149" s="210"/>
      <c r="R149" s="210"/>
      <c r="S149" s="210"/>
      <c r="T149" s="211"/>
      <c r="AT149" s="205" t="s">
        <v>158</v>
      </c>
      <c r="AU149" s="205" t="s">
        <v>78</v>
      </c>
      <c r="AV149" s="13" t="s">
        <v>78</v>
      </c>
      <c r="AW149" s="13" t="s">
        <v>34</v>
      </c>
      <c r="AX149" s="13" t="s">
        <v>70</v>
      </c>
      <c r="AY149" s="205" t="s">
        <v>145</v>
      </c>
    </row>
    <row r="150" spans="2:65" s="15" customFormat="1" x14ac:dyDescent="0.3">
      <c r="B150" s="220"/>
      <c r="D150" s="193" t="s">
        <v>158</v>
      </c>
      <c r="E150" s="221" t="s">
        <v>5</v>
      </c>
      <c r="F150" s="222" t="s">
        <v>215</v>
      </c>
      <c r="H150" s="223">
        <v>560.5</v>
      </c>
      <c r="I150" s="224"/>
      <c r="L150" s="220"/>
      <c r="M150" s="225"/>
      <c r="N150" s="226"/>
      <c r="O150" s="226"/>
      <c r="P150" s="226"/>
      <c r="Q150" s="226"/>
      <c r="R150" s="226"/>
      <c r="S150" s="226"/>
      <c r="T150" s="227"/>
      <c r="AT150" s="221" t="s">
        <v>158</v>
      </c>
      <c r="AU150" s="221" t="s">
        <v>78</v>
      </c>
      <c r="AV150" s="15" t="s">
        <v>91</v>
      </c>
      <c r="AW150" s="15" t="s">
        <v>34</v>
      </c>
      <c r="AX150" s="15" t="s">
        <v>70</v>
      </c>
      <c r="AY150" s="221" t="s">
        <v>145</v>
      </c>
    </row>
    <row r="151" spans="2:65" s="13" customFormat="1" x14ac:dyDescent="0.3">
      <c r="B151" s="204"/>
      <c r="D151" s="193" t="s">
        <v>158</v>
      </c>
      <c r="E151" s="205" t="s">
        <v>5</v>
      </c>
      <c r="F151" s="206" t="s">
        <v>216</v>
      </c>
      <c r="H151" s="207">
        <v>109.5</v>
      </c>
      <c r="I151" s="208"/>
      <c r="L151" s="204"/>
      <c r="M151" s="209"/>
      <c r="N151" s="210"/>
      <c r="O151" s="210"/>
      <c r="P151" s="210"/>
      <c r="Q151" s="210"/>
      <c r="R151" s="210"/>
      <c r="S151" s="210"/>
      <c r="T151" s="211"/>
      <c r="AT151" s="205" t="s">
        <v>158</v>
      </c>
      <c r="AU151" s="205" t="s">
        <v>78</v>
      </c>
      <c r="AV151" s="13" t="s">
        <v>78</v>
      </c>
      <c r="AW151" s="13" t="s">
        <v>34</v>
      </c>
      <c r="AX151" s="13" t="s">
        <v>70</v>
      </c>
      <c r="AY151" s="205" t="s">
        <v>145</v>
      </c>
    </row>
    <row r="152" spans="2:65" s="13" customFormat="1" x14ac:dyDescent="0.3">
      <c r="B152" s="204"/>
      <c r="D152" s="193" t="s">
        <v>158</v>
      </c>
      <c r="E152" s="205" t="s">
        <v>5</v>
      </c>
      <c r="F152" s="206" t="s">
        <v>217</v>
      </c>
      <c r="H152" s="207">
        <v>54</v>
      </c>
      <c r="I152" s="208"/>
      <c r="L152" s="204"/>
      <c r="M152" s="209"/>
      <c r="N152" s="210"/>
      <c r="O152" s="210"/>
      <c r="P152" s="210"/>
      <c r="Q152" s="210"/>
      <c r="R152" s="210"/>
      <c r="S152" s="210"/>
      <c r="T152" s="211"/>
      <c r="AT152" s="205" t="s">
        <v>158</v>
      </c>
      <c r="AU152" s="205" t="s">
        <v>78</v>
      </c>
      <c r="AV152" s="13" t="s">
        <v>78</v>
      </c>
      <c r="AW152" s="13" t="s">
        <v>34</v>
      </c>
      <c r="AX152" s="13" t="s">
        <v>70</v>
      </c>
      <c r="AY152" s="205" t="s">
        <v>145</v>
      </c>
    </row>
    <row r="153" spans="2:65" s="13" customFormat="1" x14ac:dyDescent="0.3">
      <c r="B153" s="204"/>
      <c r="D153" s="193" t="s">
        <v>158</v>
      </c>
      <c r="E153" s="205" t="s">
        <v>5</v>
      </c>
      <c r="F153" s="206" t="s">
        <v>218</v>
      </c>
      <c r="H153" s="207">
        <v>-21</v>
      </c>
      <c r="I153" s="208"/>
      <c r="L153" s="204"/>
      <c r="M153" s="209"/>
      <c r="N153" s="210"/>
      <c r="O153" s="210"/>
      <c r="P153" s="210"/>
      <c r="Q153" s="210"/>
      <c r="R153" s="210"/>
      <c r="S153" s="210"/>
      <c r="T153" s="211"/>
      <c r="AT153" s="205" t="s">
        <v>158</v>
      </c>
      <c r="AU153" s="205" t="s">
        <v>78</v>
      </c>
      <c r="AV153" s="13" t="s">
        <v>78</v>
      </c>
      <c r="AW153" s="13" t="s">
        <v>34</v>
      </c>
      <c r="AX153" s="13" t="s">
        <v>70</v>
      </c>
      <c r="AY153" s="205" t="s">
        <v>145</v>
      </c>
    </row>
    <row r="154" spans="2:65" s="15" customFormat="1" x14ac:dyDescent="0.3">
      <c r="B154" s="220"/>
      <c r="D154" s="193" t="s">
        <v>158</v>
      </c>
      <c r="E154" s="221" t="s">
        <v>5</v>
      </c>
      <c r="F154" s="222" t="s">
        <v>215</v>
      </c>
      <c r="H154" s="223">
        <v>142.5</v>
      </c>
      <c r="I154" s="224"/>
      <c r="L154" s="220"/>
      <c r="M154" s="225"/>
      <c r="N154" s="226"/>
      <c r="O154" s="226"/>
      <c r="P154" s="226"/>
      <c r="Q154" s="226"/>
      <c r="R154" s="226"/>
      <c r="S154" s="226"/>
      <c r="T154" s="227"/>
      <c r="AT154" s="221" t="s">
        <v>158</v>
      </c>
      <c r="AU154" s="221" t="s">
        <v>78</v>
      </c>
      <c r="AV154" s="15" t="s">
        <v>91</v>
      </c>
      <c r="AW154" s="15" t="s">
        <v>34</v>
      </c>
      <c r="AX154" s="15" t="s">
        <v>70</v>
      </c>
      <c r="AY154" s="221" t="s">
        <v>145</v>
      </c>
    </row>
    <row r="155" spans="2:65" s="14" customFormat="1" x14ac:dyDescent="0.3">
      <c r="B155" s="212"/>
      <c r="D155" s="193" t="s">
        <v>158</v>
      </c>
      <c r="E155" s="213" t="s">
        <v>5</v>
      </c>
      <c r="F155" s="214" t="s">
        <v>175</v>
      </c>
      <c r="H155" s="215">
        <v>703</v>
      </c>
      <c r="I155" s="216"/>
      <c r="L155" s="212"/>
      <c r="M155" s="217"/>
      <c r="N155" s="218"/>
      <c r="O155" s="218"/>
      <c r="P155" s="218"/>
      <c r="Q155" s="218"/>
      <c r="R155" s="218"/>
      <c r="S155" s="218"/>
      <c r="T155" s="219"/>
      <c r="AT155" s="213" t="s">
        <v>158</v>
      </c>
      <c r="AU155" s="213" t="s">
        <v>78</v>
      </c>
      <c r="AV155" s="14" t="s">
        <v>152</v>
      </c>
      <c r="AW155" s="14" t="s">
        <v>34</v>
      </c>
      <c r="AX155" s="14" t="s">
        <v>74</v>
      </c>
      <c r="AY155" s="213" t="s">
        <v>145</v>
      </c>
    </row>
    <row r="156" spans="2:65" s="1" customFormat="1" ht="16.5" customHeight="1" x14ac:dyDescent="0.3">
      <c r="B156" s="180"/>
      <c r="C156" s="181" t="s">
        <v>219</v>
      </c>
      <c r="D156" s="181" t="s">
        <v>147</v>
      </c>
      <c r="E156" s="182" t="s">
        <v>220</v>
      </c>
      <c r="F156" s="183" t="s">
        <v>221</v>
      </c>
      <c r="G156" s="184" t="s">
        <v>200</v>
      </c>
      <c r="H156" s="185">
        <v>13.125</v>
      </c>
      <c r="I156" s="186">
        <v>451</v>
      </c>
      <c r="J156" s="187">
        <f>H156*I156</f>
        <v>5919.375</v>
      </c>
      <c r="K156" s="183" t="s">
        <v>151</v>
      </c>
      <c r="L156" s="40"/>
      <c r="M156" s="188" t="s">
        <v>5</v>
      </c>
      <c r="N156" s="189" t="s">
        <v>41</v>
      </c>
      <c r="O156" s="41"/>
      <c r="P156" s="190">
        <v>0</v>
      </c>
      <c r="Q156" s="190">
        <v>0</v>
      </c>
      <c r="R156" s="190">
        <v>0</v>
      </c>
      <c r="S156" s="190">
        <v>0</v>
      </c>
      <c r="T156" s="191">
        <v>0</v>
      </c>
      <c r="AR156" s="24" t="s">
        <v>152</v>
      </c>
      <c r="AT156" s="24" t="s">
        <v>147</v>
      </c>
      <c r="AU156" s="24" t="s">
        <v>78</v>
      </c>
      <c r="AY156" s="24" t="s">
        <v>145</v>
      </c>
      <c r="BE156" s="192">
        <v>0</v>
      </c>
      <c r="BF156" s="192">
        <v>0</v>
      </c>
      <c r="BG156" s="192">
        <v>0</v>
      </c>
      <c r="BH156" s="192">
        <v>0</v>
      </c>
      <c r="BI156" s="192">
        <v>0</v>
      </c>
      <c r="BJ156" s="24" t="s">
        <v>74</v>
      </c>
      <c r="BK156" s="192">
        <v>0</v>
      </c>
      <c r="BL156" s="24" t="s">
        <v>152</v>
      </c>
      <c r="BM156" s="24" t="s">
        <v>222</v>
      </c>
    </row>
    <row r="157" spans="2:65" s="1" customFormat="1" ht="27" x14ac:dyDescent="0.3">
      <c r="B157" s="40"/>
      <c r="D157" s="193" t="s">
        <v>154</v>
      </c>
      <c r="F157" s="194" t="s">
        <v>223</v>
      </c>
      <c r="I157" s="155"/>
      <c r="L157" s="40"/>
      <c r="M157" s="195"/>
      <c r="N157" s="41"/>
      <c r="O157" s="41"/>
      <c r="P157" s="41"/>
      <c r="Q157" s="41"/>
      <c r="R157" s="41"/>
      <c r="S157" s="41"/>
      <c r="T157" s="69"/>
      <c r="AT157" s="24" t="s">
        <v>154</v>
      </c>
      <c r="AU157" s="24" t="s">
        <v>78</v>
      </c>
    </row>
    <row r="158" spans="2:65" s="1" customFormat="1" ht="94.5" x14ac:dyDescent="0.3">
      <c r="B158" s="40"/>
      <c r="D158" s="193" t="s">
        <v>156</v>
      </c>
      <c r="F158" s="196" t="s">
        <v>224</v>
      </c>
      <c r="I158" s="155"/>
      <c r="L158" s="40"/>
      <c r="M158" s="195"/>
      <c r="N158" s="41"/>
      <c r="O158" s="41"/>
      <c r="P158" s="41"/>
      <c r="Q158" s="41"/>
      <c r="R158" s="41"/>
      <c r="S158" s="41"/>
      <c r="T158" s="69"/>
      <c r="AT158" s="24" t="s">
        <v>156</v>
      </c>
      <c r="AU158" s="24" t="s">
        <v>78</v>
      </c>
    </row>
    <row r="159" spans="2:65" s="12" customFormat="1" x14ac:dyDescent="0.3">
      <c r="B159" s="197"/>
      <c r="D159" s="193" t="s">
        <v>158</v>
      </c>
      <c r="E159" s="198" t="s">
        <v>5</v>
      </c>
      <c r="F159" s="199" t="s">
        <v>159</v>
      </c>
      <c r="H159" s="198" t="s">
        <v>5</v>
      </c>
      <c r="I159" s="200"/>
      <c r="L159" s="197"/>
      <c r="M159" s="201"/>
      <c r="N159" s="202"/>
      <c r="O159" s="202"/>
      <c r="P159" s="202"/>
      <c r="Q159" s="202"/>
      <c r="R159" s="202"/>
      <c r="S159" s="202"/>
      <c r="T159" s="203"/>
      <c r="AT159" s="198" t="s">
        <v>158</v>
      </c>
      <c r="AU159" s="198" t="s">
        <v>78</v>
      </c>
      <c r="AV159" s="12" t="s">
        <v>74</v>
      </c>
      <c r="AW159" s="12" t="s">
        <v>34</v>
      </c>
      <c r="AX159" s="12" t="s">
        <v>70</v>
      </c>
      <c r="AY159" s="198" t="s">
        <v>145</v>
      </c>
    </row>
    <row r="160" spans="2:65" s="13" customFormat="1" x14ac:dyDescent="0.3">
      <c r="B160" s="204"/>
      <c r="D160" s="193" t="s">
        <v>158</v>
      </c>
      <c r="E160" s="205" t="s">
        <v>5</v>
      </c>
      <c r="F160" s="206" t="s">
        <v>225</v>
      </c>
      <c r="H160" s="207">
        <v>13.125</v>
      </c>
      <c r="I160" s="208"/>
      <c r="L160" s="204"/>
      <c r="M160" s="209"/>
      <c r="N160" s="210"/>
      <c r="O160" s="210"/>
      <c r="P160" s="210"/>
      <c r="Q160" s="210"/>
      <c r="R160" s="210"/>
      <c r="S160" s="210"/>
      <c r="T160" s="211"/>
      <c r="AT160" s="205" t="s">
        <v>158</v>
      </c>
      <c r="AU160" s="205" t="s">
        <v>78</v>
      </c>
      <c r="AV160" s="13" t="s">
        <v>78</v>
      </c>
      <c r="AW160" s="13" t="s">
        <v>34</v>
      </c>
      <c r="AX160" s="13" t="s">
        <v>74</v>
      </c>
      <c r="AY160" s="205" t="s">
        <v>145</v>
      </c>
    </row>
    <row r="161" spans="2:65" s="1" customFormat="1" ht="25.5" customHeight="1" x14ac:dyDescent="0.3">
      <c r="B161" s="180"/>
      <c r="C161" s="181" t="s">
        <v>226</v>
      </c>
      <c r="D161" s="181" t="s">
        <v>147</v>
      </c>
      <c r="E161" s="182" t="s">
        <v>227</v>
      </c>
      <c r="F161" s="183" t="s">
        <v>228</v>
      </c>
      <c r="G161" s="184" t="s">
        <v>200</v>
      </c>
      <c r="H161" s="185">
        <v>75</v>
      </c>
      <c r="I161" s="186">
        <v>663</v>
      </c>
      <c r="J161" s="187">
        <f>H161*I161</f>
        <v>49725</v>
      </c>
      <c r="K161" s="183" t="s">
        <v>151</v>
      </c>
      <c r="L161" s="40"/>
      <c r="M161" s="188" t="s">
        <v>5</v>
      </c>
      <c r="N161" s="189" t="s">
        <v>41</v>
      </c>
      <c r="O161" s="41"/>
      <c r="P161" s="190">
        <v>0</v>
      </c>
      <c r="Q161" s="190">
        <v>0</v>
      </c>
      <c r="R161" s="190">
        <v>0</v>
      </c>
      <c r="S161" s="190">
        <v>0</v>
      </c>
      <c r="T161" s="191">
        <v>0</v>
      </c>
      <c r="AR161" s="24" t="s">
        <v>152</v>
      </c>
      <c r="AT161" s="24" t="s">
        <v>147</v>
      </c>
      <c r="AU161" s="24" t="s">
        <v>78</v>
      </c>
      <c r="AY161" s="24" t="s">
        <v>145</v>
      </c>
      <c r="BE161" s="192">
        <v>0</v>
      </c>
      <c r="BF161" s="192">
        <v>0</v>
      </c>
      <c r="BG161" s="192">
        <v>0</v>
      </c>
      <c r="BH161" s="192">
        <v>0</v>
      </c>
      <c r="BI161" s="192">
        <v>0</v>
      </c>
      <c r="BJ161" s="24" t="s">
        <v>74</v>
      </c>
      <c r="BK161" s="192">
        <v>0</v>
      </c>
      <c r="BL161" s="24" t="s">
        <v>152</v>
      </c>
      <c r="BM161" s="24" t="s">
        <v>229</v>
      </c>
    </row>
    <row r="162" spans="2:65" s="1" customFormat="1" ht="27" x14ac:dyDescent="0.3">
      <c r="B162" s="40"/>
      <c r="D162" s="193" t="s">
        <v>154</v>
      </c>
      <c r="F162" s="194" t="s">
        <v>230</v>
      </c>
      <c r="I162" s="155"/>
      <c r="L162" s="40"/>
      <c r="M162" s="195"/>
      <c r="N162" s="41"/>
      <c r="O162" s="41"/>
      <c r="P162" s="41"/>
      <c r="Q162" s="41"/>
      <c r="R162" s="41"/>
      <c r="S162" s="41"/>
      <c r="T162" s="69"/>
      <c r="AT162" s="24" t="s">
        <v>154</v>
      </c>
      <c r="AU162" s="24" t="s">
        <v>78</v>
      </c>
    </row>
    <row r="163" spans="2:65" s="1" customFormat="1" ht="54" x14ac:dyDescent="0.3">
      <c r="B163" s="40"/>
      <c r="D163" s="193" t="s">
        <v>156</v>
      </c>
      <c r="F163" s="196" t="s">
        <v>231</v>
      </c>
      <c r="I163" s="155"/>
      <c r="L163" s="40"/>
      <c r="M163" s="195"/>
      <c r="N163" s="41"/>
      <c r="O163" s="41"/>
      <c r="P163" s="41"/>
      <c r="Q163" s="41"/>
      <c r="R163" s="41"/>
      <c r="S163" s="41"/>
      <c r="T163" s="69"/>
      <c r="AT163" s="24" t="s">
        <v>156</v>
      </c>
      <c r="AU163" s="24" t="s">
        <v>78</v>
      </c>
    </row>
    <row r="164" spans="2:65" s="12" customFormat="1" x14ac:dyDescent="0.3">
      <c r="B164" s="197"/>
      <c r="D164" s="193" t="s">
        <v>158</v>
      </c>
      <c r="E164" s="198" t="s">
        <v>5</v>
      </c>
      <c r="F164" s="199" t="s">
        <v>159</v>
      </c>
      <c r="H164" s="198" t="s">
        <v>5</v>
      </c>
      <c r="I164" s="200"/>
      <c r="L164" s="197"/>
      <c r="M164" s="201"/>
      <c r="N164" s="202"/>
      <c r="O164" s="202"/>
      <c r="P164" s="202"/>
      <c r="Q164" s="202"/>
      <c r="R164" s="202"/>
      <c r="S164" s="202"/>
      <c r="T164" s="203"/>
      <c r="AT164" s="198" t="s">
        <v>158</v>
      </c>
      <c r="AU164" s="198" t="s">
        <v>78</v>
      </c>
      <c r="AV164" s="12" t="s">
        <v>74</v>
      </c>
      <c r="AW164" s="12" t="s">
        <v>34</v>
      </c>
      <c r="AX164" s="12" t="s">
        <v>70</v>
      </c>
      <c r="AY164" s="198" t="s">
        <v>145</v>
      </c>
    </row>
    <row r="165" spans="2:65" s="13" customFormat="1" x14ac:dyDescent="0.3">
      <c r="B165" s="204"/>
      <c r="D165" s="193" t="s">
        <v>158</v>
      </c>
      <c r="E165" s="205" t="s">
        <v>5</v>
      </c>
      <c r="F165" s="206" t="s">
        <v>232</v>
      </c>
      <c r="H165" s="207">
        <v>75</v>
      </c>
      <c r="I165" s="208"/>
      <c r="L165" s="204"/>
      <c r="M165" s="209"/>
      <c r="N165" s="210"/>
      <c r="O165" s="210"/>
      <c r="P165" s="210"/>
      <c r="Q165" s="210"/>
      <c r="R165" s="210"/>
      <c r="S165" s="210"/>
      <c r="T165" s="211"/>
      <c r="AT165" s="205" t="s">
        <v>158</v>
      </c>
      <c r="AU165" s="205" t="s">
        <v>78</v>
      </c>
      <c r="AV165" s="13" t="s">
        <v>78</v>
      </c>
      <c r="AW165" s="13" t="s">
        <v>34</v>
      </c>
      <c r="AX165" s="13" t="s">
        <v>74</v>
      </c>
      <c r="AY165" s="205" t="s">
        <v>145</v>
      </c>
    </row>
    <row r="166" spans="2:65" s="1" customFormat="1" ht="16.5" customHeight="1" x14ac:dyDescent="0.3">
      <c r="B166" s="180"/>
      <c r="C166" s="181" t="s">
        <v>80</v>
      </c>
      <c r="D166" s="181" t="s">
        <v>147</v>
      </c>
      <c r="E166" s="182" t="s">
        <v>233</v>
      </c>
      <c r="F166" s="183" t="s">
        <v>234</v>
      </c>
      <c r="G166" s="184" t="s">
        <v>200</v>
      </c>
      <c r="H166" s="185">
        <v>0.75</v>
      </c>
      <c r="I166" s="186">
        <v>332</v>
      </c>
      <c r="J166" s="187">
        <f>H166*I166</f>
        <v>249</v>
      </c>
      <c r="K166" s="183" t="s">
        <v>151</v>
      </c>
      <c r="L166" s="40"/>
      <c r="M166" s="188" t="s">
        <v>5</v>
      </c>
      <c r="N166" s="189" t="s">
        <v>41</v>
      </c>
      <c r="O166" s="41"/>
      <c r="P166" s="190">
        <v>0</v>
      </c>
      <c r="Q166" s="190">
        <v>0</v>
      </c>
      <c r="R166" s="190">
        <v>0</v>
      </c>
      <c r="S166" s="190">
        <v>0</v>
      </c>
      <c r="T166" s="191">
        <v>0</v>
      </c>
      <c r="AR166" s="24" t="s">
        <v>152</v>
      </c>
      <c r="AT166" s="24" t="s">
        <v>147</v>
      </c>
      <c r="AU166" s="24" t="s">
        <v>78</v>
      </c>
      <c r="AY166" s="24" t="s">
        <v>145</v>
      </c>
      <c r="BE166" s="192">
        <v>0</v>
      </c>
      <c r="BF166" s="192">
        <v>0</v>
      </c>
      <c r="BG166" s="192">
        <v>0</v>
      </c>
      <c r="BH166" s="192">
        <v>0</v>
      </c>
      <c r="BI166" s="192">
        <v>0</v>
      </c>
      <c r="BJ166" s="24" t="s">
        <v>74</v>
      </c>
      <c r="BK166" s="192">
        <v>0</v>
      </c>
      <c r="BL166" s="24" t="s">
        <v>152</v>
      </c>
      <c r="BM166" s="24" t="s">
        <v>235</v>
      </c>
    </row>
    <row r="167" spans="2:65" s="1" customFormat="1" ht="27" x14ac:dyDescent="0.3">
      <c r="B167" s="40"/>
      <c r="D167" s="193" t="s">
        <v>154</v>
      </c>
      <c r="F167" s="194" t="s">
        <v>236</v>
      </c>
      <c r="I167" s="155"/>
      <c r="L167" s="40"/>
      <c r="M167" s="195"/>
      <c r="N167" s="41"/>
      <c r="O167" s="41"/>
      <c r="P167" s="41"/>
      <c r="Q167" s="41"/>
      <c r="R167" s="41"/>
      <c r="S167" s="41"/>
      <c r="T167" s="69"/>
      <c r="AT167" s="24" t="s">
        <v>154</v>
      </c>
      <c r="AU167" s="24" t="s">
        <v>78</v>
      </c>
    </row>
    <row r="168" spans="2:65" s="1" customFormat="1" ht="189" x14ac:dyDescent="0.3">
      <c r="B168" s="40"/>
      <c r="D168" s="193" t="s">
        <v>156</v>
      </c>
      <c r="F168" s="196" t="s">
        <v>237</v>
      </c>
      <c r="I168" s="155"/>
      <c r="L168" s="40"/>
      <c r="M168" s="195"/>
      <c r="N168" s="41"/>
      <c r="O168" s="41"/>
      <c r="P168" s="41"/>
      <c r="Q168" s="41"/>
      <c r="R168" s="41"/>
      <c r="S168" s="41"/>
      <c r="T168" s="69"/>
      <c r="AT168" s="24" t="s">
        <v>156</v>
      </c>
      <c r="AU168" s="24" t="s">
        <v>78</v>
      </c>
    </row>
    <row r="169" spans="2:65" s="12" customFormat="1" x14ac:dyDescent="0.3">
      <c r="B169" s="197"/>
      <c r="D169" s="193" t="s">
        <v>158</v>
      </c>
      <c r="E169" s="198" t="s">
        <v>5</v>
      </c>
      <c r="F169" s="199" t="s">
        <v>159</v>
      </c>
      <c r="H169" s="198" t="s">
        <v>5</v>
      </c>
      <c r="I169" s="200"/>
      <c r="L169" s="197"/>
      <c r="M169" s="201"/>
      <c r="N169" s="202"/>
      <c r="O169" s="202"/>
      <c r="P169" s="202"/>
      <c r="Q169" s="202"/>
      <c r="R169" s="202"/>
      <c r="S169" s="202"/>
      <c r="T169" s="203"/>
      <c r="AT169" s="198" t="s">
        <v>158</v>
      </c>
      <c r="AU169" s="198" t="s">
        <v>78</v>
      </c>
      <c r="AV169" s="12" t="s">
        <v>74</v>
      </c>
      <c r="AW169" s="12" t="s">
        <v>34</v>
      </c>
      <c r="AX169" s="12" t="s">
        <v>70</v>
      </c>
      <c r="AY169" s="198" t="s">
        <v>145</v>
      </c>
    </row>
    <row r="170" spans="2:65" s="13" customFormat="1" x14ac:dyDescent="0.3">
      <c r="B170" s="204"/>
      <c r="D170" s="193" t="s">
        <v>158</v>
      </c>
      <c r="E170" s="205" t="s">
        <v>5</v>
      </c>
      <c r="F170" s="206" t="s">
        <v>238</v>
      </c>
      <c r="H170" s="207">
        <v>0.75</v>
      </c>
      <c r="I170" s="208"/>
      <c r="L170" s="204"/>
      <c r="M170" s="209"/>
      <c r="N170" s="210"/>
      <c r="O170" s="210"/>
      <c r="P170" s="210"/>
      <c r="Q170" s="210"/>
      <c r="R170" s="210"/>
      <c r="S170" s="210"/>
      <c r="T170" s="211"/>
      <c r="AT170" s="205" t="s">
        <v>158</v>
      </c>
      <c r="AU170" s="205" t="s">
        <v>78</v>
      </c>
      <c r="AV170" s="13" t="s">
        <v>78</v>
      </c>
      <c r="AW170" s="13" t="s">
        <v>34</v>
      </c>
      <c r="AX170" s="13" t="s">
        <v>74</v>
      </c>
      <c r="AY170" s="205" t="s">
        <v>145</v>
      </c>
    </row>
    <row r="171" spans="2:65" s="1" customFormat="1" ht="16.5" customHeight="1" x14ac:dyDescent="0.3">
      <c r="B171" s="180"/>
      <c r="C171" s="181" t="s">
        <v>239</v>
      </c>
      <c r="D171" s="181" t="s">
        <v>147</v>
      </c>
      <c r="E171" s="182" t="s">
        <v>240</v>
      </c>
      <c r="F171" s="183" t="s">
        <v>241</v>
      </c>
      <c r="G171" s="184" t="s">
        <v>200</v>
      </c>
      <c r="H171" s="185">
        <v>778.875</v>
      </c>
      <c r="I171" s="186">
        <v>125</v>
      </c>
      <c r="J171" s="187">
        <f>H171*I171</f>
        <v>97359.375</v>
      </c>
      <c r="K171" s="183" t="s">
        <v>151</v>
      </c>
      <c r="L171" s="40"/>
      <c r="M171" s="188" t="s">
        <v>5</v>
      </c>
      <c r="N171" s="189" t="s">
        <v>41</v>
      </c>
      <c r="O171" s="41"/>
      <c r="P171" s="190">
        <v>0</v>
      </c>
      <c r="Q171" s="190">
        <v>0</v>
      </c>
      <c r="R171" s="190">
        <v>0</v>
      </c>
      <c r="S171" s="190">
        <v>0</v>
      </c>
      <c r="T171" s="191">
        <v>0</v>
      </c>
      <c r="AR171" s="24" t="s">
        <v>152</v>
      </c>
      <c r="AT171" s="24" t="s">
        <v>147</v>
      </c>
      <c r="AU171" s="24" t="s">
        <v>78</v>
      </c>
      <c r="AY171" s="24" t="s">
        <v>145</v>
      </c>
      <c r="BE171" s="192">
        <v>0</v>
      </c>
      <c r="BF171" s="192">
        <v>0</v>
      </c>
      <c r="BG171" s="192">
        <v>0</v>
      </c>
      <c r="BH171" s="192">
        <v>0</v>
      </c>
      <c r="BI171" s="192">
        <v>0</v>
      </c>
      <c r="BJ171" s="24" t="s">
        <v>74</v>
      </c>
      <c r="BK171" s="192">
        <v>0</v>
      </c>
      <c r="BL171" s="24" t="s">
        <v>152</v>
      </c>
      <c r="BM171" s="24" t="s">
        <v>242</v>
      </c>
    </row>
    <row r="172" spans="2:65" s="1" customFormat="1" ht="40.5" x14ac:dyDescent="0.3">
      <c r="B172" s="40"/>
      <c r="D172" s="193" t="s">
        <v>154</v>
      </c>
      <c r="F172" s="194" t="s">
        <v>243</v>
      </c>
      <c r="I172" s="155"/>
      <c r="L172" s="40"/>
      <c r="M172" s="195"/>
      <c r="N172" s="41"/>
      <c r="O172" s="41"/>
      <c r="P172" s="41"/>
      <c r="Q172" s="41"/>
      <c r="R172" s="41"/>
      <c r="S172" s="41"/>
      <c r="T172" s="69"/>
      <c r="AT172" s="24" t="s">
        <v>154</v>
      </c>
      <c r="AU172" s="24" t="s">
        <v>78</v>
      </c>
    </row>
    <row r="173" spans="2:65" s="1" customFormat="1" ht="189" x14ac:dyDescent="0.3">
      <c r="B173" s="40"/>
      <c r="D173" s="193" t="s">
        <v>156</v>
      </c>
      <c r="F173" s="196" t="s">
        <v>244</v>
      </c>
      <c r="I173" s="155"/>
      <c r="L173" s="40"/>
      <c r="M173" s="195"/>
      <c r="N173" s="41"/>
      <c r="O173" s="41"/>
      <c r="P173" s="41"/>
      <c r="Q173" s="41"/>
      <c r="R173" s="41"/>
      <c r="S173" s="41"/>
      <c r="T173" s="69"/>
      <c r="AT173" s="24" t="s">
        <v>156</v>
      </c>
      <c r="AU173" s="24" t="s">
        <v>78</v>
      </c>
    </row>
    <row r="174" spans="2:65" s="13" customFormat="1" x14ac:dyDescent="0.3">
      <c r="B174" s="204"/>
      <c r="D174" s="193" t="s">
        <v>158</v>
      </c>
      <c r="E174" s="205" t="s">
        <v>5</v>
      </c>
      <c r="F174" s="206" t="s">
        <v>245</v>
      </c>
      <c r="H174" s="207">
        <v>703</v>
      </c>
      <c r="I174" s="208"/>
      <c r="L174" s="204"/>
      <c r="M174" s="209"/>
      <c r="N174" s="210"/>
      <c r="O174" s="210"/>
      <c r="P174" s="210"/>
      <c r="Q174" s="210"/>
      <c r="R174" s="210"/>
      <c r="S174" s="210"/>
      <c r="T174" s="211"/>
      <c r="AT174" s="205" t="s">
        <v>158</v>
      </c>
      <c r="AU174" s="205" t="s">
        <v>78</v>
      </c>
      <c r="AV174" s="13" t="s">
        <v>78</v>
      </c>
      <c r="AW174" s="13" t="s">
        <v>34</v>
      </c>
      <c r="AX174" s="13" t="s">
        <v>70</v>
      </c>
      <c r="AY174" s="205" t="s">
        <v>145</v>
      </c>
    </row>
    <row r="175" spans="2:65" s="13" customFormat="1" x14ac:dyDescent="0.3">
      <c r="B175" s="204"/>
      <c r="D175" s="193" t="s">
        <v>158</v>
      </c>
      <c r="E175" s="205" t="s">
        <v>5</v>
      </c>
      <c r="F175" s="206" t="s">
        <v>246</v>
      </c>
      <c r="H175" s="207">
        <v>13.125</v>
      </c>
      <c r="I175" s="208"/>
      <c r="L175" s="204"/>
      <c r="M175" s="209"/>
      <c r="N175" s="210"/>
      <c r="O175" s="210"/>
      <c r="P175" s="210"/>
      <c r="Q175" s="210"/>
      <c r="R175" s="210"/>
      <c r="S175" s="210"/>
      <c r="T175" s="211"/>
      <c r="AT175" s="205" t="s">
        <v>158</v>
      </c>
      <c r="AU175" s="205" t="s">
        <v>78</v>
      </c>
      <c r="AV175" s="13" t="s">
        <v>78</v>
      </c>
      <c r="AW175" s="13" t="s">
        <v>34</v>
      </c>
      <c r="AX175" s="13" t="s">
        <v>70</v>
      </c>
      <c r="AY175" s="205" t="s">
        <v>145</v>
      </c>
    </row>
    <row r="176" spans="2:65" s="13" customFormat="1" x14ac:dyDescent="0.3">
      <c r="B176" s="204"/>
      <c r="D176" s="193" t="s">
        <v>158</v>
      </c>
      <c r="E176" s="205" t="s">
        <v>5</v>
      </c>
      <c r="F176" s="206" t="s">
        <v>247</v>
      </c>
      <c r="H176" s="207">
        <v>75</v>
      </c>
      <c r="I176" s="208"/>
      <c r="L176" s="204"/>
      <c r="M176" s="209"/>
      <c r="N176" s="210"/>
      <c r="O176" s="210"/>
      <c r="P176" s="210"/>
      <c r="Q176" s="210"/>
      <c r="R176" s="210"/>
      <c r="S176" s="210"/>
      <c r="T176" s="211"/>
      <c r="AT176" s="205" t="s">
        <v>158</v>
      </c>
      <c r="AU176" s="205" t="s">
        <v>78</v>
      </c>
      <c r="AV176" s="13" t="s">
        <v>78</v>
      </c>
      <c r="AW176" s="13" t="s">
        <v>34</v>
      </c>
      <c r="AX176" s="13" t="s">
        <v>70</v>
      </c>
      <c r="AY176" s="205" t="s">
        <v>145</v>
      </c>
    </row>
    <row r="177" spans="2:65" s="13" customFormat="1" x14ac:dyDescent="0.3">
      <c r="B177" s="204"/>
      <c r="D177" s="193" t="s">
        <v>158</v>
      </c>
      <c r="E177" s="205" t="s">
        <v>5</v>
      </c>
      <c r="F177" s="206" t="s">
        <v>248</v>
      </c>
      <c r="H177" s="207">
        <v>0.75</v>
      </c>
      <c r="I177" s="208"/>
      <c r="L177" s="204"/>
      <c r="M177" s="209"/>
      <c r="N177" s="210"/>
      <c r="O177" s="210"/>
      <c r="P177" s="210"/>
      <c r="Q177" s="210"/>
      <c r="R177" s="210"/>
      <c r="S177" s="210"/>
      <c r="T177" s="211"/>
      <c r="AT177" s="205" t="s">
        <v>158</v>
      </c>
      <c r="AU177" s="205" t="s">
        <v>78</v>
      </c>
      <c r="AV177" s="13" t="s">
        <v>78</v>
      </c>
      <c r="AW177" s="13" t="s">
        <v>34</v>
      </c>
      <c r="AX177" s="13" t="s">
        <v>70</v>
      </c>
      <c r="AY177" s="205" t="s">
        <v>145</v>
      </c>
    </row>
    <row r="178" spans="2:65" s="13" customFormat="1" x14ac:dyDescent="0.3">
      <c r="B178" s="204"/>
      <c r="D178" s="193" t="s">
        <v>158</v>
      </c>
      <c r="E178" s="205" t="s">
        <v>5</v>
      </c>
      <c r="F178" s="206" t="s">
        <v>249</v>
      </c>
      <c r="H178" s="207">
        <v>-13</v>
      </c>
      <c r="I178" s="208"/>
      <c r="L178" s="204"/>
      <c r="M178" s="209"/>
      <c r="N178" s="210"/>
      <c r="O178" s="210"/>
      <c r="P178" s="210"/>
      <c r="Q178" s="210"/>
      <c r="R178" s="210"/>
      <c r="S178" s="210"/>
      <c r="T178" s="211"/>
      <c r="AT178" s="205" t="s">
        <v>158</v>
      </c>
      <c r="AU178" s="205" t="s">
        <v>78</v>
      </c>
      <c r="AV178" s="13" t="s">
        <v>78</v>
      </c>
      <c r="AW178" s="13" t="s">
        <v>34</v>
      </c>
      <c r="AX178" s="13" t="s">
        <v>70</v>
      </c>
      <c r="AY178" s="205" t="s">
        <v>145</v>
      </c>
    </row>
    <row r="179" spans="2:65" s="14" customFormat="1" x14ac:dyDescent="0.3">
      <c r="B179" s="212"/>
      <c r="D179" s="193" t="s">
        <v>158</v>
      </c>
      <c r="E179" s="213" t="s">
        <v>5</v>
      </c>
      <c r="F179" s="214" t="s">
        <v>175</v>
      </c>
      <c r="H179" s="215">
        <v>778.875</v>
      </c>
      <c r="I179" s="216"/>
      <c r="L179" s="212"/>
      <c r="M179" s="217"/>
      <c r="N179" s="218"/>
      <c r="O179" s="218"/>
      <c r="P179" s="218"/>
      <c r="Q179" s="218"/>
      <c r="R179" s="218"/>
      <c r="S179" s="218"/>
      <c r="T179" s="219"/>
      <c r="AT179" s="213" t="s">
        <v>158</v>
      </c>
      <c r="AU179" s="213" t="s">
        <v>78</v>
      </c>
      <c r="AV179" s="14" t="s">
        <v>152</v>
      </c>
      <c r="AW179" s="14" t="s">
        <v>34</v>
      </c>
      <c r="AX179" s="14" t="s">
        <v>74</v>
      </c>
      <c r="AY179" s="213" t="s">
        <v>145</v>
      </c>
    </row>
    <row r="180" spans="2:65" s="1" customFormat="1" ht="16.5" customHeight="1" x14ac:dyDescent="0.3">
      <c r="B180" s="180"/>
      <c r="C180" s="181" t="s">
        <v>250</v>
      </c>
      <c r="D180" s="181" t="s">
        <v>147</v>
      </c>
      <c r="E180" s="182" t="s">
        <v>251</v>
      </c>
      <c r="F180" s="183" t="s">
        <v>252</v>
      </c>
      <c r="G180" s="184" t="s">
        <v>253</v>
      </c>
      <c r="H180" s="185">
        <v>1</v>
      </c>
      <c r="I180" s="186">
        <v>2651</v>
      </c>
      <c r="J180" s="187">
        <f>H180*I180</f>
        <v>2651</v>
      </c>
      <c r="K180" s="183" t="s">
        <v>5</v>
      </c>
      <c r="L180" s="40"/>
      <c r="M180" s="188" t="s">
        <v>5</v>
      </c>
      <c r="N180" s="189" t="s">
        <v>41</v>
      </c>
      <c r="O180" s="41"/>
      <c r="P180" s="190">
        <v>0</v>
      </c>
      <c r="Q180" s="190">
        <v>0</v>
      </c>
      <c r="R180" s="190">
        <v>0</v>
      </c>
      <c r="S180" s="190">
        <v>0</v>
      </c>
      <c r="T180" s="191">
        <v>0</v>
      </c>
      <c r="AR180" s="24" t="s">
        <v>152</v>
      </c>
      <c r="AT180" s="24" t="s">
        <v>147</v>
      </c>
      <c r="AU180" s="24" t="s">
        <v>78</v>
      </c>
      <c r="AY180" s="24" t="s">
        <v>145</v>
      </c>
      <c r="BE180" s="192">
        <v>0</v>
      </c>
      <c r="BF180" s="192">
        <v>0</v>
      </c>
      <c r="BG180" s="192">
        <v>0</v>
      </c>
      <c r="BH180" s="192">
        <v>0</v>
      </c>
      <c r="BI180" s="192">
        <v>0</v>
      </c>
      <c r="BJ180" s="24" t="s">
        <v>74</v>
      </c>
      <c r="BK180" s="192">
        <v>0</v>
      </c>
      <c r="BL180" s="24" t="s">
        <v>152</v>
      </c>
      <c r="BM180" s="24" t="s">
        <v>254</v>
      </c>
    </row>
    <row r="181" spans="2:65" s="1" customFormat="1" x14ac:dyDescent="0.3">
      <c r="B181" s="40"/>
      <c r="D181" s="193" t="s">
        <v>154</v>
      </c>
      <c r="F181" s="194" t="s">
        <v>252</v>
      </c>
      <c r="I181" s="155"/>
      <c r="L181" s="40"/>
      <c r="M181" s="195"/>
      <c r="N181" s="41"/>
      <c r="O181" s="41"/>
      <c r="P181" s="41"/>
      <c r="Q181" s="41"/>
      <c r="R181" s="41"/>
      <c r="S181" s="41"/>
      <c r="T181" s="69"/>
      <c r="AT181" s="24" t="s">
        <v>154</v>
      </c>
      <c r="AU181" s="24" t="s">
        <v>78</v>
      </c>
    </row>
    <row r="182" spans="2:65" s="12" customFormat="1" x14ac:dyDescent="0.3">
      <c r="B182" s="197"/>
      <c r="D182" s="193" t="s">
        <v>158</v>
      </c>
      <c r="E182" s="198" t="s">
        <v>5</v>
      </c>
      <c r="F182" s="199" t="s">
        <v>255</v>
      </c>
      <c r="H182" s="198" t="s">
        <v>5</v>
      </c>
      <c r="I182" s="200"/>
      <c r="L182" s="197"/>
      <c r="M182" s="201"/>
      <c r="N182" s="202"/>
      <c r="O182" s="202"/>
      <c r="P182" s="202"/>
      <c r="Q182" s="202"/>
      <c r="R182" s="202"/>
      <c r="S182" s="202"/>
      <c r="T182" s="203"/>
      <c r="AT182" s="198" t="s">
        <v>158</v>
      </c>
      <c r="AU182" s="198" t="s">
        <v>78</v>
      </c>
      <c r="AV182" s="12" t="s">
        <v>74</v>
      </c>
      <c r="AW182" s="12" t="s">
        <v>34</v>
      </c>
      <c r="AX182" s="12" t="s">
        <v>70</v>
      </c>
      <c r="AY182" s="198" t="s">
        <v>145</v>
      </c>
    </row>
    <row r="183" spans="2:65" s="13" customFormat="1" x14ac:dyDescent="0.3">
      <c r="B183" s="204"/>
      <c r="D183" s="193" t="s">
        <v>158</v>
      </c>
      <c r="E183" s="205" t="s">
        <v>5</v>
      </c>
      <c r="F183" s="206" t="s">
        <v>256</v>
      </c>
      <c r="H183" s="207">
        <v>1</v>
      </c>
      <c r="I183" s="208"/>
      <c r="L183" s="204"/>
      <c r="M183" s="209"/>
      <c r="N183" s="210"/>
      <c r="O183" s="210"/>
      <c r="P183" s="210"/>
      <c r="Q183" s="210"/>
      <c r="R183" s="210"/>
      <c r="S183" s="210"/>
      <c r="T183" s="211"/>
      <c r="AT183" s="205" t="s">
        <v>158</v>
      </c>
      <c r="AU183" s="205" t="s">
        <v>78</v>
      </c>
      <c r="AV183" s="13" t="s">
        <v>78</v>
      </c>
      <c r="AW183" s="13" t="s">
        <v>34</v>
      </c>
      <c r="AX183" s="13" t="s">
        <v>74</v>
      </c>
      <c r="AY183" s="205" t="s">
        <v>145</v>
      </c>
    </row>
    <row r="184" spans="2:65" s="1" customFormat="1" ht="16.5" customHeight="1" x14ac:dyDescent="0.3">
      <c r="B184" s="180"/>
      <c r="C184" s="181" t="s">
        <v>257</v>
      </c>
      <c r="D184" s="181" t="s">
        <v>147</v>
      </c>
      <c r="E184" s="182" t="s">
        <v>258</v>
      </c>
      <c r="F184" s="183" t="s">
        <v>259</v>
      </c>
      <c r="G184" s="184" t="s">
        <v>260</v>
      </c>
      <c r="H184" s="185">
        <v>1479.8630000000001</v>
      </c>
      <c r="I184" s="186">
        <v>109</v>
      </c>
      <c r="J184" s="187">
        <f>H184*I184</f>
        <v>161305.06700000001</v>
      </c>
      <c r="K184" s="183" t="s">
        <v>151</v>
      </c>
      <c r="L184" s="40"/>
      <c r="M184" s="188" t="s">
        <v>5</v>
      </c>
      <c r="N184" s="189" t="s">
        <v>41</v>
      </c>
      <c r="O184" s="41"/>
      <c r="P184" s="190">
        <v>0</v>
      </c>
      <c r="Q184" s="190">
        <v>0</v>
      </c>
      <c r="R184" s="190">
        <v>0</v>
      </c>
      <c r="S184" s="190">
        <v>0</v>
      </c>
      <c r="T184" s="191">
        <v>0</v>
      </c>
      <c r="AR184" s="24" t="s">
        <v>152</v>
      </c>
      <c r="AT184" s="24" t="s">
        <v>147</v>
      </c>
      <c r="AU184" s="24" t="s">
        <v>78</v>
      </c>
      <c r="AY184" s="24" t="s">
        <v>145</v>
      </c>
      <c r="BE184" s="192">
        <v>0</v>
      </c>
      <c r="BF184" s="192">
        <v>0</v>
      </c>
      <c r="BG184" s="192">
        <v>0</v>
      </c>
      <c r="BH184" s="192">
        <v>0</v>
      </c>
      <c r="BI184" s="192">
        <v>0</v>
      </c>
      <c r="BJ184" s="24" t="s">
        <v>74</v>
      </c>
      <c r="BK184" s="192">
        <v>0</v>
      </c>
      <c r="BL184" s="24" t="s">
        <v>152</v>
      </c>
      <c r="BM184" s="24" t="s">
        <v>261</v>
      </c>
    </row>
    <row r="185" spans="2:65" s="1" customFormat="1" x14ac:dyDescent="0.3">
      <c r="B185" s="40"/>
      <c r="D185" s="193" t="s">
        <v>154</v>
      </c>
      <c r="F185" s="194" t="s">
        <v>262</v>
      </c>
      <c r="I185" s="155"/>
      <c r="L185" s="40"/>
      <c r="M185" s="195"/>
      <c r="N185" s="41"/>
      <c r="O185" s="41"/>
      <c r="P185" s="41"/>
      <c r="Q185" s="41"/>
      <c r="R185" s="41"/>
      <c r="S185" s="41"/>
      <c r="T185" s="69"/>
      <c r="AT185" s="24" t="s">
        <v>154</v>
      </c>
      <c r="AU185" s="24" t="s">
        <v>78</v>
      </c>
    </row>
    <row r="186" spans="2:65" s="1" customFormat="1" ht="297" x14ac:dyDescent="0.3">
      <c r="B186" s="40"/>
      <c r="D186" s="193" t="s">
        <v>156</v>
      </c>
      <c r="F186" s="196" t="s">
        <v>263</v>
      </c>
      <c r="I186" s="155"/>
      <c r="L186" s="40"/>
      <c r="M186" s="195"/>
      <c r="N186" s="41"/>
      <c r="O186" s="41"/>
      <c r="P186" s="41"/>
      <c r="Q186" s="41"/>
      <c r="R186" s="41"/>
      <c r="S186" s="41"/>
      <c r="T186" s="69"/>
      <c r="AT186" s="24" t="s">
        <v>156</v>
      </c>
      <c r="AU186" s="24" t="s">
        <v>78</v>
      </c>
    </row>
    <row r="187" spans="2:65" s="13" customFormat="1" x14ac:dyDescent="0.3">
      <c r="B187" s="204"/>
      <c r="D187" s="193" t="s">
        <v>158</v>
      </c>
      <c r="E187" s="205" t="s">
        <v>5</v>
      </c>
      <c r="F187" s="206" t="s">
        <v>264</v>
      </c>
      <c r="H187" s="207">
        <v>1479.8630000000001</v>
      </c>
      <c r="I187" s="208"/>
      <c r="L187" s="204"/>
      <c r="M187" s="209"/>
      <c r="N187" s="210"/>
      <c r="O187" s="210"/>
      <c r="P187" s="210"/>
      <c r="Q187" s="210"/>
      <c r="R187" s="210"/>
      <c r="S187" s="210"/>
      <c r="T187" s="211"/>
      <c r="AT187" s="205" t="s">
        <v>158</v>
      </c>
      <c r="AU187" s="205" t="s">
        <v>78</v>
      </c>
      <c r="AV187" s="13" t="s">
        <v>78</v>
      </c>
      <c r="AW187" s="13" t="s">
        <v>34</v>
      </c>
      <c r="AX187" s="13" t="s">
        <v>74</v>
      </c>
      <c r="AY187" s="205" t="s">
        <v>145</v>
      </c>
    </row>
    <row r="188" spans="2:65" s="1" customFormat="1" ht="16.5" customHeight="1" x14ac:dyDescent="0.3">
      <c r="B188" s="180"/>
      <c r="C188" s="181" t="s">
        <v>11</v>
      </c>
      <c r="D188" s="181" t="s">
        <v>147</v>
      </c>
      <c r="E188" s="182" t="s">
        <v>265</v>
      </c>
      <c r="F188" s="183" t="s">
        <v>266</v>
      </c>
      <c r="G188" s="184" t="s">
        <v>200</v>
      </c>
      <c r="H188" s="185">
        <v>13.75</v>
      </c>
      <c r="I188" s="186">
        <v>66</v>
      </c>
      <c r="J188" s="187">
        <f>H188*I188</f>
        <v>907.5</v>
      </c>
      <c r="K188" s="183" t="s">
        <v>151</v>
      </c>
      <c r="L188" s="40"/>
      <c r="M188" s="188" t="s">
        <v>5</v>
      </c>
      <c r="N188" s="189" t="s">
        <v>41</v>
      </c>
      <c r="O188" s="41"/>
      <c r="P188" s="190">
        <v>0</v>
      </c>
      <c r="Q188" s="190">
        <v>0</v>
      </c>
      <c r="R188" s="190">
        <v>0</v>
      </c>
      <c r="S188" s="190">
        <v>0</v>
      </c>
      <c r="T188" s="191">
        <v>0</v>
      </c>
      <c r="AR188" s="24" t="s">
        <v>152</v>
      </c>
      <c r="AT188" s="24" t="s">
        <v>147</v>
      </c>
      <c r="AU188" s="24" t="s">
        <v>78</v>
      </c>
      <c r="AY188" s="24" t="s">
        <v>145</v>
      </c>
      <c r="BE188" s="192">
        <v>0</v>
      </c>
      <c r="BF188" s="192">
        <v>0</v>
      </c>
      <c r="BG188" s="192">
        <v>0</v>
      </c>
      <c r="BH188" s="192">
        <v>0</v>
      </c>
      <c r="BI188" s="192">
        <v>0</v>
      </c>
      <c r="BJ188" s="24" t="s">
        <v>74</v>
      </c>
      <c r="BK188" s="192">
        <v>0</v>
      </c>
      <c r="BL188" s="24" t="s">
        <v>152</v>
      </c>
      <c r="BM188" s="24" t="s">
        <v>267</v>
      </c>
    </row>
    <row r="189" spans="2:65" s="1" customFormat="1" ht="27" x14ac:dyDescent="0.3">
      <c r="B189" s="40"/>
      <c r="D189" s="193" t="s">
        <v>154</v>
      </c>
      <c r="F189" s="194" t="s">
        <v>268</v>
      </c>
      <c r="I189" s="155"/>
      <c r="L189" s="40"/>
      <c r="M189" s="195"/>
      <c r="N189" s="41"/>
      <c r="O189" s="41"/>
      <c r="P189" s="41"/>
      <c r="Q189" s="41"/>
      <c r="R189" s="41"/>
      <c r="S189" s="41"/>
      <c r="T189" s="69"/>
      <c r="AT189" s="24" t="s">
        <v>154</v>
      </c>
      <c r="AU189" s="24" t="s">
        <v>78</v>
      </c>
    </row>
    <row r="190" spans="2:65" s="1" customFormat="1" ht="409.5" x14ac:dyDescent="0.3">
      <c r="B190" s="40"/>
      <c r="D190" s="193" t="s">
        <v>156</v>
      </c>
      <c r="F190" s="196" t="s">
        <v>269</v>
      </c>
      <c r="I190" s="155"/>
      <c r="L190" s="40"/>
      <c r="M190" s="195"/>
      <c r="N190" s="41"/>
      <c r="O190" s="41"/>
      <c r="P190" s="41"/>
      <c r="Q190" s="41"/>
      <c r="R190" s="41"/>
      <c r="S190" s="41"/>
      <c r="T190" s="69"/>
      <c r="AT190" s="24" t="s">
        <v>156</v>
      </c>
      <c r="AU190" s="24" t="s">
        <v>78</v>
      </c>
    </row>
    <row r="191" spans="2:65" s="12" customFormat="1" x14ac:dyDescent="0.3">
      <c r="B191" s="197"/>
      <c r="D191" s="193" t="s">
        <v>158</v>
      </c>
      <c r="E191" s="198" t="s">
        <v>5</v>
      </c>
      <c r="F191" s="199" t="s">
        <v>159</v>
      </c>
      <c r="H191" s="198" t="s">
        <v>5</v>
      </c>
      <c r="I191" s="200"/>
      <c r="L191" s="197"/>
      <c r="M191" s="201"/>
      <c r="N191" s="202"/>
      <c r="O191" s="202"/>
      <c r="P191" s="202"/>
      <c r="Q191" s="202"/>
      <c r="R191" s="202"/>
      <c r="S191" s="202"/>
      <c r="T191" s="203"/>
      <c r="AT191" s="198" t="s">
        <v>158</v>
      </c>
      <c r="AU191" s="198" t="s">
        <v>78</v>
      </c>
      <c r="AV191" s="12" t="s">
        <v>74</v>
      </c>
      <c r="AW191" s="12" t="s">
        <v>34</v>
      </c>
      <c r="AX191" s="12" t="s">
        <v>70</v>
      </c>
      <c r="AY191" s="198" t="s">
        <v>145</v>
      </c>
    </row>
    <row r="192" spans="2:65" s="13" customFormat="1" x14ac:dyDescent="0.3">
      <c r="B192" s="204"/>
      <c r="D192" s="193" t="s">
        <v>158</v>
      </c>
      <c r="E192" s="205" t="s">
        <v>5</v>
      </c>
      <c r="F192" s="206" t="s">
        <v>270</v>
      </c>
      <c r="H192" s="207">
        <v>13</v>
      </c>
      <c r="I192" s="208"/>
      <c r="L192" s="204"/>
      <c r="M192" s="209"/>
      <c r="N192" s="210"/>
      <c r="O192" s="210"/>
      <c r="P192" s="210"/>
      <c r="Q192" s="210"/>
      <c r="R192" s="210"/>
      <c r="S192" s="210"/>
      <c r="T192" s="211"/>
      <c r="AT192" s="205" t="s">
        <v>158</v>
      </c>
      <c r="AU192" s="205" t="s">
        <v>78</v>
      </c>
      <c r="AV192" s="13" t="s">
        <v>78</v>
      </c>
      <c r="AW192" s="13" t="s">
        <v>34</v>
      </c>
      <c r="AX192" s="13" t="s">
        <v>70</v>
      </c>
      <c r="AY192" s="205" t="s">
        <v>145</v>
      </c>
    </row>
    <row r="193" spans="2:65" s="13" customFormat="1" x14ac:dyDescent="0.3">
      <c r="B193" s="204"/>
      <c r="D193" s="193" t="s">
        <v>158</v>
      </c>
      <c r="E193" s="205" t="s">
        <v>5</v>
      </c>
      <c r="F193" s="206" t="s">
        <v>271</v>
      </c>
      <c r="H193" s="207">
        <v>0.75</v>
      </c>
      <c r="I193" s="208"/>
      <c r="L193" s="204"/>
      <c r="M193" s="209"/>
      <c r="N193" s="210"/>
      <c r="O193" s="210"/>
      <c r="P193" s="210"/>
      <c r="Q193" s="210"/>
      <c r="R193" s="210"/>
      <c r="S193" s="210"/>
      <c r="T193" s="211"/>
      <c r="AT193" s="205" t="s">
        <v>158</v>
      </c>
      <c r="AU193" s="205" t="s">
        <v>78</v>
      </c>
      <c r="AV193" s="13" t="s">
        <v>78</v>
      </c>
      <c r="AW193" s="13" t="s">
        <v>34</v>
      </c>
      <c r="AX193" s="13" t="s">
        <v>70</v>
      </c>
      <c r="AY193" s="205" t="s">
        <v>145</v>
      </c>
    </row>
    <row r="194" spans="2:65" s="14" customFormat="1" x14ac:dyDescent="0.3">
      <c r="B194" s="212"/>
      <c r="D194" s="193" t="s">
        <v>158</v>
      </c>
      <c r="E194" s="213" t="s">
        <v>5</v>
      </c>
      <c r="F194" s="214" t="s">
        <v>175</v>
      </c>
      <c r="H194" s="215">
        <v>13.75</v>
      </c>
      <c r="I194" s="216"/>
      <c r="L194" s="212"/>
      <c r="M194" s="217"/>
      <c r="N194" s="218"/>
      <c r="O194" s="218"/>
      <c r="P194" s="218"/>
      <c r="Q194" s="218"/>
      <c r="R194" s="218"/>
      <c r="S194" s="218"/>
      <c r="T194" s="219"/>
      <c r="AT194" s="213" t="s">
        <v>158</v>
      </c>
      <c r="AU194" s="213" t="s">
        <v>78</v>
      </c>
      <c r="AV194" s="14" t="s">
        <v>152</v>
      </c>
      <c r="AW194" s="14" t="s">
        <v>34</v>
      </c>
      <c r="AX194" s="14" t="s">
        <v>74</v>
      </c>
      <c r="AY194" s="213" t="s">
        <v>145</v>
      </c>
    </row>
    <row r="195" spans="2:65" s="1" customFormat="1" ht="16.5" customHeight="1" x14ac:dyDescent="0.3">
      <c r="B195" s="180"/>
      <c r="C195" s="228" t="s">
        <v>272</v>
      </c>
      <c r="D195" s="228" t="s">
        <v>273</v>
      </c>
      <c r="E195" s="229" t="s">
        <v>274</v>
      </c>
      <c r="F195" s="230" t="s">
        <v>275</v>
      </c>
      <c r="G195" s="231" t="s">
        <v>260</v>
      </c>
      <c r="H195" s="232">
        <v>1.538</v>
      </c>
      <c r="I195" s="186">
        <v>437</v>
      </c>
      <c r="J195" s="187">
        <f>H195*I195</f>
        <v>672.10599999999999</v>
      </c>
      <c r="K195" s="230" t="s">
        <v>5</v>
      </c>
      <c r="L195" s="233"/>
      <c r="M195" s="234" t="s">
        <v>5</v>
      </c>
      <c r="N195" s="235" t="s">
        <v>41</v>
      </c>
      <c r="O195" s="41"/>
      <c r="P195" s="190">
        <v>0</v>
      </c>
      <c r="Q195" s="190">
        <v>1</v>
      </c>
      <c r="R195" s="190">
        <v>1.538</v>
      </c>
      <c r="S195" s="190">
        <v>0</v>
      </c>
      <c r="T195" s="191">
        <v>0</v>
      </c>
      <c r="AR195" s="24" t="s">
        <v>205</v>
      </c>
      <c r="AT195" s="24" t="s">
        <v>273</v>
      </c>
      <c r="AU195" s="24" t="s">
        <v>78</v>
      </c>
      <c r="AY195" s="24" t="s">
        <v>145</v>
      </c>
      <c r="BE195" s="192">
        <v>0</v>
      </c>
      <c r="BF195" s="192">
        <v>0</v>
      </c>
      <c r="BG195" s="192">
        <v>0</v>
      </c>
      <c r="BH195" s="192">
        <v>0</v>
      </c>
      <c r="BI195" s="192">
        <v>0</v>
      </c>
      <c r="BJ195" s="24" t="s">
        <v>74</v>
      </c>
      <c r="BK195" s="192">
        <v>0</v>
      </c>
      <c r="BL195" s="24" t="s">
        <v>152</v>
      </c>
      <c r="BM195" s="24" t="s">
        <v>276</v>
      </c>
    </row>
    <row r="196" spans="2:65" s="1" customFormat="1" x14ac:dyDescent="0.3">
      <c r="B196" s="40"/>
      <c r="D196" s="193" t="s">
        <v>154</v>
      </c>
      <c r="F196" s="194" t="s">
        <v>275</v>
      </c>
      <c r="I196" s="155"/>
      <c r="L196" s="40"/>
      <c r="M196" s="195"/>
      <c r="N196" s="41"/>
      <c r="O196" s="41"/>
      <c r="P196" s="41"/>
      <c r="Q196" s="41"/>
      <c r="R196" s="41"/>
      <c r="S196" s="41"/>
      <c r="T196" s="69"/>
      <c r="AT196" s="24" t="s">
        <v>154</v>
      </c>
      <c r="AU196" s="24" t="s">
        <v>78</v>
      </c>
    </row>
    <row r="197" spans="2:65" s="13" customFormat="1" x14ac:dyDescent="0.3">
      <c r="B197" s="204"/>
      <c r="D197" s="193" t="s">
        <v>158</v>
      </c>
      <c r="E197" s="205" t="s">
        <v>5</v>
      </c>
      <c r="F197" s="206" t="s">
        <v>277</v>
      </c>
      <c r="H197" s="207">
        <v>1.538</v>
      </c>
      <c r="I197" s="208"/>
      <c r="L197" s="204"/>
      <c r="M197" s="209"/>
      <c r="N197" s="210"/>
      <c r="O197" s="210"/>
      <c r="P197" s="210"/>
      <c r="Q197" s="210"/>
      <c r="R197" s="210"/>
      <c r="S197" s="210"/>
      <c r="T197" s="211"/>
      <c r="AT197" s="205" t="s">
        <v>158</v>
      </c>
      <c r="AU197" s="205" t="s">
        <v>78</v>
      </c>
      <c r="AV197" s="13" t="s">
        <v>78</v>
      </c>
      <c r="AW197" s="13" t="s">
        <v>34</v>
      </c>
      <c r="AX197" s="13" t="s">
        <v>74</v>
      </c>
      <c r="AY197" s="205" t="s">
        <v>145</v>
      </c>
    </row>
    <row r="198" spans="2:65" s="1" customFormat="1" ht="16.5" customHeight="1" x14ac:dyDescent="0.3">
      <c r="B198" s="180"/>
      <c r="C198" s="181" t="s">
        <v>278</v>
      </c>
      <c r="D198" s="181" t="s">
        <v>147</v>
      </c>
      <c r="E198" s="182" t="s">
        <v>279</v>
      </c>
      <c r="F198" s="183" t="s">
        <v>280</v>
      </c>
      <c r="G198" s="184" t="s">
        <v>200</v>
      </c>
      <c r="H198" s="185">
        <v>8.75</v>
      </c>
      <c r="I198" s="186">
        <v>159</v>
      </c>
      <c r="J198" s="187">
        <f>H198*I198</f>
        <v>1391.25</v>
      </c>
      <c r="K198" s="183" t="s">
        <v>151</v>
      </c>
      <c r="L198" s="40"/>
      <c r="M198" s="188" t="s">
        <v>5</v>
      </c>
      <c r="N198" s="189" t="s">
        <v>41</v>
      </c>
      <c r="O198" s="41"/>
      <c r="P198" s="190">
        <v>0</v>
      </c>
      <c r="Q198" s="190">
        <v>0</v>
      </c>
      <c r="R198" s="190">
        <v>0</v>
      </c>
      <c r="S198" s="190">
        <v>0</v>
      </c>
      <c r="T198" s="191">
        <v>0</v>
      </c>
      <c r="AR198" s="24" t="s">
        <v>152</v>
      </c>
      <c r="AT198" s="24" t="s">
        <v>147</v>
      </c>
      <c r="AU198" s="24" t="s">
        <v>78</v>
      </c>
      <c r="AY198" s="24" t="s">
        <v>145</v>
      </c>
      <c r="BE198" s="192">
        <v>0</v>
      </c>
      <c r="BF198" s="192">
        <v>0</v>
      </c>
      <c r="BG198" s="192">
        <v>0</v>
      </c>
      <c r="BH198" s="192">
        <v>0</v>
      </c>
      <c r="BI198" s="192">
        <v>0</v>
      </c>
      <c r="BJ198" s="24" t="s">
        <v>74</v>
      </c>
      <c r="BK198" s="192">
        <v>0</v>
      </c>
      <c r="BL198" s="24" t="s">
        <v>152</v>
      </c>
      <c r="BM198" s="24" t="s">
        <v>281</v>
      </c>
    </row>
    <row r="199" spans="2:65" s="1" customFormat="1" ht="40.5" x14ac:dyDescent="0.3">
      <c r="B199" s="40"/>
      <c r="D199" s="193" t="s">
        <v>154</v>
      </c>
      <c r="F199" s="194" t="s">
        <v>282</v>
      </c>
      <c r="I199" s="155"/>
      <c r="L199" s="40"/>
      <c r="M199" s="195"/>
      <c r="N199" s="41"/>
      <c r="O199" s="41"/>
      <c r="P199" s="41"/>
      <c r="Q199" s="41"/>
      <c r="R199" s="41"/>
      <c r="S199" s="41"/>
      <c r="T199" s="69"/>
      <c r="AT199" s="24" t="s">
        <v>154</v>
      </c>
      <c r="AU199" s="24" t="s">
        <v>78</v>
      </c>
    </row>
    <row r="200" spans="2:65" s="1" customFormat="1" ht="108" x14ac:dyDescent="0.3">
      <c r="B200" s="40"/>
      <c r="D200" s="193" t="s">
        <v>156</v>
      </c>
      <c r="F200" s="196" t="s">
        <v>283</v>
      </c>
      <c r="I200" s="155"/>
      <c r="L200" s="40"/>
      <c r="M200" s="195"/>
      <c r="N200" s="41"/>
      <c r="O200" s="41"/>
      <c r="P200" s="41"/>
      <c r="Q200" s="41"/>
      <c r="R200" s="41"/>
      <c r="S200" s="41"/>
      <c r="T200" s="69"/>
      <c r="AT200" s="24" t="s">
        <v>156</v>
      </c>
      <c r="AU200" s="24" t="s">
        <v>78</v>
      </c>
    </row>
    <row r="201" spans="2:65" s="12" customFormat="1" x14ac:dyDescent="0.3">
      <c r="B201" s="197"/>
      <c r="D201" s="193" t="s">
        <v>158</v>
      </c>
      <c r="E201" s="198" t="s">
        <v>5</v>
      </c>
      <c r="F201" s="199" t="s">
        <v>159</v>
      </c>
      <c r="H201" s="198" t="s">
        <v>5</v>
      </c>
      <c r="I201" s="200"/>
      <c r="L201" s="197"/>
      <c r="M201" s="201"/>
      <c r="N201" s="202"/>
      <c r="O201" s="202"/>
      <c r="P201" s="202"/>
      <c r="Q201" s="202"/>
      <c r="R201" s="202"/>
      <c r="S201" s="202"/>
      <c r="T201" s="203"/>
      <c r="AT201" s="198" t="s">
        <v>158</v>
      </c>
      <c r="AU201" s="198" t="s">
        <v>78</v>
      </c>
      <c r="AV201" s="12" t="s">
        <v>74</v>
      </c>
      <c r="AW201" s="12" t="s">
        <v>34</v>
      </c>
      <c r="AX201" s="12" t="s">
        <v>70</v>
      </c>
      <c r="AY201" s="198" t="s">
        <v>145</v>
      </c>
    </row>
    <row r="202" spans="2:65" s="13" customFormat="1" x14ac:dyDescent="0.3">
      <c r="B202" s="204"/>
      <c r="D202" s="193" t="s">
        <v>158</v>
      </c>
      <c r="E202" s="205" t="s">
        <v>5</v>
      </c>
      <c r="F202" s="206" t="s">
        <v>284</v>
      </c>
      <c r="H202" s="207">
        <v>8.75</v>
      </c>
      <c r="I202" s="208"/>
      <c r="L202" s="204"/>
      <c r="M202" s="209"/>
      <c r="N202" s="210"/>
      <c r="O202" s="210"/>
      <c r="P202" s="210"/>
      <c r="Q202" s="210"/>
      <c r="R202" s="210"/>
      <c r="S202" s="210"/>
      <c r="T202" s="211"/>
      <c r="AT202" s="205" t="s">
        <v>158</v>
      </c>
      <c r="AU202" s="205" t="s">
        <v>78</v>
      </c>
      <c r="AV202" s="13" t="s">
        <v>78</v>
      </c>
      <c r="AW202" s="13" t="s">
        <v>34</v>
      </c>
      <c r="AX202" s="13" t="s">
        <v>74</v>
      </c>
      <c r="AY202" s="205" t="s">
        <v>145</v>
      </c>
    </row>
    <row r="203" spans="2:65" s="1" customFormat="1" ht="16.5" customHeight="1" x14ac:dyDescent="0.3">
      <c r="B203" s="180"/>
      <c r="C203" s="228" t="s">
        <v>285</v>
      </c>
      <c r="D203" s="228" t="s">
        <v>273</v>
      </c>
      <c r="E203" s="229" t="s">
        <v>286</v>
      </c>
      <c r="F203" s="230" t="s">
        <v>287</v>
      </c>
      <c r="G203" s="231" t="s">
        <v>260</v>
      </c>
      <c r="H203" s="232">
        <v>17.937999999999999</v>
      </c>
      <c r="I203" s="186">
        <v>113</v>
      </c>
      <c r="J203" s="187">
        <f>H203*I203</f>
        <v>2026.9939999999999</v>
      </c>
      <c r="K203" s="230" t="s">
        <v>5</v>
      </c>
      <c r="L203" s="233"/>
      <c r="M203" s="234" t="s">
        <v>5</v>
      </c>
      <c r="N203" s="235" t="s">
        <v>41</v>
      </c>
      <c r="O203" s="41"/>
      <c r="P203" s="190">
        <v>0</v>
      </c>
      <c r="Q203" s="190">
        <v>1</v>
      </c>
      <c r="R203" s="190">
        <v>17.937999999999999</v>
      </c>
      <c r="S203" s="190">
        <v>0</v>
      </c>
      <c r="T203" s="191">
        <v>0</v>
      </c>
      <c r="AR203" s="24" t="s">
        <v>205</v>
      </c>
      <c r="AT203" s="24" t="s">
        <v>273</v>
      </c>
      <c r="AU203" s="24" t="s">
        <v>78</v>
      </c>
      <c r="AY203" s="24" t="s">
        <v>145</v>
      </c>
      <c r="BE203" s="192">
        <v>0</v>
      </c>
      <c r="BF203" s="192">
        <v>0</v>
      </c>
      <c r="BG203" s="192">
        <v>0</v>
      </c>
      <c r="BH203" s="192">
        <v>0</v>
      </c>
      <c r="BI203" s="192">
        <v>0</v>
      </c>
      <c r="BJ203" s="24" t="s">
        <v>74</v>
      </c>
      <c r="BK203" s="192">
        <v>0</v>
      </c>
      <c r="BL203" s="24" t="s">
        <v>152</v>
      </c>
      <c r="BM203" s="24" t="s">
        <v>288</v>
      </c>
    </row>
    <row r="204" spans="2:65" s="1" customFormat="1" x14ac:dyDescent="0.3">
      <c r="B204" s="40"/>
      <c r="D204" s="193" t="s">
        <v>154</v>
      </c>
      <c r="F204" s="194" t="s">
        <v>287</v>
      </c>
      <c r="I204" s="155"/>
      <c r="L204" s="40"/>
      <c r="M204" s="195"/>
      <c r="N204" s="41"/>
      <c r="O204" s="41"/>
      <c r="P204" s="41"/>
      <c r="Q204" s="41"/>
      <c r="R204" s="41"/>
      <c r="S204" s="41"/>
      <c r="T204" s="69"/>
      <c r="AT204" s="24" t="s">
        <v>154</v>
      </c>
      <c r="AU204" s="24" t="s">
        <v>78</v>
      </c>
    </row>
    <row r="205" spans="2:65" s="13" customFormat="1" x14ac:dyDescent="0.3">
      <c r="B205" s="204"/>
      <c r="D205" s="193" t="s">
        <v>158</v>
      </c>
      <c r="E205" s="205" t="s">
        <v>5</v>
      </c>
      <c r="F205" s="206" t="s">
        <v>289</v>
      </c>
      <c r="H205" s="207">
        <v>17.937999999999999</v>
      </c>
      <c r="I205" s="208"/>
      <c r="L205" s="204"/>
      <c r="M205" s="209"/>
      <c r="N205" s="210"/>
      <c r="O205" s="210"/>
      <c r="P205" s="210"/>
      <c r="Q205" s="210"/>
      <c r="R205" s="210"/>
      <c r="S205" s="210"/>
      <c r="T205" s="211"/>
      <c r="AT205" s="205" t="s">
        <v>158</v>
      </c>
      <c r="AU205" s="205" t="s">
        <v>78</v>
      </c>
      <c r="AV205" s="13" t="s">
        <v>78</v>
      </c>
      <c r="AW205" s="13" t="s">
        <v>34</v>
      </c>
      <c r="AX205" s="13" t="s">
        <v>74</v>
      </c>
      <c r="AY205" s="205" t="s">
        <v>145</v>
      </c>
    </row>
    <row r="206" spans="2:65" s="1" customFormat="1" ht="25.5" customHeight="1" x14ac:dyDescent="0.3">
      <c r="B206" s="180"/>
      <c r="C206" s="181" t="s">
        <v>290</v>
      </c>
      <c r="D206" s="181" t="s">
        <v>147</v>
      </c>
      <c r="E206" s="182" t="s">
        <v>291</v>
      </c>
      <c r="F206" s="183" t="s">
        <v>292</v>
      </c>
      <c r="G206" s="184" t="s">
        <v>150</v>
      </c>
      <c r="H206" s="185">
        <v>900</v>
      </c>
      <c r="I206" s="186">
        <v>9</v>
      </c>
      <c r="J206" s="187">
        <f>H206*I206</f>
        <v>8100</v>
      </c>
      <c r="K206" s="183" t="s">
        <v>151</v>
      </c>
      <c r="L206" s="40"/>
      <c r="M206" s="188" t="s">
        <v>5</v>
      </c>
      <c r="N206" s="189" t="s">
        <v>41</v>
      </c>
      <c r="O206" s="41"/>
      <c r="P206" s="190">
        <v>0</v>
      </c>
      <c r="Q206" s="190">
        <v>0</v>
      </c>
      <c r="R206" s="190">
        <v>0</v>
      </c>
      <c r="S206" s="190">
        <v>0</v>
      </c>
      <c r="T206" s="191">
        <v>0</v>
      </c>
      <c r="AR206" s="24" t="s">
        <v>152</v>
      </c>
      <c r="AT206" s="24" t="s">
        <v>147</v>
      </c>
      <c r="AU206" s="24" t="s">
        <v>78</v>
      </c>
      <c r="AY206" s="24" t="s">
        <v>145</v>
      </c>
      <c r="BE206" s="192">
        <v>0</v>
      </c>
      <c r="BF206" s="192">
        <v>0</v>
      </c>
      <c r="BG206" s="192">
        <v>0</v>
      </c>
      <c r="BH206" s="192">
        <v>0</v>
      </c>
      <c r="BI206" s="192">
        <v>0</v>
      </c>
      <c r="BJ206" s="24" t="s">
        <v>74</v>
      </c>
      <c r="BK206" s="192">
        <v>0</v>
      </c>
      <c r="BL206" s="24" t="s">
        <v>152</v>
      </c>
      <c r="BM206" s="24" t="s">
        <v>293</v>
      </c>
    </row>
    <row r="207" spans="2:65" s="1" customFormat="1" ht="27" x14ac:dyDescent="0.3">
      <c r="B207" s="40"/>
      <c r="D207" s="193" t="s">
        <v>154</v>
      </c>
      <c r="F207" s="194" t="s">
        <v>294</v>
      </c>
      <c r="I207" s="155"/>
      <c r="L207" s="40"/>
      <c r="M207" s="195"/>
      <c r="N207" s="41"/>
      <c r="O207" s="41"/>
      <c r="P207" s="41"/>
      <c r="Q207" s="41"/>
      <c r="R207" s="41"/>
      <c r="S207" s="41"/>
      <c r="T207" s="69"/>
      <c r="AT207" s="24" t="s">
        <v>154</v>
      </c>
      <c r="AU207" s="24" t="s">
        <v>78</v>
      </c>
    </row>
    <row r="208" spans="2:65" s="1" customFormat="1" ht="121.5" x14ac:dyDescent="0.3">
      <c r="B208" s="40"/>
      <c r="D208" s="193" t="s">
        <v>156</v>
      </c>
      <c r="F208" s="196" t="s">
        <v>295</v>
      </c>
      <c r="I208" s="155"/>
      <c r="L208" s="40"/>
      <c r="M208" s="195"/>
      <c r="N208" s="41"/>
      <c r="O208" s="41"/>
      <c r="P208" s="41"/>
      <c r="Q208" s="41"/>
      <c r="R208" s="41"/>
      <c r="S208" s="41"/>
      <c r="T208" s="69"/>
      <c r="AT208" s="24" t="s">
        <v>156</v>
      </c>
      <c r="AU208" s="24" t="s">
        <v>78</v>
      </c>
    </row>
    <row r="209" spans="2:65" s="12" customFormat="1" x14ac:dyDescent="0.3">
      <c r="B209" s="197"/>
      <c r="D209" s="193" t="s">
        <v>158</v>
      </c>
      <c r="E209" s="198" t="s">
        <v>5</v>
      </c>
      <c r="F209" s="199" t="s">
        <v>159</v>
      </c>
      <c r="H209" s="198" t="s">
        <v>5</v>
      </c>
      <c r="I209" s="200"/>
      <c r="L209" s="197"/>
      <c r="M209" s="201"/>
      <c r="N209" s="202"/>
      <c r="O209" s="202"/>
      <c r="P209" s="202"/>
      <c r="Q209" s="202"/>
      <c r="R209" s="202"/>
      <c r="S209" s="202"/>
      <c r="T209" s="203"/>
      <c r="AT209" s="198" t="s">
        <v>158</v>
      </c>
      <c r="AU209" s="198" t="s">
        <v>78</v>
      </c>
      <c r="AV209" s="12" t="s">
        <v>74</v>
      </c>
      <c r="AW209" s="12" t="s">
        <v>34</v>
      </c>
      <c r="AX209" s="12" t="s">
        <v>70</v>
      </c>
      <c r="AY209" s="198" t="s">
        <v>145</v>
      </c>
    </row>
    <row r="210" spans="2:65" s="13" customFormat="1" x14ac:dyDescent="0.3">
      <c r="B210" s="204"/>
      <c r="D210" s="193" t="s">
        <v>158</v>
      </c>
      <c r="E210" s="205" t="s">
        <v>5</v>
      </c>
      <c r="F210" s="206" t="s">
        <v>296</v>
      </c>
      <c r="H210" s="207">
        <v>900</v>
      </c>
      <c r="I210" s="208"/>
      <c r="L210" s="204"/>
      <c r="M210" s="209"/>
      <c r="N210" s="210"/>
      <c r="O210" s="210"/>
      <c r="P210" s="210"/>
      <c r="Q210" s="210"/>
      <c r="R210" s="210"/>
      <c r="S210" s="210"/>
      <c r="T210" s="211"/>
      <c r="AT210" s="205" t="s">
        <v>158</v>
      </c>
      <c r="AU210" s="205" t="s">
        <v>78</v>
      </c>
      <c r="AV210" s="13" t="s">
        <v>78</v>
      </c>
      <c r="AW210" s="13" t="s">
        <v>34</v>
      </c>
      <c r="AX210" s="13" t="s">
        <v>74</v>
      </c>
      <c r="AY210" s="205" t="s">
        <v>145</v>
      </c>
    </row>
    <row r="211" spans="2:65" s="1" customFormat="1" ht="25.5" customHeight="1" x14ac:dyDescent="0.3">
      <c r="B211" s="180"/>
      <c r="C211" s="181" t="s">
        <v>297</v>
      </c>
      <c r="D211" s="181" t="s">
        <v>147</v>
      </c>
      <c r="E211" s="182" t="s">
        <v>298</v>
      </c>
      <c r="F211" s="183" t="s">
        <v>299</v>
      </c>
      <c r="G211" s="184" t="s">
        <v>150</v>
      </c>
      <c r="H211" s="185">
        <v>900</v>
      </c>
      <c r="I211" s="186">
        <v>20</v>
      </c>
      <c r="J211" s="187">
        <f>H211*I211</f>
        <v>18000</v>
      </c>
      <c r="K211" s="183" t="s">
        <v>151</v>
      </c>
      <c r="L211" s="40"/>
      <c r="M211" s="188" t="s">
        <v>5</v>
      </c>
      <c r="N211" s="189" t="s">
        <v>41</v>
      </c>
      <c r="O211" s="41"/>
      <c r="P211" s="190">
        <v>0</v>
      </c>
      <c r="Q211" s="190">
        <v>0</v>
      </c>
      <c r="R211" s="190">
        <v>0</v>
      </c>
      <c r="S211" s="190">
        <v>0</v>
      </c>
      <c r="T211" s="191">
        <v>0</v>
      </c>
      <c r="AR211" s="24" t="s">
        <v>152</v>
      </c>
      <c r="AT211" s="24" t="s">
        <v>147</v>
      </c>
      <c r="AU211" s="24" t="s">
        <v>78</v>
      </c>
      <c r="AY211" s="24" t="s">
        <v>145</v>
      </c>
      <c r="BE211" s="192">
        <v>0</v>
      </c>
      <c r="BF211" s="192">
        <v>0</v>
      </c>
      <c r="BG211" s="192">
        <v>0</v>
      </c>
      <c r="BH211" s="192">
        <v>0</v>
      </c>
      <c r="BI211" s="192">
        <v>0</v>
      </c>
      <c r="BJ211" s="24" t="s">
        <v>74</v>
      </c>
      <c r="BK211" s="192">
        <v>0</v>
      </c>
      <c r="BL211" s="24" t="s">
        <v>152</v>
      </c>
      <c r="BM211" s="24" t="s">
        <v>300</v>
      </c>
    </row>
    <row r="212" spans="2:65" s="1" customFormat="1" ht="27" x14ac:dyDescent="0.3">
      <c r="B212" s="40"/>
      <c r="D212" s="193" t="s">
        <v>154</v>
      </c>
      <c r="F212" s="194" t="s">
        <v>301</v>
      </c>
      <c r="I212" s="155"/>
      <c r="L212" s="40"/>
      <c r="M212" s="195"/>
      <c r="N212" s="41"/>
      <c r="O212" s="41"/>
      <c r="P212" s="41"/>
      <c r="Q212" s="41"/>
      <c r="R212" s="41"/>
      <c r="S212" s="41"/>
      <c r="T212" s="69"/>
      <c r="AT212" s="24" t="s">
        <v>154</v>
      </c>
      <c r="AU212" s="24" t="s">
        <v>78</v>
      </c>
    </row>
    <row r="213" spans="2:65" s="1" customFormat="1" ht="121.5" x14ac:dyDescent="0.3">
      <c r="B213" s="40"/>
      <c r="D213" s="193" t="s">
        <v>156</v>
      </c>
      <c r="F213" s="196" t="s">
        <v>302</v>
      </c>
      <c r="I213" s="155"/>
      <c r="L213" s="40"/>
      <c r="M213" s="195"/>
      <c r="N213" s="41"/>
      <c r="O213" s="41"/>
      <c r="P213" s="41"/>
      <c r="Q213" s="41"/>
      <c r="R213" s="41"/>
      <c r="S213" s="41"/>
      <c r="T213" s="69"/>
      <c r="AT213" s="24" t="s">
        <v>156</v>
      </c>
      <c r="AU213" s="24" t="s">
        <v>78</v>
      </c>
    </row>
    <row r="214" spans="2:65" s="12" customFormat="1" x14ac:dyDescent="0.3">
      <c r="B214" s="197"/>
      <c r="D214" s="193" t="s">
        <v>158</v>
      </c>
      <c r="E214" s="198" t="s">
        <v>5</v>
      </c>
      <c r="F214" s="199" t="s">
        <v>303</v>
      </c>
      <c r="H214" s="198" t="s">
        <v>5</v>
      </c>
      <c r="I214" s="200"/>
      <c r="L214" s="197"/>
      <c r="M214" s="201"/>
      <c r="N214" s="202"/>
      <c r="O214" s="202"/>
      <c r="P214" s="202"/>
      <c r="Q214" s="202"/>
      <c r="R214" s="202"/>
      <c r="S214" s="202"/>
      <c r="T214" s="203"/>
      <c r="AT214" s="198" t="s">
        <v>158</v>
      </c>
      <c r="AU214" s="198" t="s">
        <v>78</v>
      </c>
      <c r="AV214" s="12" t="s">
        <v>74</v>
      </c>
      <c r="AW214" s="12" t="s">
        <v>34</v>
      </c>
      <c r="AX214" s="12" t="s">
        <v>70</v>
      </c>
      <c r="AY214" s="198" t="s">
        <v>145</v>
      </c>
    </row>
    <row r="215" spans="2:65" s="13" customFormat="1" x14ac:dyDescent="0.3">
      <c r="B215" s="204"/>
      <c r="D215" s="193" t="s">
        <v>158</v>
      </c>
      <c r="E215" s="205" t="s">
        <v>5</v>
      </c>
      <c r="F215" s="206" t="s">
        <v>304</v>
      </c>
      <c r="H215" s="207">
        <v>900</v>
      </c>
      <c r="I215" s="208"/>
      <c r="L215" s="204"/>
      <c r="M215" s="209"/>
      <c r="N215" s="210"/>
      <c r="O215" s="210"/>
      <c r="P215" s="210"/>
      <c r="Q215" s="210"/>
      <c r="R215" s="210"/>
      <c r="S215" s="210"/>
      <c r="T215" s="211"/>
      <c r="AT215" s="205" t="s">
        <v>158</v>
      </c>
      <c r="AU215" s="205" t="s">
        <v>78</v>
      </c>
      <c r="AV215" s="13" t="s">
        <v>78</v>
      </c>
      <c r="AW215" s="13" t="s">
        <v>34</v>
      </c>
      <c r="AX215" s="13" t="s">
        <v>74</v>
      </c>
      <c r="AY215" s="205" t="s">
        <v>145</v>
      </c>
    </row>
    <row r="216" spans="2:65" s="1" customFormat="1" ht="16.5" customHeight="1" x14ac:dyDescent="0.3">
      <c r="B216" s="180"/>
      <c r="C216" s="228" t="s">
        <v>10</v>
      </c>
      <c r="D216" s="228" t="s">
        <v>273</v>
      </c>
      <c r="E216" s="229" t="s">
        <v>305</v>
      </c>
      <c r="F216" s="230" t="s">
        <v>306</v>
      </c>
      <c r="G216" s="231" t="s">
        <v>307</v>
      </c>
      <c r="H216" s="232">
        <v>22.5</v>
      </c>
      <c r="I216" s="186">
        <v>218</v>
      </c>
      <c r="J216" s="187">
        <f>H216*I216</f>
        <v>4905</v>
      </c>
      <c r="K216" s="230" t="s">
        <v>151</v>
      </c>
      <c r="L216" s="233"/>
      <c r="M216" s="234" t="s">
        <v>5</v>
      </c>
      <c r="N216" s="235" t="s">
        <v>41</v>
      </c>
      <c r="O216" s="41"/>
      <c r="P216" s="190">
        <v>0</v>
      </c>
      <c r="Q216" s="190">
        <v>1E-3</v>
      </c>
      <c r="R216" s="190">
        <v>2.2499999999999999E-2</v>
      </c>
      <c r="S216" s="190">
        <v>0</v>
      </c>
      <c r="T216" s="191">
        <v>0</v>
      </c>
      <c r="AR216" s="24" t="s">
        <v>205</v>
      </c>
      <c r="AT216" s="24" t="s">
        <v>273</v>
      </c>
      <c r="AU216" s="24" t="s">
        <v>78</v>
      </c>
      <c r="AY216" s="24" t="s">
        <v>145</v>
      </c>
      <c r="BE216" s="192">
        <v>0</v>
      </c>
      <c r="BF216" s="192">
        <v>0</v>
      </c>
      <c r="BG216" s="192">
        <v>0</v>
      </c>
      <c r="BH216" s="192">
        <v>0</v>
      </c>
      <c r="BI216" s="192">
        <v>0</v>
      </c>
      <c r="BJ216" s="24" t="s">
        <v>74</v>
      </c>
      <c r="BK216" s="192">
        <v>0</v>
      </c>
      <c r="BL216" s="24" t="s">
        <v>152</v>
      </c>
      <c r="BM216" s="24" t="s">
        <v>308</v>
      </c>
    </row>
    <row r="217" spans="2:65" s="1" customFormat="1" x14ac:dyDescent="0.3">
      <c r="B217" s="40"/>
      <c r="D217" s="193" t="s">
        <v>154</v>
      </c>
      <c r="F217" s="194" t="s">
        <v>306</v>
      </c>
      <c r="I217" s="155"/>
      <c r="L217" s="40"/>
      <c r="M217" s="195"/>
      <c r="N217" s="41"/>
      <c r="O217" s="41"/>
      <c r="P217" s="41"/>
      <c r="Q217" s="41"/>
      <c r="R217" s="41"/>
      <c r="S217" s="41"/>
      <c r="T217" s="69"/>
      <c r="AT217" s="24" t="s">
        <v>154</v>
      </c>
      <c r="AU217" s="24" t="s">
        <v>78</v>
      </c>
    </row>
    <row r="218" spans="2:65" s="12" customFormat="1" x14ac:dyDescent="0.3">
      <c r="B218" s="197"/>
      <c r="D218" s="193" t="s">
        <v>158</v>
      </c>
      <c r="E218" s="198" t="s">
        <v>5</v>
      </c>
      <c r="F218" s="199" t="s">
        <v>309</v>
      </c>
      <c r="H218" s="198" t="s">
        <v>5</v>
      </c>
      <c r="I218" s="200"/>
      <c r="L218" s="197"/>
      <c r="M218" s="201"/>
      <c r="N218" s="202"/>
      <c r="O218" s="202"/>
      <c r="P218" s="202"/>
      <c r="Q218" s="202"/>
      <c r="R218" s="202"/>
      <c r="S218" s="202"/>
      <c r="T218" s="203"/>
      <c r="AT218" s="198" t="s">
        <v>158</v>
      </c>
      <c r="AU218" s="198" t="s">
        <v>78</v>
      </c>
      <c r="AV218" s="12" t="s">
        <v>74</v>
      </c>
      <c r="AW218" s="12" t="s">
        <v>34</v>
      </c>
      <c r="AX218" s="12" t="s">
        <v>70</v>
      </c>
      <c r="AY218" s="198" t="s">
        <v>145</v>
      </c>
    </row>
    <row r="219" spans="2:65" s="12" customFormat="1" x14ac:dyDescent="0.3">
      <c r="B219" s="197"/>
      <c r="D219" s="193" t="s">
        <v>158</v>
      </c>
      <c r="E219" s="198" t="s">
        <v>5</v>
      </c>
      <c r="F219" s="199" t="s">
        <v>310</v>
      </c>
      <c r="H219" s="198" t="s">
        <v>5</v>
      </c>
      <c r="I219" s="200"/>
      <c r="L219" s="197"/>
      <c r="M219" s="201"/>
      <c r="N219" s="202"/>
      <c r="O219" s="202"/>
      <c r="P219" s="202"/>
      <c r="Q219" s="202"/>
      <c r="R219" s="202"/>
      <c r="S219" s="202"/>
      <c r="T219" s="203"/>
      <c r="AT219" s="198" t="s">
        <v>158</v>
      </c>
      <c r="AU219" s="198" t="s">
        <v>78</v>
      </c>
      <c r="AV219" s="12" t="s">
        <v>74</v>
      </c>
      <c r="AW219" s="12" t="s">
        <v>34</v>
      </c>
      <c r="AX219" s="12" t="s">
        <v>70</v>
      </c>
      <c r="AY219" s="198" t="s">
        <v>145</v>
      </c>
    </row>
    <row r="220" spans="2:65" s="13" customFormat="1" x14ac:dyDescent="0.3">
      <c r="B220" s="204"/>
      <c r="D220" s="193" t="s">
        <v>158</v>
      </c>
      <c r="E220" s="205" t="s">
        <v>5</v>
      </c>
      <c r="F220" s="206" t="s">
        <v>311</v>
      </c>
      <c r="H220" s="207">
        <v>22.5</v>
      </c>
      <c r="I220" s="208"/>
      <c r="L220" s="204"/>
      <c r="M220" s="209"/>
      <c r="N220" s="210"/>
      <c r="O220" s="210"/>
      <c r="P220" s="210"/>
      <c r="Q220" s="210"/>
      <c r="R220" s="210"/>
      <c r="S220" s="210"/>
      <c r="T220" s="211"/>
      <c r="AT220" s="205" t="s">
        <v>158</v>
      </c>
      <c r="AU220" s="205" t="s">
        <v>78</v>
      </c>
      <c r="AV220" s="13" t="s">
        <v>78</v>
      </c>
      <c r="AW220" s="13" t="s">
        <v>34</v>
      </c>
      <c r="AX220" s="13" t="s">
        <v>74</v>
      </c>
      <c r="AY220" s="205" t="s">
        <v>145</v>
      </c>
    </row>
    <row r="221" spans="2:65" s="1" customFormat="1" ht="16.5" customHeight="1" x14ac:dyDescent="0.3">
      <c r="B221" s="180"/>
      <c r="C221" s="181" t="s">
        <v>88</v>
      </c>
      <c r="D221" s="181" t="s">
        <v>147</v>
      </c>
      <c r="E221" s="182" t="s">
        <v>312</v>
      </c>
      <c r="F221" s="183" t="s">
        <v>313</v>
      </c>
      <c r="G221" s="184" t="s">
        <v>150</v>
      </c>
      <c r="H221" s="185">
        <v>1303</v>
      </c>
      <c r="I221" s="186">
        <v>11</v>
      </c>
      <c r="J221" s="187">
        <f>H221*I221</f>
        <v>14333</v>
      </c>
      <c r="K221" s="183" t="s">
        <v>151</v>
      </c>
      <c r="L221" s="40"/>
      <c r="M221" s="188" t="s">
        <v>5</v>
      </c>
      <c r="N221" s="189" t="s">
        <v>41</v>
      </c>
      <c r="O221" s="41"/>
      <c r="P221" s="190">
        <v>0</v>
      </c>
      <c r="Q221" s="190">
        <v>0</v>
      </c>
      <c r="R221" s="190">
        <v>0</v>
      </c>
      <c r="S221" s="190">
        <v>0</v>
      </c>
      <c r="T221" s="191">
        <v>0</v>
      </c>
      <c r="AR221" s="24" t="s">
        <v>152</v>
      </c>
      <c r="AT221" s="24" t="s">
        <v>147</v>
      </c>
      <c r="AU221" s="24" t="s">
        <v>78</v>
      </c>
      <c r="AY221" s="24" t="s">
        <v>145</v>
      </c>
      <c r="BE221" s="192">
        <v>0</v>
      </c>
      <c r="BF221" s="192">
        <v>0</v>
      </c>
      <c r="BG221" s="192">
        <v>0</v>
      </c>
      <c r="BH221" s="192">
        <v>0</v>
      </c>
      <c r="BI221" s="192">
        <v>0</v>
      </c>
      <c r="BJ221" s="24" t="s">
        <v>74</v>
      </c>
      <c r="BK221" s="192">
        <v>0</v>
      </c>
      <c r="BL221" s="24" t="s">
        <v>152</v>
      </c>
      <c r="BM221" s="24" t="s">
        <v>314</v>
      </c>
    </row>
    <row r="222" spans="2:65" s="1" customFormat="1" x14ac:dyDescent="0.3">
      <c r="B222" s="40"/>
      <c r="D222" s="193" t="s">
        <v>154</v>
      </c>
      <c r="F222" s="194" t="s">
        <v>315</v>
      </c>
      <c r="I222" s="155"/>
      <c r="L222" s="40"/>
      <c r="M222" s="195"/>
      <c r="N222" s="41"/>
      <c r="O222" s="41"/>
      <c r="P222" s="41"/>
      <c r="Q222" s="41"/>
      <c r="R222" s="41"/>
      <c r="S222" s="41"/>
      <c r="T222" s="69"/>
      <c r="AT222" s="24" t="s">
        <v>154</v>
      </c>
      <c r="AU222" s="24" t="s">
        <v>78</v>
      </c>
    </row>
    <row r="223" spans="2:65" s="1" customFormat="1" ht="162" x14ac:dyDescent="0.3">
      <c r="B223" s="40"/>
      <c r="D223" s="193" t="s">
        <v>156</v>
      </c>
      <c r="F223" s="196" t="s">
        <v>316</v>
      </c>
      <c r="I223" s="155"/>
      <c r="L223" s="40"/>
      <c r="M223" s="195"/>
      <c r="N223" s="41"/>
      <c r="O223" s="41"/>
      <c r="P223" s="41"/>
      <c r="Q223" s="41"/>
      <c r="R223" s="41"/>
      <c r="S223" s="41"/>
      <c r="T223" s="69"/>
      <c r="AT223" s="24" t="s">
        <v>156</v>
      </c>
      <c r="AU223" s="24" t="s">
        <v>78</v>
      </c>
    </row>
    <row r="224" spans="2:65" s="12" customFormat="1" x14ac:dyDescent="0.3">
      <c r="B224" s="197"/>
      <c r="D224" s="193" t="s">
        <v>158</v>
      </c>
      <c r="E224" s="198" t="s">
        <v>5</v>
      </c>
      <c r="F224" s="199" t="s">
        <v>159</v>
      </c>
      <c r="H224" s="198" t="s">
        <v>5</v>
      </c>
      <c r="I224" s="200"/>
      <c r="L224" s="197"/>
      <c r="M224" s="201"/>
      <c r="N224" s="202"/>
      <c r="O224" s="202"/>
      <c r="P224" s="202"/>
      <c r="Q224" s="202"/>
      <c r="R224" s="202"/>
      <c r="S224" s="202"/>
      <c r="T224" s="203"/>
      <c r="AT224" s="198" t="s">
        <v>158</v>
      </c>
      <c r="AU224" s="198" t="s">
        <v>78</v>
      </c>
      <c r="AV224" s="12" t="s">
        <v>74</v>
      </c>
      <c r="AW224" s="12" t="s">
        <v>34</v>
      </c>
      <c r="AX224" s="12" t="s">
        <v>70</v>
      </c>
      <c r="AY224" s="198" t="s">
        <v>145</v>
      </c>
    </row>
    <row r="225" spans="2:65" s="13" customFormat="1" x14ac:dyDescent="0.3">
      <c r="B225" s="204"/>
      <c r="D225" s="193" t="s">
        <v>158</v>
      </c>
      <c r="E225" s="205" t="s">
        <v>5</v>
      </c>
      <c r="F225" s="206" t="s">
        <v>317</v>
      </c>
      <c r="H225" s="207">
        <v>1330</v>
      </c>
      <c r="I225" s="208"/>
      <c r="L225" s="204"/>
      <c r="M225" s="209"/>
      <c r="N225" s="210"/>
      <c r="O225" s="210"/>
      <c r="P225" s="210"/>
      <c r="Q225" s="210"/>
      <c r="R225" s="210"/>
      <c r="S225" s="210"/>
      <c r="T225" s="211"/>
      <c r="AT225" s="205" t="s">
        <v>158</v>
      </c>
      <c r="AU225" s="205" t="s">
        <v>78</v>
      </c>
      <c r="AV225" s="13" t="s">
        <v>78</v>
      </c>
      <c r="AW225" s="13" t="s">
        <v>34</v>
      </c>
      <c r="AX225" s="13" t="s">
        <v>70</v>
      </c>
      <c r="AY225" s="205" t="s">
        <v>145</v>
      </c>
    </row>
    <row r="226" spans="2:65" s="13" customFormat="1" x14ac:dyDescent="0.3">
      <c r="B226" s="204"/>
      <c r="D226" s="193" t="s">
        <v>158</v>
      </c>
      <c r="E226" s="205" t="s">
        <v>5</v>
      </c>
      <c r="F226" s="206" t="s">
        <v>318</v>
      </c>
      <c r="H226" s="207">
        <v>-27</v>
      </c>
      <c r="I226" s="208"/>
      <c r="L226" s="204"/>
      <c r="M226" s="209"/>
      <c r="N226" s="210"/>
      <c r="O226" s="210"/>
      <c r="P226" s="210"/>
      <c r="Q226" s="210"/>
      <c r="R226" s="210"/>
      <c r="S226" s="210"/>
      <c r="T226" s="211"/>
      <c r="AT226" s="205" t="s">
        <v>158</v>
      </c>
      <c r="AU226" s="205" t="s">
        <v>78</v>
      </c>
      <c r="AV226" s="13" t="s">
        <v>78</v>
      </c>
      <c r="AW226" s="13" t="s">
        <v>34</v>
      </c>
      <c r="AX226" s="13" t="s">
        <v>70</v>
      </c>
      <c r="AY226" s="205" t="s">
        <v>145</v>
      </c>
    </row>
    <row r="227" spans="2:65" s="14" customFormat="1" x14ac:dyDescent="0.3">
      <c r="B227" s="212"/>
      <c r="D227" s="193" t="s">
        <v>158</v>
      </c>
      <c r="E227" s="213" t="s">
        <v>5</v>
      </c>
      <c r="F227" s="214" t="s">
        <v>175</v>
      </c>
      <c r="H227" s="215">
        <v>1303</v>
      </c>
      <c r="I227" s="216"/>
      <c r="L227" s="212"/>
      <c r="M227" s="217"/>
      <c r="N227" s="218"/>
      <c r="O227" s="218"/>
      <c r="P227" s="218"/>
      <c r="Q227" s="218"/>
      <c r="R227" s="218"/>
      <c r="S227" s="218"/>
      <c r="T227" s="219"/>
      <c r="AT227" s="213" t="s">
        <v>158</v>
      </c>
      <c r="AU227" s="213" t="s">
        <v>78</v>
      </c>
      <c r="AV227" s="14" t="s">
        <v>152</v>
      </c>
      <c r="AW227" s="14" t="s">
        <v>34</v>
      </c>
      <c r="AX227" s="14" t="s">
        <v>74</v>
      </c>
      <c r="AY227" s="213" t="s">
        <v>145</v>
      </c>
    </row>
    <row r="228" spans="2:65" s="1" customFormat="1" ht="25.5" customHeight="1" x14ac:dyDescent="0.3">
      <c r="B228" s="180"/>
      <c r="C228" s="181" t="s">
        <v>319</v>
      </c>
      <c r="D228" s="181" t="s">
        <v>147</v>
      </c>
      <c r="E228" s="182" t="s">
        <v>320</v>
      </c>
      <c r="F228" s="183" t="s">
        <v>321</v>
      </c>
      <c r="G228" s="184" t="s">
        <v>150</v>
      </c>
      <c r="H228" s="185">
        <v>40</v>
      </c>
      <c r="I228" s="186">
        <v>110</v>
      </c>
      <c r="J228" s="187">
        <f>H228*I228</f>
        <v>4400</v>
      </c>
      <c r="K228" s="183" t="s">
        <v>151</v>
      </c>
      <c r="L228" s="40"/>
      <c r="M228" s="188" t="s">
        <v>5</v>
      </c>
      <c r="N228" s="189" t="s">
        <v>41</v>
      </c>
      <c r="O228" s="41"/>
      <c r="P228" s="190">
        <v>0</v>
      </c>
      <c r="Q228" s="190">
        <v>0</v>
      </c>
      <c r="R228" s="190">
        <v>0</v>
      </c>
      <c r="S228" s="190">
        <v>0</v>
      </c>
      <c r="T228" s="191">
        <v>0</v>
      </c>
      <c r="AR228" s="24" t="s">
        <v>152</v>
      </c>
      <c r="AT228" s="24" t="s">
        <v>147</v>
      </c>
      <c r="AU228" s="24" t="s">
        <v>78</v>
      </c>
      <c r="AY228" s="24" t="s">
        <v>145</v>
      </c>
      <c r="BE228" s="192">
        <v>0</v>
      </c>
      <c r="BF228" s="192">
        <v>0</v>
      </c>
      <c r="BG228" s="192">
        <v>0</v>
      </c>
      <c r="BH228" s="192">
        <v>0</v>
      </c>
      <c r="BI228" s="192">
        <v>0</v>
      </c>
      <c r="BJ228" s="24" t="s">
        <v>74</v>
      </c>
      <c r="BK228" s="192">
        <v>0</v>
      </c>
      <c r="BL228" s="24" t="s">
        <v>152</v>
      </c>
      <c r="BM228" s="24" t="s">
        <v>322</v>
      </c>
    </row>
    <row r="229" spans="2:65" s="1" customFormat="1" x14ac:dyDescent="0.3">
      <c r="B229" s="40"/>
      <c r="D229" s="193" t="s">
        <v>154</v>
      </c>
      <c r="F229" s="194" t="s">
        <v>323</v>
      </c>
      <c r="I229" s="155"/>
      <c r="L229" s="40"/>
      <c r="M229" s="195"/>
      <c r="N229" s="41"/>
      <c r="O229" s="41"/>
      <c r="P229" s="41"/>
      <c r="Q229" s="41"/>
      <c r="R229" s="41"/>
      <c r="S229" s="41"/>
      <c r="T229" s="69"/>
      <c r="AT229" s="24" t="s">
        <v>154</v>
      </c>
      <c r="AU229" s="24" t="s">
        <v>78</v>
      </c>
    </row>
    <row r="230" spans="2:65" s="1" customFormat="1" ht="67.5" x14ac:dyDescent="0.3">
      <c r="B230" s="40"/>
      <c r="D230" s="193" t="s">
        <v>156</v>
      </c>
      <c r="F230" s="196" t="s">
        <v>324</v>
      </c>
      <c r="I230" s="155"/>
      <c r="L230" s="40"/>
      <c r="M230" s="195"/>
      <c r="N230" s="41"/>
      <c r="O230" s="41"/>
      <c r="P230" s="41"/>
      <c r="Q230" s="41"/>
      <c r="R230" s="41"/>
      <c r="S230" s="41"/>
      <c r="T230" s="69"/>
      <c r="AT230" s="24" t="s">
        <v>156</v>
      </c>
      <c r="AU230" s="24" t="s">
        <v>78</v>
      </c>
    </row>
    <row r="231" spans="2:65" s="12" customFormat="1" x14ac:dyDescent="0.3">
      <c r="B231" s="197"/>
      <c r="D231" s="193" t="s">
        <v>158</v>
      </c>
      <c r="E231" s="198" t="s">
        <v>5</v>
      </c>
      <c r="F231" s="199" t="s">
        <v>159</v>
      </c>
      <c r="H231" s="198" t="s">
        <v>5</v>
      </c>
      <c r="I231" s="200"/>
      <c r="L231" s="197"/>
      <c r="M231" s="201"/>
      <c r="N231" s="202"/>
      <c r="O231" s="202"/>
      <c r="P231" s="202"/>
      <c r="Q231" s="202"/>
      <c r="R231" s="202"/>
      <c r="S231" s="202"/>
      <c r="T231" s="203"/>
      <c r="AT231" s="198" t="s">
        <v>158</v>
      </c>
      <c r="AU231" s="198" t="s">
        <v>78</v>
      </c>
      <c r="AV231" s="12" t="s">
        <v>74</v>
      </c>
      <c r="AW231" s="12" t="s">
        <v>34</v>
      </c>
      <c r="AX231" s="12" t="s">
        <v>70</v>
      </c>
      <c r="AY231" s="198" t="s">
        <v>145</v>
      </c>
    </row>
    <row r="232" spans="2:65" s="13" customFormat="1" x14ac:dyDescent="0.3">
      <c r="B232" s="204"/>
      <c r="D232" s="193" t="s">
        <v>158</v>
      </c>
      <c r="E232" s="205" t="s">
        <v>5</v>
      </c>
      <c r="F232" s="206" t="s">
        <v>325</v>
      </c>
      <c r="H232" s="207">
        <v>40</v>
      </c>
      <c r="I232" s="208"/>
      <c r="L232" s="204"/>
      <c r="M232" s="209"/>
      <c r="N232" s="210"/>
      <c r="O232" s="210"/>
      <c r="P232" s="210"/>
      <c r="Q232" s="210"/>
      <c r="R232" s="210"/>
      <c r="S232" s="210"/>
      <c r="T232" s="211"/>
      <c r="AT232" s="205" t="s">
        <v>158</v>
      </c>
      <c r="AU232" s="205" t="s">
        <v>78</v>
      </c>
      <c r="AV232" s="13" t="s">
        <v>78</v>
      </c>
      <c r="AW232" s="13" t="s">
        <v>34</v>
      </c>
      <c r="AX232" s="13" t="s">
        <v>74</v>
      </c>
      <c r="AY232" s="205" t="s">
        <v>145</v>
      </c>
    </row>
    <row r="233" spans="2:65" s="1" customFormat="1" ht="25.5" customHeight="1" x14ac:dyDescent="0.3">
      <c r="B233" s="180"/>
      <c r="C233" s="181" t="s">
        <v>326</v>
      </c>
      <c r="D233" s="181" t="s">
        <v>147</v>
      </c>
      <c r="E233" s="182" t="s">
        <v>327</v>
      </c>
      <c r="F233" s="183" t="s">
        <v>328</v>
      </c>
      <c r="G233" s="184" t="s">
        <v>329</v>
      </c>
      <c r="H233" s="185">
        <v>2</v>
      </c>
      <c r="I233" s="186">
        <v>73</v>
      </c>
      <c r="J233" s="187">
        <f>H233*I233</f>
        <v>146</v>
      </c>
      <c r="K233" s="183" t="s">
        <v>151</v>
      </c>
      <c r="L233" s="40"/>
      <c r="M233" s="188" t="s">
        <v>5</v>
      </c>
      <c r="N233" s="189" t="s">
        <v>41</v>
      </c>
      <c r="O233" s="41"/>
      <c r="P233" s="190">
        <v>0</v>
      </c>
      <c r="Q233" s="190">
        <v>0</v>
      </c>
      <c r="R233" s="190">
        <v>0</v>
      </c>
      <c r="S233" s="190">
        <v>0</v>
      </c>
      <c r="T233" s="191">
        <v>0</v>
      </c>
      <c r="AR233" s="24" t="s">
        <v>152</v>
      </c>
      <c r="AT233" s="24" t="s">
        <v>147</v>
      </c>
      <c r="AU233" s="24" t="s">
        <v>78</v>
      </c>
      <c r="AY233" s="24" t="s">
        <v>145</v>
      </c>
      <c r="BE233" s="192">
        <v>0</v>
      </c>
      <c r="BF233" s="192">
        <v>0</v>
      </c>
      <c r="BG233" s="192">
        <v>0</v>
      </c>
      <c r="BH233" s="192">
        <v>0</v>
      </c>
      <c r="BI233" s="192">
        <v>0</v>
      </c>
      <c r="BJ233" s="24" t="s">
        <v>74</v>
      </c>
      <c r="BK233" s="192">
        <v>0</v>
      </c>
      <c r="BL233" s="24" t="s">
        <v>152</v>
      </c>
      <c r="BM233" s="24" t="s">
        <v>330</v>
      </c>
    </row>
    <row r="234" spans="2:65" s="1" customFormat="1" x14ac:dyDescent="0.3">
      <c r="B234" s="40"/>
      <c r="D234" s="193" t="s">
        <v>154</v>
      </c>
      <c r="F234" s="194" t="s">
        <v>331</v>
      </c>
      <c r="I234" s="155"/>
      <c r="L234" s="40"/>
      <c r="M234" s="195"/>
      <c r="N234" s="41"/>
      <c r="O234" s="41"/>
      <c r="P234" s="41"/>
      <c r="Q234" s="41"/>
      <c r="R234" s="41"/>
      <c r="S234" s="41"/>
      <c r="T234" s="69"/>
      <c r="AT234" s="24" t="s">
        <v>154</v>
      </c>
      <c r="AU234" s="24" t="s">
        <v>78</v>
      </c>
    </row>
    <row r="235" spans="2:65" s="1" customFormat="1" ht="40.5" x14ac:dyDescent="0.3">
      <c r="B235" s="40"/>
      <c r="D235" s="193" t="s">
        <v>156</v>
      </c>
      <c r="F235" s="196" t="s">
        <v>332</v>
      </c>
      <c r="I235" s="155"/>
      <c r="L235" s="40"/>
      <c r="M235" s="195"/>
      <c r="N235" s="41"/>
      <c r="O235" s="41"/>
      <c r="P235" s="41"/>
      <c r="Q235" s="41"/>
      <c r="R235" s="41"/>
      <c r="S235" s="41"/>
      <c r="T235" s="69"/>
      <c r="AT235" s="24" t="s">
        <v>156</v>
      </c>
      <c r="AU235" s="24" t="s">
        <v>78</v>
      </c>
    </row>
    <row r="236" spans="2:65" s="12" customFormat="1" x14ac:dyDescent="0.3">
      <c r="B236" s="197"/>
      <c r="D236" s="193" t="s">
        <v>158</v>
      </c>
      <c r="E236" s="198" t="s">
        <v>5</v>
      </c>
      <c r="F236" s="199" t="s">
        <v>159</v>
      </c>
      <c r="H236" s="198" t="s">
        <v>5</v>
      </c>
      <c r="I236" s="200"/>
      <c r="L236" s="197"/>
      <c r="M236" s="201"/>
      <c r="N236" s="202"/>
      <c r="O236" s="202"/>
      <c r="P236" s="202"/>
      <c r="Q236" s="202"/>
      <c r="R236" s="202"/>
      <c r="S236" s="202"/>
      <c r="T236" s="203"/>
      <c r="AT236" s="198" t="s">
        <v>158</v>
      </c>
      <c r="AU236" s="198" t="s">
        <v>78</v>
      </c>
      <c r="AV236" s="12" t="s">
        <v>74</v>
      </c>
      <c r="AW236" s="12" t="s">
        <v>34</v>
      </c>
      <c r="AX236" s="12" t="s">
        <v>70</v>
      </c>
      <c r="AY236" s="198" t="s">
        <v>145</v>
      </c>
    </row>
    <row r="237" spans="2:65" s="13" customFormat="1" x14ac:dyDescent="0.3">
      <c r="B237" s="204"/>
      <c r="D237" s="193" t="s">
        <v>158</v>
      </c>
      <c r="E237" s="205" t="s">
        <v>5</v>
      </c>
      <c r="F237" s="206" t="s">
        <v>333</v>
      </c>
      <c r="H237" s="207">
        <v>2</v>
      </c>
      <c r="I237" s="208"/>
      <c r="L237" s="204"/>
      <c r="M237" s="209"/>
      <c r="N237" s="210"/>
      <c r="O237" s="210"/>
      <c r="P237" s="210"/>
      <c r="Q237" s="210"/>
      <c r="R237" s="210"/>
      <c r="S237" s="210"/>
      <c r="T237" s="211"/>
      <c r="AT237" s="205" t="s">
        <v>158</v>
      </c>
      <c r="AU237" s="205" t="s">
        <v>78</v>
      </c>
      <c r="AV237" s="13" t="s">
        <v>78</v>
      </c>
      <c r="AW237" s="13" t="s">
        <v>34</v>
      </c>
      <c r="AX237" s="13" t="s">
        <v>74</v>
      </c>
      <c r="AY237" s="205" t="s">
        <v>145</v>
      </c>
    </row>
    <row r="238" spans="2:65" s="11" customFormat="1" ht="29.85" customHeight="1" x14ac:dyDescent="0.3">
      <c r="B238" s="167"/>
      <c r="D238" s="168" t="s">
        <v>69</v>
      </c>
      <c r="E238" s="178" t="s">
        <v>78</v>
      </c>
      <c r="F238" s="178" t="s">
        <v>334</v>
      </c>
      <c r="I238" s="170"/>
      <c r="J238" s="179">
        <f>SUBTOTAL(9,J239:J258)</f>
        <v>40461.600000000006</v>
      </c>
      <c r="L238" s="167"/>
      <c r="M238" s="172"/>
      <c r="N238" s="173"/>
      <c r="O238" s="173"/>
      <c r="P238" s="174">
        <v>0</v>
      </c>
      <c r="Q238" s="173"/>
      <c r="R238" s="174">
        <v>0.22743504000000003</v>
      </c>
      <c r="S238" s="173"/>
      <c r="T238" s="175">
        <v>0</v>
      </c>
      <c r="AR238" s="168" t="s">
        <v>74</v>
      </c>
      <c r="AT238" s="176" t="s">
        <v>69</v>
      </c>
      <c r="AU238" s="176" t="s">
        <v>74</v>
      </c>
      <c r="AY238" s="168" t="s">
        <v>145</v>
      </c>
      <c r="BK238" s="177">
        <v>0</v>
      </c>
    </row>
    <row r="239" spans="2:65" s="1" customFormat="1" ht="25.5" customHeight="1" x14ac:dyDescent="0.3">
      <c r="B239" s="180"/>
      <c r="C239" s="181" t="s">
        <v>335</v>
      </c>
      <c r="D239" s="181" t="s">
        <v>147</v>
      </c>
      <c r="E239" s="182" t="s">
        <v>336</v>
      </c>
      <c r="F239" s="183" t="s">
        <v>337</v>
      </c>
      <c r="G239" s="184" t="s">
        <v>200</v>
      </c>
      <c r="H239" s="185">
        <v>18</v>
      </c>
      <c r="I239" s="186">
        <v>1008</v>
      </c>
      <c r="J239" s="187">
        <f>H239*I239</f>
        <v>18144</v>
      </c>
      <c r="K239" s="183" t="s">
        <v>151</v>
      </c>
      <c r="L239" s="40"/>
      <c r="M239" s="188" t="s">
        <v>5</v>
      </c>
      <c r="N239" s="189" t="s">
        <v>41</v>
      </c>
      <c r="O239" s="41"/>
      <c r="P239" s="190">
        <v>0</v>
      </c>
      <c r="Q239" s="190">
        <v>0</v>
      </c>
      <c r="R239" s="190">
        <v>0</v>
      </c>
      <c r="S239" s="190">
        <v>0</v>
      </c>
      <c r="T239" s="191">
        <v>0</v>
      </c>
      <c r="AR239" s="24" t="s">
        <v>152</v>
      </c>
      <c r="AT239" s="24" t="s">
        <v>147</v>
      </c>
      <c r="AU239" s="24" t="s">
        <v>78</v>
      </c>
      <c r="AY239" s="24" t="s">
        <v>145</v>
      </c>
      <c r="BE239" s="192">
        <v>0</v>
      </c>
      <c r="BF239" s="192">
        <v>0</v>
      </c>
      <c r="BG239" s="192">
        <v>0</v>
      </c>
      <c r="BH239" s="192">
        <v>0</v>
      </c>
      <c r="BI239" s="192">
        <v>0</v>
      </c>
      <c r="BJ239" s="24" t="s">
        <v>74</v>
      </c>
      <c r="BK239" s="192">
        <v>0</v>
      </c>
      <c r="BL239" s="24" t="s">
        <v>152</v>
      </c>
      <c r="BM239" s="24" t="s">
        <v>338</v>
      </c>
    </row>
    <row r="240" spans="2:65" s="1" customFormat="1" ht="27" x14ac:dyDescent="0.3">
      <c r="B240" s="40"/>
      <c r="D240" s="193" t="s">
        <v>154</v>
      </c>
      <c r="F240" s="194" t="s">
        <v>339</v>
      </c>
      <c r="I240" s="155"/>
      <c r="L240" s="40"/>
      <c r="M240" s="195"/>
      <c r="N240" s="41"/>
      <c r="O240" s="41"/>
      <c r="P240" s="41"/>
      <c r="Q240" s="41"/>
      <c r="R240" s="41"/>
      <c r="S240" s="41"/>
      <c r="T240" s="69"/>
      <c r="AT240" s="24" t="s">
        <v>154</v>
      </c>
      <c r="AU240" s="24" t="s">
        <v>78</v>
      </c>
    </row>
    <row r="241" spans="2:65" s="1" customFormat="1" ht="81" x14ac:dyDescent="0.3">
      <c r="B241" s="40"/>
      <c r="D241" s="193" t="s">
        <v>156</v>
      </c>
      <c r="F241" s="196" t="s">
        <v>340</v>
      </c>
      <c r="I241" s="155"/>
      <c r="L241" s="40"/>
      <c r="M241" s="195"/>
      <c r="N241" s="41"/>
      <c r="O241" s="41"/>
      <c r="P241" s="41"/>
      <c r="Q241" s="41"/>
      <c r="R241" s="41"/>
      <c r="S241" s="41"/>
      <c r="T241" s="69"/>
      <c r="AT241" s="24" t="s">
        <v>156</v>
      </c>
      <c r="AU241" s="24" t="s">
        <v>78</v>
      </c>
    </row>
    <row r="242" spans="2:65" s="12" customFormat="1" x14ac:dyDescent="0.3">
      <c r="B242" s="197"/>
      <c r="D242" s="193" t="s">
        <v>158</v>
      </c>
      <c r="E242" s="198" t="s">
        <v>5</v>
      </c>
      <c r="F242" s="199" t="s">
        <v>159</v>
      </c>
      <c r="H242" s="198" t="s">
        <v>5</v>
      </c>
      <c r="I242" s="200"/>
      <c r="L242" s="197"/>
      <c r="M242" s="201"/>
      <c r="N242" s="202"/>
      <c r="O242" s="202"/>
      <c r="P242" s="202"/>
      <c r="Q242" s="202"/>
      <c r="R242" s="202"/>
      <c r="S242" s="202"/>
      <c r="T242" s="203"/>
      <c r="AT242" s="198" t="s">
        <v>158</v>
      </c>
      <c r="AU242" s="198" t="s">
        <v>78</v>
      </c>
      <c r="AV242" s="12" t="s">
        <v>74</v>
      </c>
      <c r="AW242" s="12" t="s">
        <v>34</v>
      </c>
      <c r="AX242" s="12" t="s">
        <v>70</v>
      </c>
      <c r="AY242" s="198" t="s">
        <v>145</v>
      </c>
    </row>
    <row r="243" spans="2:65" s="12" customFormat="1" x14ac:dyDescent="0.3">
      <c r="B243" s="197"/>
      <c r="D243" s="193" t="s">
        <v>158</v>
      </c>
      <c r="E243" s="198" t="s">
        <v>5</v>
      </c>
      <c r="F243" s="199" t="s">
        <v>341</v>
      </c>
      <c r="H243" s="198" t="s">
        <v>5</v>
      </c>
      <c r="I243" s="200"/>
      <c r="L243" s="197"/>
      <c r="M243" s="201"/>
      <c r="N243" s="202"/>
      <c r="O243" s="202"/>
      <c r="P243" s="202"/>
      <c r="Q243" s="202"/>
      <c r="R243" s="202"/>
      <c r="S243" s="202"/>
      <c r="T243" s="203"/>
      <c r="AT243" s="198" t="s">
        <v>158</v>
      </c>
      <c r="AU243" s="198" t="s">
        <v>78</v>
      </c>
      <c r="AV243" s="12" t="s">
        <v>74</v>
      </c>
      <c r="AW243" s="12" t="s">
        <v>34</v>
      </c>
      <c r="AX243" s="12" t="s">
        <v>70</v>
      </c>
      <c r="AY243" s="198" t="s">
        <v>145</v>
      </c>
    </row>
    <row r="244" spans="2:65" s="13" customFormat="1" x14ac:dyDescent="0.3">
      <c r="B244" s="204"/>
      <c r="D244" s="193" t="s">
        <v>158</v>
      </c>
      <c r="E244" s="205" t="s">
        <v>5</v>
      </c>
      <c r="F244" s="206" t="s">
        <v>342</v>
      </c>
      <c r="H244" s="207">
        <v>18</v>
      </c>
      <c r="I244" s="208"/>
      <c r="L244" s="204"/>
      <c r="M244" s="209"/>
      <c r="N244" s="210"/>
      <c r="O244" s="210"/>
      <c r="P244" s="210"/>
      <c r="Q244" s="210"/>
      <c r="R244" s="210"/>
      <c r="S244" s="210"/>
      <c r="T244" s="211"/>
      <c r="AT244" s="205" t="s">
        <v>158</v>
      </c>
      <c r="AU244" s="205" t="s">
        <v>78</v>
      </c>
      <c r="AV244" s="13" t="s">
        <v>78</v>
      </c>
      <c r="AW244" s="13" t="s">
        <v>34</v>
      </c>
      <c r="AX244" s="13" t="s">
        <v>74</v>
      </c>
      <c r="AY244" s="205" t="s">
        <v>145</v>
      </c>
    </row>
    <row r="245" spans="2:65" s="1" customFormat="1" ht="25.5" customHeight="1" x14ac:dyDescent="0.3">
      <c r="B245" s="180"/>
      <c r="C245" s="181" t="s">
        <v>343</v>
      </c>
      <c r="D245" s="181" t="s">
        <v>147</v>
      </c>
      <c r="E245" s="182" t="s">
        <v>344</v>
      </c>
      <c r="F245" s="183" t="s">
        <v>345</v>
      </c>
      <c r="G245" s="184" t="s">
        <v>150</v>
      </c>
      <c r="H245" s="185">
        <v>216</v>
      </c>
      <c r="I245" s="186">
        <v>24</v>
      </c>
      <c r="J245" s="187">
        <f>H245*I245</f>
        <v>5184</v>
      </c>
      <c r="K245" s="183" t="s">
        <v>151</v>
      </c>
      <c r="L245" s="40"/>
      <c r="M245" s="188" t="s">
        <v>5</v>
      </c>
      <c r="N245" s="189" t="s">
        <v>41</v>
      </c>
      <c r="O245" s="41"/>
      <c r="P245" s="190">
        <v>0</v>
      </c>
      <c r="Q245" s="190">
        <v>1.6694E-4</v>
      </c>
      <c r="R245" s="190">
        <v>3.6059040000000001E-2</v>
      </c>
      <c r="S245" s="190">
        <v>0</v>
      </c>
      <c r="T245" s="191">
        <v>0</v>
      </c>
      <c r="AR245" s="24" t="s">
        <v>152</v>
      </c>
      <c r="AT245" s="24" t="s">
        <v>147</v>
      </c>
      <c r="AU245" s="24" t="s">
        <v>78</v>
      </c>
      <c r="AY245" s="24" t="s">
        <v>145</v>
      </c>
      <c r="BE245" s="192">
        <v>0</v>
      </c>
      <c r="BF245" s="192">
        <v>0</v>
      </c>
      <c r="BG245" s="192">
        <v>0</v>
      </c>
      <c r="BH245" s="192">
        <v>0</v>
      </c>
      <c r="BI245" s="192">
        <v>0</v>
      </c>
      <c r="BJ245" s="24" t="s">
        <v>74</v>
      </c>
      <c r="BK245" s="192">
        <v>0</v>
      </c>
      <c r="BL245" s="24" t="s">
        <v>152</v>
      </c>
      <c r="BM245" s="24" t="s">
        <v>346</v>
      </c>
    </row>
    <row r="246" spans="2:65" s="1" customFormat="1" ht="27" x14ac:dyDescent="0.3">
      <c r="B246" s="40"/>
      <c r="D246" s="193" t="s">
        <v>154</v>
      </c>
      <c r="F246" s="194" t="s">
        <v>347</v>
      </c>
      <c r="I246" s="155"/>
      <c r="L246" s="40"/>
      <c r="M246" s="195"/>
      <c r="N246" s="41"/>
      <c r="O246" s="41"/>
      <c r="P246" s="41"/>
      <c r="Q246" s="41"/>
      <c r="R246" s="41"/>
      <c r="S246" s="41"/>
      <c r="T246" s="69"/>
      <c r="AT246" s="24" t="s">
        <v>154</v>
      </c>
      <c r="AU246" s="24" t="s">
        <v>78</v>
      </c>
    </row>
    <row r="247" spans="2:65" s="1" customFormat="1" ht="189" x14ac:dyDescent="0.3">
      <c r="B247" s="40"/>
      <c r="D247" s="193" t="s">
        <v>156</v>
      </c>
      <c r="F247" s="196" t="s">
        <v>348</v>
      </c>
      <c r="I247" s="155"/>
      <c r="L247" s="40"/>
      <c r="M247" s="195"/>
      <c r="N247" s="41"/>
      <c r="O247" s="41"/>
      <c r="P247" s="41"/>
      <c r="Q247" s="41"/>
      <c r="R247" s="41"/>
      <c r="S247" s="41"/>
      <c r="T247" s="69"/>
      <c r="AT247" s="24" t="s">
        <v>156</v>
      </c>
      <c r="AU247" s="24" t="s">
        <v>78</v>
      </c>
    </row>
    <row r="248" spans="2:65" s="12" customFormat="1" x14ac:dyDescent="0.3">
      <c r="B248" s="197"/>
      <c r="D248" s="193" t="s">
        <v>158</v>
      </c>
      <c r="E248" s="198" t="s">
        <v>5</v>
      </c>
      <c r="F248" s="199" t="s">
        <v>159</v>
      </c>
      <c r="H248" s="198" t="s">
        <v>5</v>
      </c>
      <c r="I248" s="200"/>
      <c r="L248" s="197"/>
      <c r="M248" s="201"/>
      <c r="N248" s="202"/>
      <c r="O248" s="202"/>
      <c r="P248" s="202"/>
      <c r="Q248" s="202"/>
      <c r="R248" s="202"/>
      <c r="S248" s="202"/>
      <c r="T248" s="203"/>
      <c r="AT248" s="198" t="s">
        <v>158</v>
      </c>
      <c r="AU248" s="198" t="s">
        <v>78</v>
      </c>
      <c r="AV248" s="12" t="s">
        <v>74</v>
      </c>
      <c r="AW248" s="12" t="s">
        <v>34</v>
      </c>
      <c r="AX248" s="12" t="s">
        <v>70</v>
      </c>
      <c r="AY248" s="198" t="s">
        <v>145</v>
      </c>
    </row>
    <row r="249" spans="2:65" s="13" customFormat="1" x14ac:dyDescent="0.3">
      <c r="B249" s="204"/>
      <c r="D249" s="193" t="s">
        <v>158</v>
      </c>
      <c r="E249" s="205" t="s">
        <v>5</v>
      </c>
      <c r="F249" s="206" t="s">
        <v>349</v>
      </c>
      <c r="H249" s="207">
        <v>216</v>
      </c>
      <c r="I249" s="208"/>
      <c r="L249" s="204"/>
      <c r="M249" s="209"/>
      <c r="N249" s="210"/>
      <c r="O249" s="210"/>
      <c r="P249" s="210"/>
      <c r="Q249" s="210"/>
      <c r="R249" s="210"/>
      <c r="S249" s="210"/>
      <c r="T249" s="211"/>
      <c r="AT249" s="205" t="s">
        <v>158</v>
      </c>
      <c r="AU249" s="205" t="s">
        <v>78</v>
      </c>
      <c r="AV249" s="13" t="s">
        <v>78</v>
      </c>
      <c r="AW249" s="13" t="s">
        <v>34</v>
      </c>
      <c r="AX249" s="13" t="s">
        <v>74</v>
      </c>
      <c r="AY249" s="205" t="s">
        <v>145</v>
      </c>
    </row>
    <row r="250" spans="2:65" s="1" customFormat="1" ht="16.5" customHeight="1" x14ac:dyDescent="0.3">
      <c r="B250" s="180"/>
      <c r="C250" s="228" t="s">
        <v>350</v>
      </c>
      <c r="D250" s="228" t="s">
        <v>273</v>
      </c>
      <c r="E250" s="229" t="s">
        <v>351</v>
      </c>
      <c r="F250" s="230" t="s">
        <v>352</v>
      </c>
      <c r="G250" s="231" t="s">
        <v>150</v>
      </c>
      <c r="H250" s="232">
        <v>259.2</v>
      </c>
      <c r="I250" s="186">
        <v>11</v>
      </c>
      <c r="J250" s="187">
        <f>H250*I250</f>
        <v>2851.2</v>
      </c>
      <c r="K250" s="230" t="s">
        <v>5</v>
      </c>
      <c r="L250" s="233"/>
      <c r="M250" s="234" t="s">
        <v>5</v>
      </c>
      <c r="N250" s="235" t="s">
        <v>41</v>
      </c>
      <c r="O250" s="41"/>
      <c r="P250" s="190">
        <v>0</v>
      </c>
      <c r="Q250" s="190">
        <v>2.0000000000000001E-4</v>
      </c>
      <c r="R250" s="190">
        <v>5.1839999999999997E-2</v>
      </c>
      <c r="S250" s="190">
        <v>0</v>
      </c>
      <c r="T250" s="191">
        <v>0</v>
      </c>
      <c r="AR250" s="24" t="s">
        <v>205</v>
      </c>
      <c r="AT250" s="24" t="s">
        <v>273</v>
      </c>
      <c r="AU250" s="24" t="s">
        <v>78</v>
      </c>
      <c r="AY250" s="24" t="s">
        <v>145</v>
      </c>
      <c r="BE250" s="192">
        <v>0</v>
      </c>
      <c r="BF250" s="192">
        <v>0</v>
      </c>
      <c r="BG250" s="192">
        <v>0</v>
      </c>
      <c r="BH250" s="192">
        <v>0</v>
      </c>
      <c r="BI250" s="192">
        <v>0</v>
      </c>
      <c r="BJ250" s="24" t="s">
        <v>74</v>
      </c>
      <c r="BK250" s="192">
        <v>0</v>
      </c>
      <c r="BL250" s="24" t="s">
        <v>152</v>
      </c>
      <c r="BM250" s="24" t="s">
        <v>353</v>
      </c>
    </row>
    <row r="251" spans="2:65" s="1" customFormat="1" x14ac:dyDescent="0.3">
      <c r="B251" s="40"/>
      <c r="D251" s="193" t="s">
        <v>154</v>
      </c>
      <c r="F251" s="194" t="s">
        <v>352</v>
      </c>
      <c r="I251" s="155"/>
      <c r="L251" s="40"/>
      <c r="M251" s="195"/>
      <c r="N251" s="41"/>
      <c r="O251" s="41"/>
      <c r="P251" s="41"/>
      <c r="Q251" s="41"/>
      <c r="R251" s="41"/>
      <c r="S251" s="41"/>
      <c r="T251" s="69"/>
      <c r="AT251" s="24" t="s">
        <v>154</v>
      </c>
      <c r="AU251" s="24" t="s">
        <v>78</v>
      </c>
    </row>
    <row r="252" spans="2:65" s="13" customFormat="1" x14ac:dyDescent="0.3">
      <c r="B252" s="204"/>
      <c r="D252" s="193" t="s">
        <v>158</v>
      </c>
      <c r="E252" s="205" t="s">
        <v>5</v>
      </c>
      <c r="F252" s="206" t="s">
        <v>354</v>
      </c>
      <c r="H252" s="207">
        <v>259.2</v>
      </c>
      <c r="I252" s="208"/>
      <c r="L252" s="204"/>
      <c r="M252" s="209"/>
      <c r="N252" s="210"/>
      <c r="O252" s="210"/>
      <c r="P252" s="210"/>
      <c r="Q252" s="210"/>
      <c r="R252" s="210"/>
      <c r="S252" s="210"/>
      <c r="T252" s="211"/>
      <c r="AT252" s="205" t="s">
        <v>158</v>
      </c>
      <c r="AU252" s="205" t="s">
        <v>78</v>
      </c>
      <c r="AV252" s="13" t="s">
        <v>78</v>
      </c>
      <c r="AW252" s="13" t="s">
        <v>34</v>
      </c>
      <c r="AX252" s="13" t="s">
        <v>74</v>
      </c>
      <c r="AY252" s="205" t="s">
        <v>145</v>
      </c>
    </row>
    <row r="253" spans="2:65" s="1" customFormat="1" ht="16.5" customHeight="1" x14ac:dyDescent="0.3">
      <c r="B253" s="180"/>
      <c r="C253" s="181" t="s">
        <v>355</v>
      </c>
      <c r="D253" s="181" t="s">
        <v>147</v>
      </c>
      <c r="E253" s="182" t="s">
        <v>356</v>
      </c>
      <c r="F253" s="183" t="s">
        <v>357</v>
      </c>
      <c r="G253" s="184" t="s">
        <v>200</v>
      </c>
      <c r="H253" s="185">
        <v>2.4</v>
      </c>
      <c r="I253" s="186">
        <v>901</v>
      </c>
      <c r="J253" s="187">
        <f>H253*I253</f>
        <v>2162.4</v>
      </c>
      <c r="K253" s="183" t="s">
        <v>151</v>
      </c>
      <c r="L253" s="40"/>
      <c r="M253" s="188" t="s">
        <v>5</v>
      </c>
      <c r="N253" s="189" t="s">
        <v>41</v>
      </c>
      <c r="O253" s="41"/>
      <c r="P253" s="190">
        <v>0</v>
      </c>
      <c r="Q253" s="190">
        <v>0</v>
      </c>
      <c r="R253" s="190">
        <v>0</v>
      </c>
      <c r="S253" s="190">
        <v>0</v>
      </c>
      <c r="T253" s="191">
        <v>0</v>
      </c>
      <c r="AR253" s="24" t="s">
        <v>152</v>
      </c>
      <c r="AT253" s="24" t="s">
        <v>147</v>
      </c>
      <c r="AU253" s="24" t="s">
        <v>78</v>
      </c>
      <c r="AY253" s="24" t="s">
        <v>145</v>
      </c>
      <c r="BE253" s="192">
        <v>0</v>
      </c>
      <c r="BF253" s="192">
        <v>0</v>
      </c>
      <c r="BG253" s="192">
        <v>0</v>
      </c>
      <c r="BH253" s="192">
        <v>0</v>
      </c>
      <c r="BI253" s="192">
        <v>0</v>
      </c>
      <c r="BJ253" s="24" t="s">
        <v>74</v>
      </c>
      <c r="BK253" s="192">
        <v>0</v>
      </c>
      <c r="BL253" s="24" t="s">
        <v>152</v>
      </c>
      <c r="BM253" s="24" t="s">
        <v>358</v>
      </c>
    </row>
    <row r="254" spans="2:65" s="1" customFormat="1" x14ac:dyDescent="0.3">
      <c r="B254" s="40"/>
      <c r="D254" s="193" t="s">
        <v>154</v>
      </c>
      <c r="F254" s="194" t="s">
        <v>357</v>
      </c>
      <c r="I254" s="155"/>
      <c r="L254" s="40"/>
      <c r="M254" s="195"/>
      <c r="N254" s="41"/>
      <c r="O254" s="41"/>
      <c r="P254" s="41"/>
      <c r="Q254" s="41"/>
      <c r="R254" s="41"/>
      <c r="S254" s="41"/>
      <c r="T254" s="69"/>
      <c r="AT254" s="24" t="s">
        <v>154</v>
      </c>
      <c r="AU254" s="24" t="s">
        <v>78</v>
      </c>
    </row>
    <row r="255" spans="2:65" s="1" customFormat="1" ht="40.5" x14ac:dyDescent="0.3">
      <c r="B255" s="40"/>
      <c r="D255" s="193" t="s">
        <v>156</v>
      </c>
      <c r="F255" s="196" t="s">
        <v>359</v>
      </c>
      <c r="I255" s="155"/>
      <c r="L255" s="40"/>
      <c r="M255" s="195"/>
      <c r="N255" s="41"/>
      <c r="O255" s="41"/>
      <c r="P255" s="41"/>
      <c r="Q255" s="41"/>
      <c r="R255" s="41"/>
      <c r="S255" s="41"/>
      <c r="T255" s="69"/>
      <c r="AT255" s="24" t="s">
        <v>156</v>
      </c>
      <c r="AU255" s="24" t="s">
        <v>78</v>
      </c>
    </row>
    <row r="256" spans="2:65" s="12" customFormat="1" x14ac:dyDescent="0.3">
      <c r="B256" s="197"/>
      <c r="D256" s="193" t="s">
        <v>158</v>
      </c>
      <c r="E256" s="198" t="s">
        <v>5</v>
      </c>
      <c r="F256" s="199" t="s">
        <v>159</v>
      </c>
      <c r="H256" s="198" t="s">
        <v>5</v>
      </c>
      <c r="I256" s="200"/>
      <c r="L256" s="197"/>
      <c r="M256" s="201"/>
      <c r="N256" s="202"/>
      <c r="O256" s="202"/>
      <c r="P256" s="202"/>
      <c r="Q256" s="202"/>
      <c r="R256" s="202"/>
      <c r="S256" s="202"/>
      <c r="T256" s="203"/>
      <c r="AT256" s="198" t="s">
        <v>158</v>
      </c>
      <c r="AU256" s="198" t="s">
        <v>78</v>
      </c>
      <c r="AV256" s="12" t="s">
        <v>74</v>
      </c>
      <c r="AW256" s="12" t="s">
        <v>34</v>
      </c>
      <c r="AX256" s="12" t="s">
        <v>70</v>
      </c>
      <c r="AY256" s="198" t="s">
        <v>145</v>
      </c>
    </row>
    <row r="257" spans="2:65" s="13" customFormat="1" x14ac:dyDescent="0.3">
      <c r="B257" s="204"/>
      <c r="D257" s="193" t="s">
        <v>158</v>
      </c>
      <c r="E257" s="205" t="s">
        <v>5</v>
      </c>
      <c r="F257" s="206" t="s">
        <v>360</v>
      </c>
      <c r="H257" s="207">
        <v>2.4</v>
      </c>
      <c r="I257" s="208"/>
      <c r="L257" s="204"/>
      <c r="M257" s="209"/>
      <c r="N257" s="210"/>
      <c r="O257" s="210"/>
      <c r="P257" s="210"/>
      <c r="Q257" s="210"/>
      <c r="R257" s="210"/>
      <c r="S257" s="210"/>
      <c r="T257" s="211"/>
      <c r="AT257" s="205" t="s">
        <v>158</v>
      </c>
      <c r="AU257" s="205" t="s">
        <v>78</v>
      </c>
      <c r="AV257" s="13" t="s">
        <v>78</v>
      </c>
      <c r="AW257" s="13" t="s">
        <v>34</v>
      </c>
      <c r="AX257" s="13" t="s">
        <v>74</v>
      </c>
      <c r="AY257" s="205" t="s">
        <v>145</v>
      </c>
    </row>
    <row r="258" spans="2:65" s="1" customFormat="1" ht="16.5" customHeight="1" x14ac:dyDescent="0.3">
      <c r="B258" s="180"/>
      <c r="C258" s="181" t="s">
        <v>361</v>
      </c>
      <c r="D258" s="181" t="s">
        <v>147</v>
      </c>
      <c r="E258" s="182" t="s">
        <v>362</v>
      </c>
      <c r="F258" s="183" t="s">
        <v>363</v>
      </c>
      <c r="G258" s="184" t="s">
        <v>185</v>
      </c>
      <c r="H258" s="185">
        <v>120</v>
      </c>
      <c r="I258" s="186">
        <v>101</v>
      </c>
      <c r="J258" s="187">
        <f>H258*I258</f>
        <v>12120</v>
      </c>
      <c r="K258" s="183" t="s">
        <v>151</v>
      </c>
      <c r="L258" s="40"/>
      <c r="M258" s="188" t="s">
        <v>5</v>
      </c>
      <c r="N258" s="189" t="s">
        <v>41</v>
      </c>
      <c r="O258" s="41"/>
      <c r="P258" s="190">
        <v>0</v>
      </c>
      <c r="Q258" s="190">
        <v>1.1628000000000001E-3</v>
      </c>
      <c r="R258" s="190">
        <v>0.13953600000000002</v>
      </c>
      <c r="S258" s="190">
        <v>0</v>
      </c>
      <c r="T258" s="191">
        <v>0</v>
      </c>
      <c r="AR258" s="24" t="s">
        <v>152</v>
      </c>
      <c r="AT258" s="24" t="s">
        <v>147</v>
      </c>
      <c r="AU258" s="24" t="s">
        <v>78</v>
      </c>
      <c r="AY258" s="24" t="s">
        <v>145</v>
      </c>
      <c r="BE258" s="192">
        <v>0</v>
      </c>
      <c r="BF258" s="192">
        <v>0</v>
      </c>
      <c r="BG258" s="192">
        <v>0</v>
      </c>
      <c r="BH258" s="192">
        <v>0</v>
      </c>
      <c r="BI258" s="192">
        <v>0</v>
      </c>
      <c r="BJ258" s="24" t="s">
        <v>74</v>
      </c>
      <c r="BK258" s="192">
        <v>0</v>
      </c>
      <c r="BL258" s="24" t="s">
        <v>152</v>
      </c>
      <c r="BM258" s="24" t="s">
        <v>364</v>
      </c>
    </row>
    <row r="259" spans="2:65" s="1" customFormat="1" x14ac:dyDescent="0.3">
      <c r="B259" s="40"/>
      <c r="D259" s="193" t="s">
        <v>154</v>
      </c>
      <c r="F259" s="194" t="s">
        <v>365</v>
      </c>
      <c r="I259" s="155"/>
      <c r="L259" s="40"/>
      <c r="M259" s="195"/>
      <c r="N259" s="41"/>
      <c r="O259" s="41"/>
      <c r="P259" s="41"/>
      <c r="Q259" s="41"/>
      <c r="R259" s="41"/>
      <c r="S259" s="41"/>
      <c r="T259" s="69"/>
      <c r="AT259" s="24" t="s">
        <v>154</v>
      </c>
      <c r="AU259" s="24" t="s">
        <v>78</v>
      </c>
    </row>
    <row r="260" spans="2:65" s="1" customFormat="1" ht="54" x14ac:dyDescent="0.3">
      <c r="B260" s="40"/>
      <c r="D260" s="193" t="s">
        <v>156</v>
      </c>
      <c r="F260" s="196" t="s">
        <v>366</v>
      </c>
      <c r="I260" s="155"/>
      <c r="L260" s="40"/>
      <c r="M260" s="195"/>
      <c r="N260" s="41"/>
      <c r="O260" s="41"/>
      <c r="P260" s="41"/>
      <c r="Q260" s="41"/>
      <c r="R260" s="41"/>
      <c r="S260" s="41"/>
      <c r="T260" s="69"/>
      <c r="AT260" s="24" t="s">
        <v>156</v>
      </c>
      <c r="AU260" s="24" t="s">
        <v>78</v>
      </c>
    </row>
    <row r="261" spans="2:65" s="12" customFormat="1" x14ac:dyDescent="0.3">
      <c r="B261" s="197"/>
      <c r="D261" s="193" t="s">
        <v>158</v>
      </c>
      <c r="E261" s="198" t="s">
        <v>5</v>
      </c>
      <c r="F261" s="199" t="s">
        <v>159</v>
      </c>
      <c r="H261" s="198" t="s">
        <v>5</v>
      </c>
      <c r="I261" s="200"/>
      <c r="L261" s="197"/>
      <c r="M261" s="201"/>
      <c r="N261" s="202"/>
      <c r="O261" s="202"/>
      <c r="P261" s="202"/>
      <c r="Q261" s="202"/>
      <c r="R261" s="202"/>
      <c r="S261" s="202"/>
      <c r="T261" s="203"/>
      <c r="AT261" s="198" t="s">
        <v>158</v>
      </c>
      <c r="AU261" s="198" t="s">
        <v>78</v>
      </c>
      <c r="AV261" s="12" t="s">
        <v>74</v>
      </c>
      <c r="AW261" s="12" t="s">
        <v>34</v>
      </c>
      <c r="AX261" s="12" t="s">
        <v>70</v>
      </c>
      <c r="AY261" s="198" t="s">
        <v>145</v>
      </c>
    </row>
    <row r="262" spans="2:65" s="13" customFormat="1" x14ac:dyDescent="0.3">
      <c r="B262" s="204"/>
      <c r="D262" s="193" t="s">
        <v>158</v>
      </c>
      <c r="E262" s="205" t="s">
        <v>5</v>
      </c>
      <c r="F262" s="206" t="s">
        <v>367</v>
      </c>
      <c r="H262" s="207">
        <v>120</v>
      </c>
      <c r="I262" s="208"/>
      <c r="L262" s="204"/>
      <c r="M262" s="209"/>
      <c r="N262" s="210"/>
      <c r="O262" s="210"/>
      <c r="P262" s="210"/>
      <c r="Q262" s="210"/>
      <c r="R262" s="210"/>
      <c r="S262" s="210"/>
      <c r="T262" s="211"/>
      <c r="AT262" s="205" t="s">
        <v>158</v>
      </c>
      <c r="AU262" s="205" t="s">
        <v>78</v>
      </c>
      <c r="AV262" s="13" t="s">
        <v>78</v>
      </c>
      <c r="AW262" s="13" t="s">
        <v>34</v>
      </c>
      <c r="AX262" s="13" t="s">
        <v>74</v>
      </c>
      <c r="AY262" s="205" t="s">
        <v>145</v>
      </c>
    </row>
    <row r="263" spans="2:65" s="11" customFormat="1" ht="29.85" customHeight="1" x14ac:dyDescent="0.3">
      <c r="B263" s="167"/>
      <c r="D263" s="168" t="s">
        <v>69</v>
      </c>
      <c r="E263" s="178" t="s">
        <v>91</v>
      </c>
      <c r="F263" s="178" t="s">
        <v>368</v>
      </c>
      <c r="I263" s="170"/>
      <c r="J263" s="179">
        <f>SUBTOTAL(9,J264:J272)</f>
        <v>75756.899999999994</v>
      </c>
      <c r="L263" s="167"/>
      <c r="M263" s="172"/>
      <c r="N263" s="173"/>
      <c r="O263" s="173"/>
      <c r="P263" s="174">
        <v>0</v>
      </c>
      <c r="Q263" s="173"/>
      <c r="R263" s="174">
        <v>24.956406895000004</v>
      </c>
      <c r="S263" s="173"/>
      <c r="T263" s="175">
        <v>0</v>
      </c>
      <c r="AR263" s="168" t="s">
        <v>74</v>
      </c>
      <c r="AT263" s="176" t="s">
        <v>69</v>
      </c>
      <c r="AU263" s="176" t="s">
        <v>74</v>
      </c>
      <c r="AY263" s="168" t="s">
        <v>145</v>
      </c>
      <c r="BK263" s="177">
        <v>0</v>
      </c>
    </row>
    <row r="264" spans="2:65" s="1" customFormat="1" ht="16.5" customHeight="1" x14ac:dyDescent="0.3">
      <c r="B264" s="180"/>
      <c r="C264" s="181" t="s">
        <v>369</v>
      </c>
      <c r="D264" s="181" t="s">
        <v>147</v>
      </c>
      <c r="E264" s="182" t="s">
        <v>370</v>
      </c>
      <c r="F264" s="183" t="s">
        <v>371</v>
      </c>
      <c r="G264" s="184" t="s">
        <v>150</v>
      </c>
      <c r="H264" s="185">
        <v>67</v>
      </c>
      <c r="I264" s="186">
        <v>378</v>
      </c>
      <c r="J264" s="187">
        <f>H264*I264</f>
        <v>25326</v>
      </c>
      <c r="K264" s="183" t="s">
        <v>151</v>
      </c>
      <c r="L264" s="40"/>
      <c r="M264" s="188" t="s">
        <v>5</v>
      </c>
      <c r="N264" s="189" t="s">
        <v>41</v>
      </c>
      <c r="O264" s="41"/>
      <c r="P264" s="190">
        <v>0</v>
      </c>
      <c r="Q264" s="190">
        <v>4.4886099999999996E-3</v>
      </c>
      <c r="R264" s="190">
        <v>0.30073686999999999</v>
      </c>
      <c r="S264" s="190">
        <v>0</v>
      </c>
      <c r="T264" s="191">
        <v>0</v>
      </c>
      <c r="AR264" s="24" t="s">
        <v>152</v>
      </c>
      <c r="AT264" s="24" t="s">
        <v>147</v>
      </c>
      <c r="AU264" s="24" t="s">
        <v>78</v>
      </c>
      <c r="AY264" s="24" t="s">
        <v>145</v>
      </c>
      <c r="BE264" s="192">
        <v>0</v>
      </c>
      <c r="BF264" s="192">
        <v>0</v>
      </c>
      <c r="BG264" s="192">
        <v>0</v>
      </c>
      <c r="BH264" s="192">
        <v>0</v>
      </c>
      <c r="BI264" s="192">
        <v>0</v>
      </c>
      <c r="BJ264" s="24" t="s">
        <v>74</v>
      </c>
      <c r="BK264" s="192">
        <v>0</v>
      </c>
      <c r="BL264" s="24" t="s">
        <v>152</v>
      </c>
      <c r="BM264" s="24" t="s">
        <v>372</v>
      </c>
    </row>
    <row r="265" spans="2:65" s="1" customFormat="1" ht="27" x14ac:dyDescent="0.3">
      <c r="B265" s="40"/>
      <c r="D265" s="193" t="s">
        <v>154</v>
      </c>
      <c r="F265" s="194" t="s">
        <v>373</v>
      </c>
      <c r="I265" s="155"/>
      <c r="L265" s="40"/>
      <c r="M265" s="195"/>
      <c r="N265" s="41"/>
      <c r="O265" s="41"/>
      <c r="P265" s="41"/>
      <c r="Q265" s="41"/>
      <c r="R265" s="41"/>
      <c r="S265" s="41"/>
      <c r="T265" s="69"/>
      <c r="AT265" s="24" t="s">
        <v>154</v>
      </c>
      <c r="AU265" s="24" t="s">
        <v>78</v>
      </c>
    </row>
    <row r="266" spans="2:65" s="12" customFormat="1" x14ac:dyDescent="0.3">
      <c r="B266" s="197"/>
      <c r="D266" s="193" t="s">
        <v>158</v>
      </c>
      <c r="E266" s="198" t="s">
        <v>5</v>
      </c>
      <c r="F266" s="199" t="s">
        <v>159</v>
      </c>
      <c r="H266" s="198" t="s">
        <v>5</v>
      </c>
      <c r="I266" s="200"/>
      <c r="L266" s="197"/>
      <c r="M266" s="201"/>
      <c r="N266" s="202"/>
      <c r="O266" s="202"/>
      <c r="P266" s="202"/>
      <c r="Q266" s="202"/>
      <c r="R266" s="202"/>
      <c r="S266" s="202"/>
      <c r="T266" s="203"/>
      <c r="AT266" s="198" t="s">
        <v>158</v>
      </c>
      <c r="AU266" s="198" t="s">
        <v>78</v>
      </c>
      <c r="AV266" s="12" t="s">
        <v>74</v>
      </c>
      <c r="AW266" s="12" t="s">
        <v>34</v>
      </c>
      <c r="AX266" s="12" t="s">
        <v>70</v>
      </c>
      <c r="AY266" s="198" t="s">
        <v>145</v>
      </c>
    </row>
    <row r="267" spans="2:65" s="12" customFormat="1" x14ac:dyDescent="0.3">
      <c r="B267" s="197"/>
      <c r="D267" s="193" t="s">
        <v>158</v>
      </c>
      <c r="E267" s="198" t="s">
        <v>5</v>
      </c>
      <c r="F267" s="199" t="s">
        <v>374</v>
      </c>
      <c r="H267" s="198" t="s">
        <v>5</v>
      </c>
      <c r="I267" s="200"/>
      <c r="L267" s="197"/>
      <c r="M267" s="201"/>
      <c r="N267" s="202"/>
      <c r="O267" s="202"/>
      <c r="P267" s="202"/>
      <c r="Q267" s="202"/>
      <c r="R267" s="202"/>
      <c r="S267" s="202"/>
      <c r="T267" s="203"/>
      <c r="AT267" s="198" t="s">
        <v>158</v>
      </c>
      <c r="AU267" s="198" t="s">
        <v>78</v>
      </c>
      <c r="AV267" s="12" t="s">
        <v>74</v>
      </c>
      <c r="AW267" s="12" t="s">
        <v>34</v>
      </c>
      <c r="AX267" s="12" t="s">
        <v>70</v>
      </c>
      <c r="AY267" s="198" t="s">
        <v>145</v>
      </c>
    </row>
    <row r="268" spans="2:65" s="13" customFormat="1" x14ac:dyDescent="0.3">
      <c r="B268" s="204"/>
      <c r="D268" s="193" t="s">
        <v>158</v>
      </c>
      <c r="E268" s="205" t="s">
        <v>5</v>
      </c>
      <c r="F268" s="206" t="s">
        <v>375</v>
      </c>
      <c r="H268" s="207">
        <v>67</v>
      </c>
      <c r="I268" s="208"/>
      <c r="L268" s="204"/>
      <c r="M268" s="209"/>
      <c r="N268" s="210"/>
      <c r="O268" s="210"/>
      <c r="P268" s="210"/>
      <c r="Q268" s="210"/>
      <c r="R268" s="210"/>
      <c r="S268" s="210"/>
      <c r="T268" s="211"/>
      <c r="AT268" s="205" t="s">
        <v>158</v>
      </c>
      <c r="AU268" s="205" t="s">
        <v>78</v>
      </c>
      <c r="AV268" s="13" t="s">
        <v>78</v>
      </c>
      <c r="AW268" s="13" t="s">
        <v>34</v>
      </c>
      <c r="AX268" s="13" t="s">
        <v>74</v>
      </c>
      <c r="AY268" s="205" t="s">
        <v>145</v>
      </c>
    </row>
    <row r="269" spans="2:65" s="1" customFormat="1" ht="16.5" customHeight="1" x14ac:dyDescent="0.3">
      <c r="B269" s="180"/>
      <c r="C269" s="181" t="s">
        <v>94</v>
      </c>
      <c r="D269" s="181" t="s">
        <v>147</v>
      </c>
      <c r="E269" s="182" t="s">
        <v>376</v>
      </c>
      <c r="F269" s="183" t="s">
        <v>377</v>
      </c>
      <c r="G269" s="184" t="s">
        <v>150</v>
      </c>
      <c r="H269" s="185">
        <v>67</v>
      </c>
      <c r="I269" s="186">
        <v>186</v>
      </c>
      <c r="J269" s="187">
        <f>H269*I269</f>
        <v>12462</v>
      </c>
      <c r="K269" s="183" t="s">
        <v>151</v>
      </c>
      <c r="L269" s="40"/>
      <c r="M269" s="188" t="s">
        <v>5</v>
      </c>
      <c r="N269" s="189" t="s">
        <v>41</v>
      </c>
      <c r="O269" s="41"/>
      <c r="P269" s="190">
        <v>0</v>
      </c>
      <c r="Q269" s="190">
        <v>0</v>
      </c>
      <c r="R269" s="190">
        <v>0</v>
      </c>
      <c r="S269" s="190">
        <v>0</v>
      </c>
      <c r="T269" s="191">
        <v>0</v>
      </c>
      <c r="AR269" s="24" t="s">
        <v>152</v>
      </c>
      <c r="AT269" s="24" t="s">
        <v>147</v>
      </c>
      <c r="AU269" s="24" t="s">
        <v>78</v>
      </c>
      <c r="AY269" s="24" t="s">
        <v>145</v>
      </c>
      <c r="BE269" s="192">
        <v>0</v>
      </c>
      <c r="BF269" s="192">
        <v>0</v>
      </c>
      <c r="BG269" s="192">
        <v>0</v>
      </c>
      <c r="BH269" s="192">
        <v>0</v>
      </c>
      <c r="BI269" s="192">
        <v>0</v>
      </c>
      <c r="BJ269" s="24" t="s">
        <v>74</v>
      </c>
      <c r="BK269" s="192">
        <v>0</v>
      </c>
      <c r="BL269" s="24" t="s">
        <v>152</v>
      </c>
      <c r="BM269" s="24" t="s">
        <v>378</v>
      </c>
    </row>
    <row r="270" spans="2:65" s="1" customFormat="1" ht="27" x14ac:dyDescent="0.3">
      <c r="B270" s="40"/>
      <c r="D270" s="193" t="s">
        <v>154</v>
      </c>
      <c r="F270" s="194" t="s">
        <v>379</v>
      </c>
      <c r="I270" s="155"/>
      <c r="L270" s="40"/>
      <c r="M270" s="195"/>
      <c r="N270" s="41"/>
      <c r="O270" s="41"/>
      <c r="P270" s="41"/>
      <c r="Q270" s="41"/>
      <c r="R270" s="41"/>
      <c r="S270" s="41"/>
      <c r="T270" s="69"/>
      <c r="AT270" s="24" t="s">
        <v>154</v>
      </c>
      <c r="AU270" s="24" t="s">
        <v>78</v>
      </c>
    </row>
    <row r="271" spans="2:65" s="13" customFormat="1" x14ac:dyDescent="0.3">
      <c r="B271" s="204"/>
      <c r="D271" s="193" t="s">
        <v>158</v>
      </c>
      <c r="E271" s="205" t="s">
        <v>5</v>
      </c>
      <c r="F271" s="206" t="s">
        <v>380</v>
      </c>
      <c r="H271" s="207">
        <v>67</v>
      </c>
      <c r="I271" s="208"/>
      <c r="L271" s="204"/>
      <c r="M271" s="209"/>
      <c r="N271" s="210"/>
      <c r="O271" s="210"/>
      <c r="P271" s="210"/>
      <c r="Q271" s="210"/>
      <c r="R271" s="210"/>
      <c r="S271" s="210"/>
      <c r="T271" s="211"/>
      <c r="AT271" s="205" t="s">
        <v>158</v>
      </c>
      <c r="AU271" s="205" t="s">
        <v>78</v>
      </c>
      <c r="AV271" s="13" t="s">
        <v>78</v>
      </c>
      <c r="AW271" s="13" t="s">
        <v>34</v>
      </c>
      <c r="AX271" s="13" t="s">
        <v>74</v>
      </c>
      <c r="AY271" s="205" t="s">
        <v>145</v>
      </c>
    </row>
    <row r="272" spans="2:65" s="1" customFormat="1" ht="25.5" customHeight="1" x14ac:dyDescent="0.3">
      <c r="B272" s="180"/>
      <c r="C272" s="181" t="s">
        <v>97</v>
      </c>
      <c r="D272" s="181" t="s">
        <v>147</v>
      </c>
      <c r="E272" s="182" t="s">
        <v>381</v>
      </c>
      <c r="F272" s="183" t="s">
        <v>382</v>
      </c>
      <c r="G272" s="184" t="s">
        <v>200</v>
      </c>
      <c r="H272" s="185">
        <v>10.050000000000001</v>
      </c>
      <c r="I272" s="186">
        <v>3778</v>
      </c>
      <c r="J272" s="187">
        <f>H272*I272</f>
        <v>37968.9</v>
      </c>
      <c r="K272" s="183" t="s">
        <v>151</v>
      </c>
      <c r="L272" s="40"/>
      <c r="M272" s="188" t="s">
        <v>5</v>
      </c>
      <c r="N272" s="189" t="s">
        <v>41</v>
      </c>
      <c r="O272" s="41"/>
      <c r="P272" s="190">
        <v>0</v>
      </c>
      <c r="Q272" s="190">
        <v>2.4533005000000001</v>
      </c>
      <c r="R272" s="190">
        <v>24.655670025000003</v>
      </c>
      <c r="S272" s="190">
        <v>0</v>
      </c>
      <c r="T272" s="191">
        <v>0</v>
      </c>
      <c r="AR272" s="24" t="s">
        <v>152</v>
      </c>
      <c r="AT272" s="24" t="s">
        <v>147</v>
      </c>
      <c r="AU272" s="24" t="s">
        <v>78</v>
      </c>
      <c r="AY272" s="24" t="s">
        <v>145</v>
      </c>
      <c r="BE272" s="192">
        <v>0</v>
      </c>
      <c r="BF272" s="192">
        <v>0</v>
      </c>
      <c r="BG272" s="192">
        <v>0</v>
      </c>
      <c r="BH272" s="192">
        <v>0</v>
      </c>
      <c r="BI272" s="192">
        <v>0</v>
      </c>
      <c r="BJ272" s="24" t="s">
        <v>74</v>
      </c>
      <c r="BK272" s="192">
        <v>0</v>
      </c>
      <c r="BL272" s="24" t="s">
        <v>152</v>
      </c>
      <c r="BM272" s="24" t="s">
        <v>383</v>
      </c>
    </row>
    <row r="273" spans="2:65" s="1" customFormat="1" x14ac:dyDescent="0.3">
      <c r="B273" s="40"/>
      <c r="D273" s="193" t="s">
        <v>154</v>
      </c>
      <c r="F273" s="194" t="s">
        <v>384</v>
      </c>
      <c r="I273" s="155"/>
      <c r="L273" s="40"/>
      <c r="M273" s="195"/>
      <c r="N273" s="41"/>
      <c r="O273" s="41"/>
      <c r="P273" s="41"/>
      <c r="Q273" s="41"/>
      <c r="R273" s="41"/>
      <c r="S273" s="41"/>
      <c r="T273" s="69"/>
      <c r="AT273" s="24" t="s">
        <v>154</v>
      </c>
      <c r="AU273" s="24" t="s">
        <v>78</v>
      </c>
    </row>
    <row r="274" spans="2:65" s="12" customFormat="1" x14ac:dyDescent="0.3">
      <c r="B274" s="197"/>
      <c r="D274" s="193" t="s">
        <v>158</v>
      </c>
      <c r="E274" s="198" t="s">
        <v>5</v>
      </c>
      <c r="F274" s="199" t="s">
        <v>159</v>
      </c>
      <c r="H274" s="198" t="s">
        <v>5</v>
      </c>
      <c r="I274" s="200"/>
      <c r="L274" s="197"/>
      <c r="M274" s="201"/>
      <c r="N274" s="202"/>
      <c r="O274" s="202"/>
      <c r="P274" s="202"/>
      <c r="Q274" s="202"/>
      <c r="R274" s="202"/>
      <c r="S274" s="202"/>
      <c r="T274" s="203"/>
      <c r="AT274" s="198" t="s">
        <v>158</v>
      </c>
      <c r="AU274" s="198" t="s">
        <v>78</v>
      </c>
      <c r="AV274" s="12" t="s">
        <v>74</v>
      </c>
      <c r="AW274" s="12" t="s">
        <v>34</v>
      </c>
      <c r="AX274" s="12" t="s">
        <v>70</v>
      </c>
      <c r="AY274" s="198" t="s">
        <v>145</v>
      </c>
    </row>
    <row r="275" spans="2:65" s="12" customFormat="1" x14ac:dyDescent="0.3">
      <c r="B275" s="197"/>
      <c r="D275" s="193" t="s">
        <v>158</v>
      </c>
      <c r="E275" s="198" t="s">
        <v>5</v>
      </c>
      <c r="F275" s="199" t="s">
        <v>374</v>
      </c>
      <c r="H275" s="198" t="s">
        <v>5</v>
      </c>
      <c r="I275" s="200"/>
      <c r="L275" s="197"/>
      <c r="M275" s="201"/>
      <c r="N275" s="202"/>
      <c r="O275" s="202"/>
      <c r="P275" s="202"/>
      <c r="Q275" s="202"/>
      <c r="R275" s="202"/>
      <c r="S275" s="202"/>
      <c r="T275" s="203"/>
      <c r="AT275" s="198" t="s">
        <v>158</v>
      </c>
      <c r="AU275" s="198" t="s">
        <v>78</v>
      </c>
      <c r="AV275" s="12" t="s">
        <v>74</v>
      </c>
      <c r="AW275" s="12" t="s">
        <v>34</v>
      </c>
      <c r="AX275" s="12" t="s">
        <v>70</v>
      </c>
      <c r="AY275" s="198" t="s">
        <v>145</v>
      </c>
    </row>
    <row r="276" spans="2:65" s="13" customFormat="1" x14ac:dyDescent="0.3">
      <c r="B276" s="204"/>
      <c r="D276" s="193" t="s">
        <v>158</v>
      </c>
      <c r="E276" s="205" t="s">
        <v>5</v>
      </c>
      <c r="F276" s="206" t="s">
        <v>385</v>
      </c>
      <c r="H276" s="207">
        <v>10.050000000000001</v>
      </c>
      <c r="I276" s="208"/>
      <c r="L276" s="204"/>
      <c r="M276" s="209"/>
      <c r="N276" s="210"/>
      <c r="O276" s="210"/>
      <c r="P276" s="210"/>
      <c r="Q276" s="210"/>
      <c r="R276" s="210"/>
      <c r="S276" s="210"/>
      <c r="T276" s="211"/>
      <c r="AT276" s="205" t="s">
        <v>158</v>
      </c>
      <c r="AU276" s="205" t="s">
        <v>78</v>
      </c>
      <c r="AV276" s="13" t="s">
        <v>78</v>
      </c>
      <c r="AW276" s="13" t="s">
        <v>34</v>
      </c>
      <c r="AX276" s="13" t="s">
        <v>74</v>
      </c>
      <c r="AY276" s="205" t="s">
        <v>145</v>
      </c>
    </row>
    <row r="277" spans="2:65" s="11" customFormat="1" ht="29.85" customHeight="1" x14ac:dyDescent="0.3">
      <c r="B277" s="167"/>
      <c r="D277" s="168" t="s">
        <v>69</v>
      </c>
      <c r="E277" s="178" t="s">
        <v>152</v>
      </c>
      <c r="F277" s="178" t="s">
        <v>386</v>
      </c>
      <c r="I277" s="170"/>
      <c r="J277" s="179">
        <f>SUBTOTAL(9,J278)</f>
        <v>1576.75</v>
      </c>
      <c r="L277" s="167"/>
      <c r="M277" s="172"/>
      <c r="N277" s="173"/>
      <c r="O277" s="173"/>
      <c r="P277" s="174">
        <v>0</v>
      </c>
      <c r="Q277" s="173"/>
      <c r="R277" s="174">
        <v>0</v>
      </c>
      <c r="S277" s="173"/>
      <c r="T277" s="175">
        <v>0</v>
      </c>
      <c r="AR277" s="168" t="s">
        <v>74</v>
      </c>
      <c r="AT277" s="176" t="s">
        <v>69</v>
      </c>
      <c r="AU277" s="176" t="s">
        <v>74</v>
      </c>
      <c r="AY277" s="168" t="s">
        <v>145</v>
      </c>
      <c r="BK277" s="177">
        <v>0</v>
      </c>
    </row>
    <row r="278" spans="2:65" s="1" customFormat="1" ht="16.5" customHeight="1" x14ac:dyDescent="0.3">
      <c r="B278" s="180"/>
      <c r="C278" s="181" t="s">
        <v>387</v>
      </c>
      <c r="D278" s="181" t="s">
        <v>147</v>
      </c>
      <c r="E278" s="182" t="s">
        <v>388</v>
      </c>
      <c r="F278" s="183" t="s">
        <v>389</v>
      </c>
      <c r="G278" s="184" t="s">
        <v>200</v>
      </c>
      <c r="H278" s="185">
        <v>1.75</v>
      </c>
      <c r="I278" s="186">
        <v>901</v>
      </c>
      <c r="J278" s="187">
        <f>H278*I278</f>
        <v>1576.75</v>
      </c>
      <c r="K278" s="183" t="s">
        <v>151</v>
      </c>
      <c r="L278" s="40"/>
      <c r="M278" s="188" t="s">
        <v>5</v>
      </c>
      <c r="N278" s="189" t="s">
        <v>41</v>
      </c>
      <c r="O278" s="41"/>
      <c r="P278" s="190">
        <v>0</v>
      </c>
      <c r="Q278" s="190">
        <v>0</v>
      </c>
      <c r="R278" s="190">
        <v>0</v>
      </c>
      <c r="S278" s="190">
        <v>0</v>
      </c>
      <c r="T278" s="191">
        <v>0</v>
      </c>
      <c r="AR278" s="24" t="s">
        <v>152</v>
      </c>
      <c r="AT278" s="24" t="s">
        <v>147</v>
      </c>
      <c r="AU278" s="24" t="s">
        <v>78</v>
      </c>
      <c r="AY278" s="24" t="s">
        <v>145</v>
      </c>
      <c r="BE278" s="192">
        <v>0</v>
      </c>
      <c r="BF278" s="192">
        <v>0</v>
      </c>
      <c r="BG278" s="192">
        <v>0</v>
      </c>
      <c r="BH278" s="192">
        <v>0</v>
      </c>
      <c r="BI278" s="192">
        <v>0</v>
      </c>
      <c r="BJ278" s="24" t="s">
        <v>74</v>
      </c>
      <c r="BK278" s="192">
        <v>0</v>
      </c>
      <c r="BL278" s="24" t="s">
        <v>152</v>
      </c>
      <c r="BM278" s="24" t="s">
        <v>390</v>
      </c>
    </row>
    <row r="279" spans="2:65" s="1" customFormat="1" x14ac:dyDescent="0.3">
      <c r="B279" s="40"/>
      <c r="D279" s="193" t="s">
        <v>154</v>
      </c>
      <c r="F279" s="194" t="s">
        <v>391</v>
      </c>
      <c r="I279" s="155"/>
      <c r="L279" s="40"/>
      <c r="M279" s="195"/>
      <c r="N279" s="41"/>
      <c r="O279" s="41"/>
      <c r="P279" s="41"/>
      <c r="Q279" s="41"/>
      <c r="R279" s="41"/>
      <c r="S279" s="41"/>
      <c r="T279" s="69"/>
      <c r="AT279" s="24" t="s">
        <v>154</v>
      </c>
      <c r="AU279" s="24" t="s">
        <v>78</v>
      </c>
    </row>
    <row r="280" spans="2:65" s="1" customFormat="1" ht="54" x14ac:dyDescent="0.3">
      <c r="B280" s="40"/>
      <c r="D280" s="193" t="s">
        <v>156</v>
      </c>
      <c r="F280" s="196" t="s">
        <v>392</v>
      </c>
      <c r="I280" s="155"/>
      <c r="L280" s="40"/>
      <c r="M280" s="195"/>
      <c r="N280" s="41"/>
      <c r="O280" s="41"/>
      <c r="P280" s="41"/>
      <c r="Q280" s="41"/>
      <c r="R280" s="41"/>
      <c r="S280" s="41"/>
      <c r="T280" s="69"/>
      <c r="AT280" s="24" t="s">
        <v>156</v>
      </c>
      <c r="AU280" s="24" t="s">
        <v>78</v>
      </c>
    </row>
    <row r="281" spans="2:65" s="12" customFormat="1" x14ac:dyDescent="0.3">
      <c r="B281" s="197"/>
      <c r="D281" s="193" t="s">
        <v>158</v>
      </c>
      <c r="E281" s="198" t="s">
        <v>5</v>
      </c>
      <c r="F281" s="199" t="s">
        <v>159</v>
      </c>
      <c r="H281" s="198" t="s">
        <v>5</v>
      </c>
      <c r="I281" s="200"/>
      <c r="L281" s="197"/>
      <c r="M281" s="201"/>
      <c r="N281" s="202"/>
      <c r="O281" s="202"/>
      <c r="P281" s="202"/>
      <c r="Q281" s="202"/>
      <c r="R281" s="202"/>
      <c r="S281" s="202"/>
      <c r="T281" s="203"/>
      <c r="AT281" s="198" t="s">
        <v>158</v>
      </c>
      <c r="AU281" s="198" t="s">
        <v>78</v>
      </c>
      <c r="AV281" s="12" t="s">
        <v>74</v>
      </c>
      <c r="AW281" s="12" t="s">
        <v>34</v>
      </c>
      <c r="AX281" s="12" t="s">
        <v>70</v>
      </c>
      <c r="AY281" s="198" t="s">
        <v>145</v>
      </c>
    </row>
    <row r="282" spans="2:65" s="13" customFormat="1" x14ac:dyDescent="0.3">
      <c r="B282" s="204"/>
      <c r="D282" s="193" t="s">
        <v>158</v>
      </c>
      <c r="E282" s="205" t="s">
        <v>5</v>
      </c>
      <c r="F282" s="206" t="s">
        <v>393</v>
      </c>
      <c r="H282" s="207">
        <v>1.75</v>
      </c>
      <c r="I282" s="208"/>
      <c r="L282" s="204"/>
      <c r="M282" s="209"/>
      <c r="N282" s="210"/>
      <c r="O282" s="210"/>
      <c r="P282" s="210"/>
      <c r="Q282" s="210"/>
      <c r="R282" s="210"/>
      <c r="S282" s="210"/>
      <c r="T282" s="211"/>
      <c r="AT282" s="205" t="s">
        <v>158</v>
      </c>
      <c r="AU282" s="205" t="s">
        <v>78</v>
      </c>
      <c r="AV282" s="13" t="s">
        <v>78</v>
      </c>
      <c r="AW282" s="13" t="s">
        <v>34</v>
      </c>
      <c r="AX282" s="13" t="s">
        <v>74</v>
      </c>
      <c r="AY282" s="205" t="s">
        <v>145</v>
      </c>
    </row>
    <row r="283" spans="2:65" s="11" customFormat="1" ht="29.85" customHeight="1" x14ac:dyDescent="0.3">
      <c r="B283" s="167"/>
      <c r="D283" s="168" t="s">
        <v>69</v>
      </c>
      <c r="E283" s="178" t="s">
        <v>182</v>
      </c>
      <c r="F283" s="178" t="s">
        <v>394</v>
      </c>
      <c r="I283" s="170"/>
      <c r="J283" s="179">
        <f>SUBTOTAL(9,J284:J397)</f>
        <v>1264878.4509999999</v>
      </c>
      <c r="L283" s="167"/>
      <c r="M283" s="172"/>
      <c r="N283" s="173"/>
      <c r="O283" s="173"/>
      <c r="P283" s="174">
        <v>0</v>
      </c>
      <c r="Q283" s="173"/>
      <c r="R283" s="174">
        <v>1715.5970400000001</v>
      </c>
      <c r="S283" s="173"/>
      <c r="T283" s="175">
        <v>0</v>
      </c>
      <c r="AR283" s="168" t="s">
        <v>74</v>
      </c>
      <c r="AT283" s="176" t="s">
        <v>69</v>
      </c>
      <c r="AU283" s="176" t="s">
        <v>74</v>
      </c>
      <c r="AY283" s="168" t="s">
        <v>145</v>
      </c>
      <c r="BK283" s="177">
        <v>0</v>
      </c>
    </row>
    <row r="284" spans="2:65" s="1" customFormat="1" ht="16.5" customHeight="1" x14ac:dyDescent="0.3">
      <c r="B284" s="180"/>
      <c r="C284" s="181" t="s">
        <v>395</v>
      </c>
      <c r="D284" s="181" t="s">
        <v>147</v>
      </c>
      <c r="E284" s="182" t="s">
        <v>396</v>
      </c>
      <c r="F284" s="183" t="s">
        <v>397</v>
      </c>
      <c r="G284" s="184" t="s">
        <v>150</v>
      </c>
      <c r="H284" s="185">
        <v>475</v>
      </c>
      <c r="I284" s="186">
        <v>40</v>
      </c>
      <c r="J284" s="187">
        <f>H284*I284</f>
        <v>19000</v>
      </c>
      <c r="K284" s="183" t="s">
        <v>151</v>
      </c>
      <c r="L284" s="40"/>
      <c r="M284" s="188" t="s">
        <v>5</v>
      </c>
      <c r="N284" s="189" t="s">
        <v>41</v>
      </c>
      <c r="O284" s="41"/>
      <c r="P284" s="190">
        <v>0</v>
      </c>
      <c r="Q284" s="190">
        <v>0</v>
      </c>
      <c r="R284" s="190">
        <v>0</v>
      </c>
      <c r="S284" s="190">
        <v>0</v>
      </c>
      <c r="T284" s="191">
        <v>0</v>
      </c>
      <c r="AR284" s="24" t="s">
        <v>152</v>
      </c>
      <c r="AT284" s="24" t="s">
        <v>147</v>
      </c>
      <c r="AU284" s="24" t="s">
        <v>78</v>
      </c>
      <c r="AY284" s="24" t="s">
        <v>145</v>
      </c>
      <c r="BE284" s="192">
        <v>0</v>
      </c>
      <c r="BF284" s="192">
        <v>0</v>
      </c>
      <c r="BG284" s="192">
        <v>0</v>
      </c>
      <c r="BH284" s="192">
        <v>0</v>
      </c>
      <c r="BI284" s="192">
        <v>0</v>
      </c>
      <c r="BJ284" s="24" t="s">
        <v>74</v>
      </c>
      <c r="BK284" s="192">
        <v>0</v>
      </c>
      <c r="BL284" s="24" t="s">
        <v>152</v>
      </c>
      <c r="BM284" s="24" t="s">
        <v>398</v>
      </c>
    </row>
    <row r="285" spans="2:65" s="1" customFormat="1" ht="27" x14ac:dyDescent="0.3">
      <c r="B285" s="40"/>
      <c r="D285" s="193" t="s">
        <v>154</v>
      </c>
      <c r="F285" s="194" t="s">
        <v>399</v>
      </c>
      <c r="I285" s="155"/>
      <c r="L285" s="40"/>
      <c r="M285" s="195"/>
      <c r="N285" s="41"/>
      <c r="O285" s="41"/>
      <c r="P285" s="41"/>
      <c r="Q285" s="41"/>
      <c r="R285" s="41"/>
      <c r="S285" s="41"/>
      <c r="T285" s="69"/>
      <c r="AT285" s="24" t="s">
        <v>154</v>
      </c>
      <c r="AU285" s="24" t="s">
        <v>78</v>
      </c>
    </row>
    <row r="286" spans="2:65" s="1" customFormat="1" ht="67.5" x14ac:dyDescent="0.3">
      <c r="B286" s="40"/>
      <c r="D286" s="193" t="s">
        <v>156</v>
      </c>
      <c r="F286" s="196" t="s">
        <v>400</v>
      </c>
      <c r="I286" s="155"/>
      <c r="L286" s="40"/>
      <c r="M286" s="195"/>
      <c r="N286" s="41"/>
      <c r="O286" s="41"/>
      <c r="P286" s="41"/>
      <c r="Q286" s="41"/>
      <c r="R286" s="41"/>
      <c r="S286" s="41"/>
      <c r="T286" s="69"/>
      <c r="AT286" s="24" t="s">
        <v>156</v>
      </c>
      <c r="AU286" s="24" t="s">
        <v>78</v>
      </c>
    </row>
    <row r="287" spans="2:65" s="12" customFormat="1" x14ac:dyDescent="0.3">
      <c r="B287" s="197"/>
      <c r="D287" s="193" t="s">
        <v>158</v>
      </c>
      <c r="E287" s="198" t="s">
        <v>5</v>
      </c>
      <c r="F287" s="199" t="s">
        <v>159</v>
      </c>
      <c r="H287" s="198" t="s">
        <v>5</v>
      </c>
      <c r="I287" s="200"/>
      <c r="L287" s="197"/>
      <c r="M287" s="201"/>
      <c r="N287" s="202"/>
      <c r="O287" s="202"/>
      <c r="P287" s="202"/>
      <c r="Q287" s="202"/>
      <c r="R287" s="202"/>
      <c r="S287" s="202"/>
      <c r="T287" s="203"/>
      <c r="AT287" s="198" t="s">
        <v>158</v>
      </c>
      <c r="AU287" s="198" t="s">
        <v>78</v>
      </c>
      <c r="AV287" s="12" t="s">
        <v>74</v>
      </c>
      <c r="AW287" s="12" t="s">
        <v>34</v>
      </c>
      <c r="AX287" s="12" t="s">
        <v>70</v>
      </c>
      <c r="AY287" s="198" t="s">
        <v>145</v>
      </c>
    </row>
    <row r="288" spans="2:65" s="12" customFormat="1" x14ac:dyDescent="0.3">
      <c r="B288" s="197"/>
      <c r="D288" s="193" t="s">
        <v>158</v>
      </c>
      <c r="E288" s="198" t="s">
        <v>5</v>
      </c>
      <c r="F288" s="199" t="s">
        <v>401</v>
      </c>
      <c r="H288" s="198" t="s">
        <v>5</v>
      </c>
      <c r="I288" s="200"/>
      <c r="L288" s="197"/>
      <c r="M288" s="201"/>
      <c r="N288" s="202"/>
      <c r="O288" s="202"/>
      <c r="P288" s="202"/>
      <c r="Q288" s="202"/>
      <c r="R288" s="202"/>
      <c r="S288" s="202"/>
      <c r="T288" s="203"/>
      <c r="AT288" s="198" t="s">
        <v>158</v>
      </c>
      <c r="AU288" s="198" t="s">
        <v>78</v>
      </c>
      <c r="AV288" s="12" t="s">
        <v>74</v>
      </c>
      <c r="AW288" s="12" t="s">
        <v>34</v>
      </c>
      <c r="AX288" s="12" t="s">
        <v>70</v>
      </c>
      <c r="AY288" s="198" t="s">
        <v>145</v>
      </c>
    </row>
    <row r="289" spans="2:65" s="13" customFormat="1" x14ac:dyDescent="0.3">
      <c r="B289" s="204"/>
      <c r="D289" s="193" t="s">
        <v>158</v>
      </c>
      <c r="E289" s="205" t="s">
        <v>5</v>
      </c>
      <c r="F289" s="206" t="s">
        <v>402</v>
      </c>
      <c r="H289" s="207">
        <v>295</v>
      </c>
      <c r="I289" s="208"/>
      <c r="L289" s="204"/>
      <c r="M289" s="209"/>
      <c r="N289" s="210"/>
      <c r="O289" s="210"/>
      <c r="P289" s="210"/>
      <c r="Q289" s="210"/>
      <c r="R289" s="210"/>
      <c r="S289" s="210"/>
      <c r="T289" s="211"/>
      <c r="AT289" s="205" t="s">
        <v>158</v>
      </c>
      <c r="AU289" s="205" t="s">
        <v>78</v>
      </c>
      <c r="AV289" s="13" t="s">
        <v>78</v>
      </c>
      <c r="AW289" s="13" t="s">
        <v>34</v>
      </c>
      <c r="AX289" s="13" t="s">
        <v>70</v>
      </c>
      <c r="AY289" s="205" t="s">
        <v>145</v>
      </c>
    </row>
    <row r="290" spans="2:65" s="13" customFormat="1" x14ac:dyDescent="0.3">
      <c r="B290" s="204"/>
      <c r="D290" s="193" t="s">
        <v>158</v>
      </c>
      <c r="E290" s="205" t="s">
        <v>5</v>
      </c>
      <c r="F290" s="206" t="s">
        <v>403</v>
      </c>
      <c r="H290" s="207">
        <v>180</v>
      </c>
      <c r="I290" s="208"/>
      <c r="L290" s="204"/>
      <c r="M290" s="209"/>
      <c r="N290" s="210"/>
      <c r="O290" s="210"/>
      <c r="P290" s="210"/>
      <c r="Q290" s="210"/>
      <c r="R290" s="210"/>
      <c r="S290" s="210"/>
      <c r="T290" s="211"/>
      <c r="AT290" s="205" t="s">
        <v>158</v>
      </c>
      <c r="AU290" s="205" t="s">
        <v>78</v>
      </c>
      <c r="AV290" s="13" t="s">
        <v>78</v>
      </c>
      <c r="AW290" s="13" t="s">
        <v>34</v>
      </c>
      <c r="AX290" s="13" t="s">
        <v>70</v>
      </c>
      <c r="AY290" s="205" t="s">
        <v>145</v>
      </c>
    </row>
    <row r="291" spans="2:65" s="14" customFormat="1" x14ac:dyDescent="0.3">
      <c r="B291" s="212"/>
      <c r="D291" s="193" t="s">
        <v>158</v>
      </c>
      <c r="E291" s="213" t="s">
        <v>5</v>
      </c>
      <c r="F291" s="214" t="s">
        <v>175</v>
      </c>
      <c r="H291" s="215">
        <v>475</v>
      </c>
      <c r="I291" s="216"/>
      <c r="L291" s="212"/>
      <c r="M291" s="217"/>
      <c r="N291" s="218"/>
      <c r="O291" s="218"/>
      <c r="P291" s="218"/>
      <c r="Q291" s="218"/>
      <c r="R291" s="218"/>
      <c r="S291" s="218"/>
      <c r="T291" s="219"/>
      <c r="AT291" s="213" t="s">
        <v>158</v>
      </c>
      <c r="AU291" s="213" t="s">
        <v>78</v>
      </c>
      <c r="AV291" s="14" t="s">
        <v>152</v>
      </c>
      <c r="AW291" s="14" t="s">
        <v>34</v>
      </c>
      <c r="AX291" s="14" t="s">
        <v>74</v>
      </c>
      <c r="AY291" s="213" t="s">
        <v>145</v>
      </c>
    </row>
    <row r="292" spans="2:65" s="1" customFormat="1" ht="16.5" customHeight="1" x14ac:dyDescent="0.3">
      <c r="B292" s="180"/>
      <c r="C292" s="228" t="s">
        <v>404</v>
      </c>
      <c r="D292" s="228" t="s">
        <v>273</v>
      </c>
      <c r="E292" s="229" t="s">
        <v>405</v>
      </c>
      <c r="F292" s="230" t="s">
        <v>406</v>
      </c>
      <c r="G292" s="231" t="s">
        <v>260</v>
      </c>
      <c r="H292" s="232">
        <v>292.125</v>
      </c>
      <c r="I292" s="186">
        <v>265</v>
      </c>
      <c r="J292" s="187">
        <f>H292*I292</f>
        <v>77413.125</v>
      </c>
      <c r="K292" s="230" t="s">
        <v>5</v>
      </c>
      <c r="L292" s="233"/>
      <c r="M292" s="234" t="s">
        <v>5</v>
      </c>
      <c r="N292" s="235" t="s">
        <v>41</v>
      </c>
      <c r="O292" s="41"/>
      <c r="P292" s="190">
        <v>0</v>
      </c>
      <c r="Q292" s="190">
        <v>1</v>
      </c>
      <c r="R292" s="190">
        <v>292.125</v>
      </c>
      <c r="S292" s="190">
        <v>0</v>
      </c>
      <c r="T292" s="191">
        <v>0</v>
      </c>
      <c r="AR292" s="24" t="s">
        <v>205</v>
      </c>
      <c r="AT292" s="24" t="s">
        <v>273</v>
      </c>
      <c r="AU292" s="24" t="s">
        <v>78</v>
      </c>
      <c r="AY292" s="24" t="s">
        <v>145</v>
      </c>
      <c r="BE292" s="192">
        <v>0</v>
      </c>
      <c r="BF292" s="192">
        <v>0</v>
      </c>
      <c r="BG292" s="192">
        <v>0</v>
      </c>
      <c r="BH292" s="192">
        <v>0</v>
      </c>
      <c r="BI292" s="192">
        <v>0</v>
      </c>
      <c r="BJ292" s="24" t="s">
        <v>74</v>
      </c>
      <c r="BK292" s="192">
        <v>0</v>
      </c>
      <c r="BL292" s="24" t="s">
        <v>152</v>
      </c>
      <c r="BM292" s="24" t="s">
        <v>407</v>
      </c>
    </row>
    <row r="293" spans="2:65" s="1" customFormat="1" x14ac:dyDescent="0.3">
      <c r="B293" s="40"/>
      <c r="D293" s="193" t="s">
        <v>154</v>
      </c>
      <c r="F293" s="194" t="s">
        <v>406</v>
      </c>
      <c r="I293" s="155"/>
      <c r="L293" s="40"/>
      <c r="M293" s="195"/>
      <c r="N293" s="41"/>
      <c r="O293" s="41"/>
      <c r="P293" s="41"/>
      <c r="Q293" s="41"/>
      <c r="R293" s="41"/>
      <c r="S293" s="41"/>
      <c r="T293" s="69"/>
      <c r="AT293" s="24" t="s">
        <v>154</v>
      </c>
      <c r="AU293" s="24" t="s">
        <v>78</v>
      </c>
    </row>
    <row r="294" spans="2:65" s="12" customFormat="1" x14ac:dyDescent="0.3">
      <c r="B294" s="197"/>
      <c r="D294" s="193" t="s">
        <v>158</v>
      </c>
      <c r="E294" s="198" t="s">
        <v>5</v>
      </c>
      <c r="F294" s="199" t="s">
        <v>408</v>
      </c>
      <c r="H294" s="198" t="s">
        <v>5</v>
      </c>
      <c r="I294" s="200"/>
      <c r="L294" s="197"/>
      <c r="M294" s="201"/>
      <c r="N294" s="202"/>
      <c r="O294" s="202"/>
      <c r="P294" s="202"/>
      <c r="Q294" s="202"/>
      <c r="R294" s="202"/>
      <c r="S294" s="202"/>
      <c r="T294" s="203"/>
      <c r="AT294" s="198" t="s">
        <v>158</v>
      </c>
      <c r="AU294" s="198" t="s">
        <v>78</v>
      </c>
      <c r="AV294" s="12" t="s">
        <v>74</v>
      </c>
      <c r="AW294" s="12" t="s">
        <v>34</v>
      </c>
      <c r="AX294" s="12" t="s">
        <v>70</v>
      </c>
      <c r="AY294" s="198" t="s">
        <v>145</v>
      </c>
    </row>
    <row r="295" spans="2:65" s="13" customFormat="1" x14ac:dyDescent="0.3">
      <c r="B295" s="204"/>
      <c r="D295" s="193" t="s">
        <v>158</v>
      </c>
      <c r="E295" s="205" t="s">
        <v>5</v>
      </c>
      <c r="F295" s="206" t="s">
        <v>409</v>
      </c>
      <c r="H295" s="207">
        <v>292.125</v>
      </c>
      <c r="I295" s="208"/>
      <c r="L295" s="204"/>
      <c r="M295" s="209"/>
      <c r="N295" s="210"/>
      <c r="O295" s="210"/>
      <c r="P295" s="210"/>
      <c r="Q295" s="210"/>
      <c r="R295" s="210"/>
      <c r="S295" s="210"/>
      <c r="T295" s="211"/>
      <c r="AT295" s="205" t="s">
        <v>158</v>
      </c>
      <c r="AU295" s="205" t="s">
        <v>78</v>
      </c>
      <c r="AV295" s="13" t="s">
        <v>78</v>
      </c>
      <c r="AW295" s="13" t="s">
        <v>34</v>
      </c>
      <c r="AX295" s="13" t="s">
        <v>74</v>
      </c>
      <c r="AY295" s="205" t="s">
        <v>145</v>
      </c>
    </row>
    <row r="296" spans="2:65" s="1" customFormat="1" ht="16.5" customHeight="1" x14ac:dyDescent="0.3">
      <c r="B296" s="180"/>
      <c r="C296" s="228" t="s">
        <v>410</v>
      </c>
      <c r="D296" s="228" t="s">
        <v>273</v>
      </c>
      <c r="E296" s="229" t="s">
        <v>411</v>
      </c>
      <c r="F296" s="230" t="s">
        <v>412</v>
      </c>
      <c r="G296" s="231" t="s">
        <v>260</v>
      </c>
      <c r="H296" s="232">
        <v>1044.777</v>
      </c>
      <c r="I296" s="186">
        <v>98</v>
      </c>
      <c r="J296" s="187">
        <f>H296*I296</f>
        <v>102388.14600000001</v>
      </c>
      <c r="K296" s="230" t="s">
        <v>5</v>
      </c>
      <c r="L296" s="233"/>
      <c r="M296" s="234" t="s">
        <v>5</v>
      </c>
      <c r="N296" s="235" t="s">
        <v>41</v>
      </c>
      <c r="O296" s="41"/>
      <c r="P296" s="190">
        <v>0</v>
      </c>
      <c r="Q296" s="190">
        <v>1</v>
      </c>
      <c r="R296" s="190">
        <v>1044.777</v>
      </c>
      <c r="S296" s="190">
        <v>0</v>
      </c>
      <c r="T296" s="191">
        <v>0</v>
      </c>
      <c r="AR296" s="24" t="s">
        <v>205</v>
      </c>
      <c r="AT296" s="24" t="s">
        <v>273</v>
      </c>
      <c r="AU296" s="24" t="s">
        <v>78</v>
      </c>
      <c r="AY296" s="24" t="s">
        <v>145</v>
      </c>
      <c r="BE296" s="192">
        <v>0</v>
      </c>
      <c r="BF296" s="192">
        <v>0</v>
      </c>
      <c r="BG296" s="192">
        <v>0</v>
      </c>
      <c r="BH296" s="192">
        <v>0</v>
      </c>
      <c r="BI296" s="192">
        <v>0</v>
      </c>
      <c r="BJ296" s="24" t="s">
        <v>74</v>
      </c>
      <c r="BK296" s="192">
        <v>0</v>
      </c>
      <c r="BL296" s="24" t="s">
        <v>152</v>
      </c>
      <c r="BM296" s="24" t="s">
        <v>413</v>
      </c>
    </row>
    <row r="297" spans="2:65" s="1" customFormat="1" x14ac:dyDescent="0.3">
      <c r="B297" s="40"/>
      <c r="D297" s="193" t="s">
        <v>154</v>
      </c>
      <c r="F297" s="194" t="s">
        <v>412</v>
      </c>
      <c r="I297" s="155"/>
      <c r="L297" s="40"/>
      <c r="M297" s="195"/>
      <c r="N297" s="41"/>
      <c r="O297" s="41"/>
      <c r="P297" s="41"/>
      <c r="Q297" s="41"/>
      <c r="R297" s="41"/>
      <c r="S297" s="41"/>
      <c r="T297" s="69"/>
      <c r="AT297" s="24" t="s">
        <v>154</v>
      </c>
      <c r="AU297" s="24" t="s">
        <v>78</v>
      </c>
    </row>
    <row r="298" spans="2:65" s="1" customFormat="1" ht="16.5" customHeight="1" x14ac:dyDescent="0.3">
      <c r="B298" s="180"/>
      <c r="C298" s="181" t="s">
        <v>414</v>
      </c>
      <c r="D298" s="181" t="s">
        <v>147</v>
      </c>
      <c r="E298" s="182" t="s">
        <v>415</v>
      </c>
      <c r="F298" s="183" t="s">
        <v>416</v>
      </c>
      <c r="G298" s="184" t="s">
        <v>150</v>
      </c>
      <c r="H298" s="185">
        <v>150</v>
      </c>
      <c r="I298" s="186">
        <v>84</v>
      </c>
      <c r="J298" s="187">
        <f>H298*I298</f>
        <v>12600</v>
      </c>
      <c r="K298" s="183" t="s">
        <v>151</v>
      </c>
      <c r="L298" s="40"/>
      <c r="M298" s="188" t="s">
        <v>5</v>
      </c>
      <c r="N298" s="189" t="s">
        <v>41</v>
      </c>
      <c r="O298" s="41"/>
      <c r="P298" s="190">
        <v>0</v>
      </c>
      <c r="Q298" s="190">
        <v>0</v>
      </c>
      <c r="R298" s="190">
        <v>0</v>
      </c>
      <c r="S298" s="190">
        <v>0</v>
      </c>
      <c r="T298" s="191">
        <v>0</v>
      </c>
      <c r="AR298" s="24" t="s">
        <v>152</v>
      </c>
      <c r="AT298" s="24" t="s">
        <v>147</v>
      </c>
      <c r="AU298" s="24" t="s">
        <v>78</v>
      </c>
      <c r="AY298" s="24" t="s">
        <v>145</v>
      </c>
      <c r="BE298" s="192">
        <v>0</v>
      </c>
      <c r="BF298" s="192">
        <v>0</v>
      </c>
      <c r="BG298" s="192">
        <v>0</v>
      </c>
      <c r="BH298" s="192">
        <v>0</v>
      </c>
      <c r="BI298" s="192">
        <v>0</v>
      </c>
      <c r="BJ298" s="24" t="s">
        <v>74</v>
      </c>
      <c r="BK298" s="192">
        <v>0</v>
      </c>
      <c r="BL298" s="24" t="s">
        <v>152</v>
      </c>
      <c r="BM298" s="24" t="s">
        <v>417</v>
      </c>
    </row>
    <row r="299" spans="2:65" s="1" customFormat="1" x14ac:dyDescent="0.3">
      <c r="B299" s="40"/>
      <c r="D299" s="193" t="s">
        <v>154</v>
      </c>
      <c r="F299" s="194" t="s">
        <v>418</v>
      </c>
      <c r="I299" s="155"/>
      <c r="L299" s="40"/>
      <c r="M299" s="195"/>
      <c r="N299" s="41"/>
      <c r="O299" s="41"/>
      <c r="P299" s="41"/>
      <c r="Q299" s="41"/>
      <c r="R299" s="41"/>
      <c r="S299" s="41"/>
      <c r="T299" s="69"/>
      <c r="AT299" s="24" t="s">
        <v>154</v>
      </c>
      <c r="AU299" s="24" t="s">
        <v>78</v>
      </c>
    </row>
    <row r="300" spans="2:65" s="12" customFormat="1" x14ac:dyDescent="0.3">
      <c r="B300" s="197"/>
      <c r="D300" s="193" t="s">
        <v>158</v>
      </c>
      <c r="E300" s="198" t="s">
        <v>5</v>
      </c>
      <c r="F300" s="199" t="s">
        <v>159</v>
      </c>
      <c r="H300" s="198" t="s">
        <v>5</v>
      </c>
      <c r="I300" s="200"/>
      <c r="L300" s="197"/>
      <c r="M300" s="201"/>
      <c r="N300" s="202"/>
      <c r="O300" s="202"/>
      <c r="P300" s="202"/>
      <c r="Q300" s="202"/>
      <c r="R300" s="202"/>
      <c r="S300" s="202"/>
      <c r="T300" s="203"/>
      <c r="AT300" s="198" t="s">
        <v>158</v>
      </c>
      <c r="AU300" s="198" t="s">
        <v>78</v>
      </c>
      <c r="AV300" s="12" t="s">
        <v>74</v>
      </c>
      <c r="AW300" s="12" t="s">
        <v>34</v>
      </c>
      <c r="AX300" s="12" t="s">
        <v>70</v>
      </c>
      <c r="AY300" s="198" t="s">
        <v>145</v>
      </c>
    </row>
    <row r="301" spans="2:65" s="12" customFormat="1" x14ac:dyDescent="0.3">
      <c r="B301" s="197"/>
      <c r="D301" s="193" t="s">
        <v>158</v>
      </c>
      <c r="E301" s="198" t="s">
        <v>5</v>
      </c>
      <c r="F301" s="199" t="s">
        <v>419</v>
      </c>
      <c r="H301" s="198" t="s">
        <v>5</v>
      </c>
      <c r="I301" s="200"/>
      <c r="L301" s="197"/>
      <c r="M301" s="201"/>
      <c r="N301" s="202"/>
      <c r="O301" s="202"/>
      <c r="P301" s="202"/>
      <c r="Q301" s="202"/>
      <c r="R301" s="202"/>
      <c r="S301" s="202"/>
      <c r="T301" s="203"/>
      <c r="AT301" s="198" t="s">
        <v>158</v>
      </c>
      <c r="AU301" s="198" t="s">
        <v>78</v>
      </c>
      <c r="AV301" s="12" t="s">
        <v>74</v>
      </c>
      <c r="AW301" s="12" t="s">
        <v>34</v>
      </c>
      <c r="AX301" s="12" t="s">
        <v>70</v>
      </c>
      <c r="AY301" s="198" t="s">
        <v>145</v>
      </c>
    </row>
    <row r="302" spans="2:65" s="13" customFormat="1" x14ac:dyDescent="0.3">
      <c r="B302" s="204"/>
      <c r="D302" s="193" t="s">
        <v>158</v>
      </c>
      <c r="E302" s="205" t="s">
        <v>5</v>
      </c>
      <c r="F302" s="206" t="s">
        <v>420</v>
      </c>
      <c r="H302" s="207">
        <v>150</v>
      </c>
      <c r="I302" s="208"/>
      <c r="L302" s="204"/>
      <c r="M302" s="209"/>
      <c r="N302" s="210"/>
      <c r="O302" s="210"/>
      <c r="P302" s="210"/>
      <c r="Q302" s="210"/>
      <c r="R302" s="210"/>
      <c r="S302" s="210"/>
      <c r="T302" s="211"/>
      <c r="AT302" s="205" t="s">
        <v>158</v>
      </c>
      <c r="AU302" s="205" t="s">
        <v>78</v>
      </c>
      <c r="AV302" s="13" t="s">
        <v>78</v>
      </c>
      <c r="AW302" s="13" t="s">
        <v>34</v>
      </c>
      <c r="AX302" s="13" t="s">
        <v>74</v>
      </c>
      <c r="AY302" s="205" t="s">
        <v>145</v>
      </c>
    </row>
    <row r="303" spans="2:65" s="1" customFormat="1" ht="16.5" customHeight="1" x14ac:dyDescent="0.3">
      <c r="B303" s="180"/>
      <c r="C303" s="181" t="s">
        <v>421</v>
      </c>
      <c r="D303" s="181" t="s">
        <v>147</v>
      </c>
      <c r="E303" s="182" t="s">
        <v>422</v>
      </c>
      <c r="F303" s="183" t="s">
        <v>423</v>
      </c>
      <c r="G303" s="184" t="s">
        <v>150</v>
      </c>
      <c r="H303" s="185">
        <v>566</v>
      </c>
      <c r="I303" s="186">
        <v>112</v>
      </c>
      <c r="J303" s="187">
        <f>H303*I303</f>
        <v>63392</v>
      </c>
      <c r="K303" s="183" t="s">
        <v>151</v>
      </c>
      <c r="L303" s="40"/>
      <c r="M303" s="188" t="s">
        <v>5</v>
      </c>
      <c r="N303" s="189" t="s">
        <v>41</v>
      </c>
      <c r="O303" s="41"/>
      <c r="P303" s="190">
        <v>0</v>
      </c>
      <c r="Q303" s="190">
        <v>0</v>
      </c>
      <c r="R303" s="190">
        <v>0</v>
      </c>
      <c r="S303" s="190">
        <v>0</v>
      </c>
      <c r="T303" s="191">
        <v>0</v>
      </c>
      <c r="AR303" s="24" t="s">
        <v>152</v>
      </c>
      <c r="AT303" s="24" t="s">
        <v>147</v>
      </c>
      <c r="AU303" s="24" t="s">
        <v>78</v>
      </c>
      <c r="AY303" s="24" t="s">
        <v>145</v>
      </c>
      <c r="BE303" s="192">
        <v>0</v>
      </c>
      <c r="BF303" s="192">
        <v>0</v>
      </c>
      <c r="BG303" s="192">
        <v>0</v>
      </c>
      <c r="BH303" s="192">
        <v>0</v>
      </c>
      <c r="BI303" s="192">
        <v>0</v>
      </c>
      <c r="BJ303" s="24" t="s">
        <v>74</v>
      </c>
      <c r="BK303" s="192">
        <v>0</v>
      </c>
      <c r="BL303" s="24" t="s">
        <v>152</v>
      </c>
      <c r="BM303" s="24" t="s">
        <v>424</v>
      </c>
    </row>
    <row r="304" spans="2:65" s="1" customFormat="1" x14ac:dyDescent="0.3">
      <c r="B304" s="40"/>
      <c r="D304" s="193" t="s">
        <v>154</v>
      </c>
      <c r="F304" s="194" t="s">
        <v>425</v>
      </c>
      <c r="I304" s="155"/>
      <c r="L304" s="40"/>
      <c r="M304" s="195"/>
      <c r="N304" s="41"/>
      <c r="O304" s="41"/>
      <c r="P304" s="41"/>
      <c r="Q304" s="41"/>
      <c r="R304" s="41"/>
      <c r="S304" s="41"/>
      <c r="T304" s="69"/>
      <c r="AT304" s="24" t="s">
        <v>154</v>
      </c>
      <c r="AU304" s="24" t="s">
        <v>78</v>
      </c>
    </row>
    <row r="305" spans="2:65" s="12" customFormat="1" x14ac:dyDescent="0.3">
      <c r="B305" s="197"/>
      <c r="D305" s="193" t="s">
        <v>158</v>
      </c>
      <c r="E305" s="198" t="s">
        <v>5</v>
      </c>
      <c r="F305" s="199" t="s">
        <v>159</v>
      </c>
      <c r="H305" s="198" t="s">
        <v>5</v>
      </c>
      <c r="I305" s="200"/>
      <c r="L305" s="197"/>
      <c r="M305" s="201"/>
      <c r="N305" s="202"/>
      <c r="O305" s="202"/>
      <c r="P305" s="202"/>
      <c r="Q305" s="202"/>
      <c r="R305" s="202"/>
      <c r="S305" s="202"/>
      <c r="T305" s="203"/>
      <c r="AT305" s="198" t="s">
        <v>158</v>
      </c>
      <c r="AU305" s="198" t="s">
        <v>78</v>
      </c>
      <c r="AV305" s="12" t="s">
        <v>74</v>
      </c>
      <c r="AW305" s="12" t="s">
        <v>34</v>
      </c>
      <c r="AX305" s="12" t="s">
        <v>70</v>
      </c>
      <c r="AY305" s="198" t="s">
        <v>145</v>
      </c>
    </row>
    <row r="306" spans="2:65" s="13" customFormat="1" ht="27" x14ac:dyDescent="0.3">
      <c r="B306" s="204"/>
      <c r="D306" s="193" t="s">
        <v>158</v>
      </c>
      <c r="E306" s="205" t="s">
        <v>5</v>
      </c>
      <c r="F306" s="206" t="s">
        <v>426</v>
      </c>
      <c r="H306" s="207">
        <v>460</v>
      </c>
      <c r="I306" s="208"/>
      <c r="L306" s="204"/>
      <c r="M306" s="209"/>
      <c r="N306" s="210"/>
      <c r="O306" s="210"/>
      <c r="P306" s="210"/>
      <c r="Q306" s="210"/>
      <c r="R306" s="210"/>
      <c r="S306" s="210"/>
      <c r="T306" s="211"/>
      <c r="AT306" s="205" t="s">
        <v>158</v>
      </c>
      <c r="AU306" s="205" t="s">
        <v>78</v>
      </c>
      <c r="AV306" s="13" t="s">
        <v>78</v>
      </c>
      <c r="AW306" s="13" t="s">
        <v>34</v>
      </c>
      <c r="AX306" s="13" t="s">
        <v>70</v>
      </c>
      <c r="AY306" s="205" t="s">
        <v>145</v>
      </c>
    </row>
    <row r="307" spans="2:65" s="13" customFormat="1" ht="27" x14ac:dyDescent="0.3">
      <c r="B307" s="204"/>
      <c r="D307" s="193" t="s">
        <v>158</v>
      </c>
      <c r="E307" s="205" t="s">
        <v>5</v>
      </c>
      <c r="F307" s="206" t="s">
        <v>427</v>
      </c>
      <c r="H307" s="207">
        <v>90</v>
      </c>
      <c r="I307" s="208"/>
      <c r="L307" s="204"/>
      <c r="M307" s="209"/>
      <c r="N307" s="210"/>
      <c r="O307" s="210"/>
      <c r="P307" s="210"/>
      <c r="Q307" s="210"/>
      <c r="R307" s="210"/>
      <c r="S307" s="210"/>
      <c r="T307" s="211"/>
      <c r="AT307" s="205" t="s">
        <v>158</v>
      </c>
      <c r="AU307" s="205" t="s">
        <v>78</v>
      </c>
      <c r="AV307" s="13" t="s">
        <v>78</v>
      </c>
      <c r="AW307" s="13" t="s">
        <v>34</v>
      </c>
      <c r="AX307" s="13" t="s">
        <v>70</v>
      </c>
      <c r="AY307" s="205" t="s">
        <v>145</v>
      </c>
    </row>
    <row r="308" spans="2:65" s="13" customFormat="1" ht="27" x14ac:dyDescent="0.3">
      <c r="B308" s="204"/>
      <c r="D308" s="193" t="s">
        <v>158</v>
      </c>
      <c r="E308" s="205" t="s">
        <v>5</v>
      </c>
      <c r="F308" s="206" t="s">
        <v>428</v>
      </c>
      <c r="H308" s="207">
        <v>16</v>
      </c>
      <c r="I308" s="208"/>
      <c r="L308" s="204"/>
      <c r="M308" s="209"/>
      <c r="N308" s="210"/>
      <c r="O308" s="210"/>
      <c r="P308" s="210"/>
      <c r="Q308" s="210"/>
      <c r="R308" s="210"/>
      <c r="S308" s="210"/>
      <c r="T308" s="211"/>
      <c r="AT308" s="205" t="s">
        <v>158</v>
      </c>
      <c r="AU308" s="205" t="s">
        <v>78</v>
      </c>
      <c r="AV308" s="13" t="s">
        <v>78</v>
      </c>
      <c r="AW308" s="13" t="s">
        <v>34</v>
      </c>
      <c r="AX308" s="13" t="s">
        <v>70</v>
      </c>
      <c r="AY308" s="205" t="s">
        <v>145</v>
      </c>
    </row>
    <row r="309" spans="2:65" s="14" customFormat="1" x14ac:dyDescent="0.3">
      <c r="B309" s="212"/>
      <c r="D309" s="193" t="s">
        <v>158</v>
      </c>
      <c r="E309" s="213" t="s">
        <v>5</v>
      </c>
      <c r="F309" s="214" t="s">
        <v>175</v>
      </c>
      <c r="H309" s="215">
        <v>566</v>
      </c>
      <c r="I309" s="216"/>
      <c r="L309" s="212"/>
      <c r="M309" s="217"/>
      <c r="N309" s="218"/>
      <c r="O309" s="218"/>
      <c r="P309" s="218"/>
      <c r="Q309" s="218"/>
      <c r="R309" s="218"/>
      <c r="S309" s="218"/>
      <c r="T309" s="219"/>
      <c r="AT309" s="213" t="s">
        <v>158</v>
      </c>
      <c r="AU309" s="213" t="s">
        <v>78</v>
      </c>
      <c r="AV309" s="14" t="s">
        <v>152</v>
      </c>
      <c r="AW309" s="14" t="s">
        <v>34</v>
      </c>
      <c r="AX309" s="14" t="s">
        <v>74</v>
      </c>
      <c r="AY309" s="213" t="s">
        <v>145</v>
      </c>
    </row>
    <row r="310" spans="2:65" s="1" customFormat="1" ht="16.5" customHeight="1" x14ac:dyDescent="0.3">
      <c r="B310" s="180"/>
      <c r="C310" s="181" t="s">
        <v>429</v>
      </c>
      <c r="D310" s="181" t="s">
        <v>147</v>
      </c>
      <c r="E310" s="182" t="s">
        <v>430</v>
      </c>
      <c r="F310" s="183" t="s">
        <v>431</v>
      </c>
      <c r="G310" s="184" t="s">
        <v>150</v>
      </c>
      <c r="H310" s="185">
        <v>875</v>
      </c>
      <c r="I310" s="186">
        <v>147</v>
      </c>
      <c r="J310" s="187">
        <f>H310*I310</f>
        <v>128625</v>
      </c>
      <c r="K310" s="183" t="s">
        <v>151</v>
      </c>
      <c r="L310" s="40"/>
      <c r="M310" s="188" t="s">
        <v>5</v>
      </c>
      <c r="N310" s="189" t="s">
        <v>41</v>
      </c>
      <c r="O310" s="41"/>
      <c r="P310" s="190">
        <v>0</v>
      </c>
      <c r="Q310" s="190">
        <v>0</v>
      </c>
      <c r="R310" s="190">
        <v>0</v>
      </c>
      <c r="S310" s="190">
        <v>0</v>
      </c>
      <c r="T310" s="191">
        <v>0</v>
      </c>
      <c r="AR310" s="24" t="s">
        <v>152</v>
      </c>
      <c r="AT310" s="24" t="s">
        <v>147</v>
      </c>
      <c r="AU310" s="24" t="s">
        <v>78</v>
      </c>
      <c r="AY310" s="24" t="s">
        <v>145</v>
      </c>
      <c r="BE310" s="192">
        <v>0</v>
      </c>
      <c r="BF310" s="192">
        <v>0</v>
      </c>
      <c r="BG310" s="192">
        <v>0</v>
      </c>
      <c r="BH310" s="192">
        <v>0</v>
      </c>
      <c r="BI310" s="192">
        <v>0</v>
      </c>
      <c r="BJ310" s="24" t="s">
        <v>74</v>
      </c>
      <c r="BK310" s="192">
        <v>0</v>
      </c>
      <c r="BL310" s="24" t="s">
        <v>152</v>
      </c>
      <c r="BM310" s="24" t="s">
        <v>432</v>
      </c>
    </row>
    <row r="311" spans="2:65" s="1" customFormat="1" x14ac:dyDescent="0.3">
      <c r="B311" s="40"/>
      <c r="D311" s="193" t="s">
        <v>154</v>
      </c>
      <c r="F311" s="194" t="s">
        <v>433</v>
      </c>
      <c r="I311" s="155"/>
      <c r="L311" s="40"/>
      <c r="M311" s="195"/>
      <c r="N311" s="41"/>
      <c r="O311" s="41"/>
      <c r="P311" s="41"/>
      <c r="Q311" s="41"/>
      <c r="R311" s="41"/>
      <c r="S311" s="41"/>
      <c r="T311" s="69"/>
      <c r="AT311" s="24" t="s">
        <v>154</v>
      </c>
      <c r="AU311" s="24" t="s">
        <v>78</v>
      </c>
    </row>
    <row r="312" spans="2:65" s="12" customFormat="1" x14ac:dyDescent="0.3">
      <c r="B312" s="197"/>
      <c r="D312" s="193" t="s">
        <v>158</v>
      </c>
      <c r="E312" s="198" t="s">
        <v>5</v>
      </c>
      <c r="F312" s="199" t="s">
        <v>159</v>
      </c>
      <c r="H312" s="198" t="s">
        <v>5</v>
      </c>
      <c r="I312" s="200"/>
      <c r="L312" s="197"/>
      <c r="M312" s="201"/>
      <c r="N312" s="202"/>
      <c r="O312" s="202"/>
      <c r="P312" s="202"/>
      <c r="Q312" s="202"/>
      <c r="R312" s="202"/>
      <c r="S312" s="202"/>
      <c r="T312" s="203"/>
      <c r="AT312" s="198" t="s">
        <v>158</v>
      </c>
      <c r="AU312" s="198" t="s">
        <v>78</v>
      </c>
      <c r="AV312" s="12" t="s">
        <v>74</v>
      </c>
      <c r="AW312" s="12" t="s">
        <v>34</v>
      </c>
      <c r="AX312" s="12" t="s">
        <v>70</v>
      </c>
      <c r="AY312" s="198" t="s">
        <v>145</v>
      </c>
    </row>
    <row r="313" spans="2:65" s="13" customFormat="1" ht="27" x14ac:dyDescent="0.3">
      <c r="B313" s="204"/>
      <c r="D313" s="193" t="s">
        <v>158</v>
      </c>
      <c r="E313" s="205" t="s">
        <v>5</v>
      </c>
      <c r="F313" s="206" t="s">
        <v>434</v>
      </c>
      <c r="H313" s="207">
        <v>840</v>
      </c>
      <c r="I313" s="208"/>
      <c r="L313" s="204"/>
      <c r="M313" s="209"/>
      <c r="N313" s="210"/>
      <c r="O313" s="210"/>
      <c r="P313" s="210"/>
      <c r="Q313" s="210"/>
      <c r="R313" s="210"/>
      <c r="S313" s="210"/>
      <c r="T313" s="211"/>
      <c r="AT313" s="205" t="s">
        <v>158</v>
      </c>
      <c r="AU313" s="205" t="s">
        <v>78</v>
      </c>
      <c r="AV313" s="13" t="s">
        <v>78</v>
      </c>
      <c r="AW313" s="13" t="s">
        <v>34</v>
      </c>
      <c r="AX313" s="13" t="s">
        <v>70</v>
      </c>
      <c r="AY313" s="205" t="s">
        <v>145</v>
      </c>
    </row>
    <row r="314" spans="2:65" s="13" customFormat="1" x14ac:dyDescent="0.3">
      <c r="B314" s="204"/>
      <c r="D314" s="193" t="s">
        <v>158</v>
      </c>
      <c r="E314" s="205" t="s">
        <v>5</v>
      </c>
      <c r="F314" s="206" t="s">
        <v>435</v>
      </c>
      <c r="H314" s="207">
        <v>10</v>
      </c>
      <c r="I314" s="208"/>
      <c r="L314" s="204"/>
      <c r="M314" s="209"/>
      <c r="N314" s="210"/>
      <c r="O314" s="210"/>
      <c r="P314" s="210"/>
      <c r="Q314" s="210"/>
      <c r="R314" s="210"/>
      <c r="S314" s="210"/>
      <c r="T314" s="211"/>
      <c r="AT314" s="205" t="s">
        <v>158</v>
      </c>
      <c r="AU314" s="205" t="s">
        <v>78</v>
      </c>
      <c r="AV314" s="13" t="s">
        <v>78</v>
      </c>
      <c r="AW314" s="13" t="s">
        <v>34</v>
      </c>
      <c r="AX314" s="13" t="s">
        <v>70</v>
      </c>
      <c r="AY314" s="205" t="s">
        <v>145</v>
      </c>
    </row>
    <row r="315" spans="2:65" s="13" customFormat="1" x14ac:dyDescent="0.3">
      <c r="B315" s="204"/>
      <c r="D315" s="193" t="s">
        <v>158</v>
      </c>
      <c r="E315" s="205" t="s">
        <v>5</v>
      </c>
      <c r="F315" s="206" t="s">
        <v>436</v>
      </c>
      <c r="H315" s="207">
        <v>25</v>
      </c>
      <c r="I315" s="208"/>
      <c r="L315" s="204"/>
      <c r="M315" s="209"/>
      <c r="N315" s="210"/>
      <c r="O315" s="210"/>
      <c r="P315" s="210"/>
      <c r="Q315" s="210"/>
      <c r="R315" s="210"/>
      <c r="S315" s="210"/>
      <c r="T315" s="211"/>
      <c r="AT315" s="205" t="s">
        <v>158</v>
      </c>
      <c r="AU315" s="205" t="s">
        <v>78</v>
      </c>
      <c r="AV315" s="13" t="s">
        <v>78</v>
      </c>
      <c r="AW315" s="13" t="s">
        <v>34</v>
      </c>
      <c r="AX315" s="13" t="s">
        <v>70</v>
      </c>
      <c r="AY315" s="205" t="s">
        <v>145</v>
      </c>
    </row>
    <row r="316" spans="2:65" s="14" customFormat="1" x14ac:dyDescent="0.3">
      <c r="B316" s="212"/>
      <c r="D316" s="193" t="s">
        <v>158</v>
      </c>
      <c r="E316" s="213" t="s">
        <v>5</v>
      </c>
      <c r="F316" s="214" t="s">
        <v>175</v>
      </c>
      <c r="H316" s="215">
        <v>875</v>
      </c>
      <c r="I316" s="216"/>
      <c r="L316" s="212"/>
      <c r="M316" s="217"/>
      <c r="N316" s="218"/>
      <c r="O316" s="218"/>
      <c r="P316" s="218"/>
      <c r="Q316" s="218"/>
      <c r="R316" s="218"/>
      <c r="S316" s="218"/>
      <c r="T316" s="219"/>
      <c r="AT316" s="213" t="s">
        <v>158</v>
      </c>
      <c r="AU316" s="213" t="s">
        <v>78</v>
      </c>
      <c r="AV316" s="14" t="s">
        <v>152</v>
      </c>
      <c r="AW316" s="14" t="s">
        <v>34</v>
      </c>
      <c r="AX316" s="14" t="s">
        <v>74</v>
      </c>
      <c r="AY316" s="213" t="s">
        <v>145</v>
      </c>
    </row>
    <row r="317" spans="2:65" s="1" customFormat="1" ht="16.5" customHeight="1" x14ac:dyDescent="0.3">
      <c r="B317" s="180"/>
      <c r="C317" s="181" t="s">
        <v>437</v>
      </c>
      <c r="D317" s="181" t="s">
        <v>147</v>
      </c>
      <c r="E317" s="182" t="s">
        <v>438</v>
      </c>
      <c r="F317" s="183" t="s">
        <v>439</v>
      </c>
      <c r="G317" s="184" t="s">
        <v>150</v>
      </c>
      <c r="H317" s="185">
        <v>15</v>
      </c>
      <c r="I317" s="186">
        <v>901</v>
      </c>
      <c r="J317" s="187">
        <f>H317*I317</f>
        <v>13515</v>
      </c>
      <c r="K317" s="183" t="s">
        <v>151</v>
      </c>
      <c r="L317" s="40"/>
      <c r="M317" s="188" t="s">
        <v>5</v>
      </c>
      <c r="N317" s="189" t="s">
        <v>41</v>
      </c>
      <c r="O317" s="41"/>
      <c r="P317" s="190">
        <v>0</v>
      </c>
      <c r="Q317" s="190">
        <v>0</v>
      </c>
      <c r="R317" s="190">
        <v>0</v>
      </c>
      <c r="S317" s="190">
        <v>0</v>
      </c>
      <c r="T317" s="191">
        <v>0</v>
      </c>
      <c r="AR317" s="24" t="s">
        <v>152</v>
      </c>
      <c r="AT317" s="24" t="s">
        <v>147</v>
      </c>
      <c r="AU317" s="24" t="s">
        <v>78</v>
      </c>
      <c r="AY317" s="24" t="s">
        <v>145</v>
      </c>
      <c r="BE317" s="192">
        <v>0</v>
      </c>
      <c r="BF317" s="192">
        <v>0</v>
      </c>
      <c r="BG317" s="192">
        <v>0</v>
      </c>
      <c r="BH317" s="192">
        <v>0</v>
      </c>
      <c r="BI317" s="192">
        <v>0</v>
      </c>
      <c r="BJ317" s="24" t="s">
        <v>74</v>
      </c>
      <c r="BK317" s="192">
        <v>0</v>
      </c>
      <c r="BL317" s="24" t="s">
        <v>152</v>
      </c>
      <c r="BM317" s="24" t="s">
        <v>440</v>
      </c>
    </row>
    <row r="318" spans="2:65" s="1" customFormat="1" x14ac:dyDescent="0.3">
      <c r="B318" s="40"/>
      <c r="D318" s="193" t="s">
        <v>154</v>
      </c>
      <c r="F318" s="194" t="s">
        <v>441</v>
      </c>
      <c r="I318" s="155"/>
      <c r="L318" s="40"/>
      <c r="M318" s="195"/>
      <c r="N318" s="41"/>
      <c r="O318" s="41"/>
      <c r="P318" s="41"/>
      <c r="Q318" s="41"/>
      <c r="R318" s="41"/>
      <c r="S318" s="41"/>
      <c r="T318" s="69"/>
      <c r="AT318" s="24" t="s">
        <v>154</v>
      </c>
      <c r="AU318" s="24" t="s">
        <v>78</v>
      </c>
    </row>
    <row r="319" spans="2:65" s="1" customFormat="1" ht="216" x14ac:dyDescent="0.3">
      <c r="B319" s="40"/>
      <c r="D319" s="193" t="s">
        <v>156</v>
      </c>
      <c r="F319" s="196" t="s">
        <v>442</v>
      </c>
      <c r="I319" s="155"/>
      <c r="L319" s="40"/>
      <c r="M319" s="195"/>
      <c r="N319" s="41"/>
      <c r="O319" s="41"/>
      <c r="P319" s="41"/>
      <c r="Q319" s="41"/>
      <c r="R319" s="41"/>
      <c r="S319" s="41"/>
      <c r="T319" s="69"/>
      <c r="AT319" s="24" t="s">
        <v>156</v>
      </c>
      <c r="AU319" s="24" t="s">
        <v>78</v>
      </c>
    </row>
    <row r="320" spans="2:65" s="12" customFormat="1" x14ac:dyDescent="0.3">
      <c r="B320" s="197"/>
      <c r="D320" s="193" t="s">
        <v>158</v>
      </c>
      <c r="E320" s="198" t="s">
        <v>5</v>
      </c>
      <c r="F320" s="199" t="s">
        <v>159</v>
      </c>
      <c r="H320" s="198" t="s">
        <v>5</v>
      </c>
      <c r="I320" s="200"/>
      <c r="L320" s="197"/>
      <c r="M320" s="201"/>
      <c r="N320" s="202"/>
      <c r="O320" s="202"/>
      <c r="P320" s="202"/>
      <c r="Q320" s="202"/>
      <c r="R320" s="202"/>
      <c r="S320" s="202"/>
      <c r="T320" s="203"/>
      <c r="AT320" s="198" t="s">
        <v>158</v>
      </c>
      <c r="AU320" s="198" t="s">
        <v>78</v>
      </c>
      <c r="AV320" s="12" t="s">
        <v>74</v>
      </c>
      <c r="AW320" s="12" t="s">
        <v>34</v>
      </c>
      <c r="AX320" s="12" t="s">
        <v>70</v>
      </c>
      <c r="AY320" s="198" t="s">
        <v>145</v>
      </c>
    </row>
    <row r="321" spans="2:65" s="13" customFormat="1" x14ac:dyDescent="0.3">
      <c r="B321" s="204"/>
      <c r="D321" s="193" t="s">
        <v>158</v>
      </c>
      <c r="E321" s="205" t="s">
        <v>5</v>
      </c>
      <c r="F321" s="206" t="s">
        <v>443</v>
      </c>
      <c r="H321" s="207">
        <v>15</v>
      </c>
      <c r="I321" s="208"/>
      <c r="L321" s="204"/>
      <c r="M321" s="209"/>
      <c r="N321" s="210"/>
      <c r="O321" s="210"/>
      <c r="P321" s="210"/>
      <c r="Q321" s="210"/>
      <c r="R321" s="210"/>
      <c r="S321" s="210"/>
      <c r="T321" s="211"/>
      <c r="AT321" s="205" t="s">
        <v>158</v>
      </c>
      <c r="AU321" s="205" t="s">
        <v>78</v>
      </c>
      <c r="AV321" s="13" t="s">
        <v>78</v>
      </c>
      <c r="AW321" s="13" t="s">
        <v>34</v>
      </c>
      <c r="AX321" s="13" t="s">
        <v>74</v>
      </c>
      <c r="AY321" s="205" t="s">
        <v>145</v>
      </c>
    </row>
    <row r="322" spans="2:65" s="1" customFormat="1" ht="25.5" customHeight="1" x14ac:dyDescent="0.3">
      <c r="B322" s="180"/>
      <c r="C322" s="181" t="s">
        <v>444</v>
      </c>
      <c r="D322" s="181" t="s">
        <v>147</v>
      </c>
      <c r="E322" s="182" t="s">
        <v>445</v>
      </c>
      <c r="F322" s="183" t="s">
        <v>446</v>
      </c>
      <c r="G322" s="184" t="s">
        <v>150</v>
      </c>
      <c r="H322" s="185">
        <v>60</v>
      </c>
      <c r="I322" s="186">
        <v>517</v>
      </c>
      <c r="J322" s="187">
        <f>H322*I322</f>
        <v>31020</v>
      </c>
      <c r="K322" s="183" t="s">
        <v>151</v>
      </c>
      <c r="L322" s="40"/>
      <c r="M322" s="188" t="s">
        <v>5</v>
      </c>
      <c r="N322" s="189" t="s">
        <v>41</v>
      </c>
      <c r="O322" s="41"/>
      <c r="P322" s="190">
        <v>0</v>
      </c>
      <c r="Q322" s="190">
        <v>0.1837</v>
      </c>
      <c r="R322" s="190">
        <v>11.022</v>
      </c>
      <c r="S322" s="190">
        <v>0</v>
      </c>
      <c r="T322" s="191">
        <v>0</v>
      </c>
      <c r="AR322" s="24" t="s">
        <v>152</v>
      </c>
      <c r="AT322" s="24" t="s">
        <v>147</v>
      </c>
      <c r="AU322" s="24" t="s">
        <v>78</v>
      </c>
      <c r="AY322" s="24" t="s">
        <v>145</v>
      </c>
      <c r="BE322" s="192">
        <v>0</v>
      </c>
      <c r="BF322" s="192">
        <v>0</v>
      </c>
      <c r="BG322" s="192">
        <v>0</v>
      </c>
      <c r="BH322" s="192">
        <v>0</v>
      </c>
      <c r="BI322" s="192">
        <v>0</v>
      </c>
      <c r="BJ322" s="24" t="s">
        <v>74</v>
      </c>
      <c r="BK322" s="192">
        <v>0</v>
      </c>
      <c r="BL322" s="24" t="s">
        <v>152</v>
      </c>
      <c r="BM322" s="24" t="s">
        <v>447</v>
      </c>
    </row>
    <row r="323" spans="2:65" s="1" customFormat="1" ht="27" x14ac:dyDescent="0.3">
      <c r="B323" s="40"/>
      <c r="D323" s="193" t="s">
        <v>154</v>
      </c>
      <c r="F323" s="194" t="s">
        <v>448</v>
      </c>
      <c r="I323" s="155"/>
      <c r="L323" s="40"/>
      <c r="M323" s="195"/>
      <c r="N323" s="41"/>
      <c r="O323" s="41"/>
      <c r="P323" s="41"/>
      <c r="Q323" s="41"/>
      <c r="R323" s="41"/>
      <c r="S323" s="41"/>
      <c r="T323" s="69"/>
      <c r="AT323" s="24" t="s">
        <v>154</v>
      </c>
      <c r="AU323" s="24" t="s">
        <v>78</v>
      </c>
    </row>
    <row r="324" spans="2:65" s="1" customFormat="1" ht="148.5" x14ac:dyDescent="0.3">
      <c r="B324" s="40"/>
      <c r="D324" s="193" t="s">
        <v>156</v>
      </c>
      <c r="F324" s="196" t="s">
        <v>449</v>
      </c>
      <c r="I324" s="155"/>
      <c r="L324" s="40"/>
      <c r="M324" s="195"/>
      <c r="N324" s="41"/>
      <c r="O324" s="41"/>
      <c r="P324" s="41"/>
      <c r="Q324" s="41"/>
      <c r="R324" s="41"/>
      <c r="S324" s="41"/>
      <c r="T324" s="69"/>
      <c r="AT324" s="24" t="s">
        <v>156</v>
      </c>
      <c r="AU324" s="24" t="s">
        <v>78</v>
      </c>
    </row>
    <row r="325" spans="2:65" s="12" customFormat="1" x14ac:dyDescent="0.3">
      <c r="B325" s="197"/>
      <c r="D325" s="193" t="s">
        <v>158</v>
      </c>
      <c r="E325" s="198" t="s">
        <v>5</v>
      </c>
      <c r="F325" s="199" t="s">
        <v>159</v>
      </c>
      <c r="H325" s="198" t="s">
        <v>5</v>
      </c>
      <c r="I325" s="200"/>
      <c r="L325" s="197"/>
      <c r="M325" s="201"/>
      <c r="N325" s="202"/>
      <c r="O325" s="202"/>
      <c r="P325" s="202"/>
      <c r="Q325" s="202"/>
      <c r="R325" s="202"/>
      <c r="S325" s="202"/>
      <c r="T325" s="203"/>
      <c r="AT325" s="198" t="s">
        <v>158</v>
      </c>
      <c r="AU325" s="198" t="s">
        <v>78</v>
      </c>
      <c r="AV325" s="12" t="s">
        <v>74</v>
      </c>
      <c r="AW325" s="12" t="s">
        <v>34</v>
      </c>
      <c r="AX325" s="12" t="s">
        <v>70</v>
      </c>
      <c r="AY325" s="198" t="s">
        <v>145</v>
      </c>
    </row>
    <row r="326" spans="2:65" s="13" customFormat="1" x14ac:dyDescent="0.3">
      <c r="B326" s="204"/>
      <c r="D326" s="193" t="s">
        <v>158</v>
      </c>
      <c r="E326" s="205" t="s">
        <v>5</v>
      </c>
      <c r="F326" s="206" t="s">
        <v>181</v>
      </c>
      <c r="H326" s="207">
        <v>50</v>
      </c>
      <c r="I326" s="208"/>
      <c r="L326" s="204"/>
      <c r="M326" s="209"/>
      <c r="N326" s="210"/>
      <c r="O326" s="210"/>
      <c r="P326" s="210"/>
      <c r="Q326" s="210"/>
      <c r="R326" s="210"/>
      <c r="S326" s="210"/>
      <c r="T326" s="211"/>
      <c r="AT326" s="205" t="s">
        <v>158</v>
      </c>
      <c r="AU326" s="205" t="s">
        <v>78</v>
      </c>
      <c r="AV326" s="13" t="s">
        <v>78</v>
      </c>
      <c r="AW326" s="13" t="s">
        <v>34</v>
      </c>
      <c r="AX326" s="13" t="s">
        <v>70</v>
      </c>
      <c r="AY326" s="205" t="s">
        <v>145</v>
      </c>
    </row>
    <row r="327" spans="2:65" s="13" customFormat="1" x14ac:dyDescent="0.3">
      <c r="B327" s="204"/>
      <c r="D327" s="193" t="s">
        <v>158</v>
      </c>
      <c r="E327" s="205" t="s">
        <v>5</v>
      </c>
      <c r="F327" s="206" t="s">
        <v>450</v>
      </c>
      <c r="H327" s="207">
        <v>10</v>
      </c>
      <c r="I327" s="208"/>
      <c r="L327" s="204"/>
      <c r="M327" s="209"/>
      <c r="N327" s="210"/>
      <c r="O327" s="210"/>
      <c r="P327" s="210"/>
      <c r="Q327" s="210"/>
      <c r="R327" s="210"/>
      <c r="S327" s="210"/>
      <c r="T327" s="211"/>
      <c r="AT327" s="205" t="s">
        <v>158</v>
      </c>
      <c r="AU327" s="205" t="s">
        <v>78</v>
      </c>
      <c r="AV327" s="13" t="s">
        <v>78</v>
      </c>
      <c r="AW327" s="13" t="s">
        <v>34</v>
      </c>
      <c r="AX327" s="13" t="s">
        <v>70</v>
      </c>
      <c r="AY327" s="205" t="s">
        <v>145</v>
      </c>
    </row>
    <row r="328" spans="2:65" s="14" customFormat="1" x14ac:dyDescent="0.3">
      <c r="B328" s="212"/>
      <c r="D328" s="193" t="s">
        <v>158</v>
      </c>
      <c r="E328" s="213" t="s">
        <v>5</v>
      </c>
      <c r="F328" s="214" t="s">
        <v>175</v>
      </c>
      <c r="H328" s="215">
        <v>60</v>
      </c>
      <c r="I328" s="216"/>
      <c r="L328" s="212"/>
      <c r="M328" s="217"/>
      <c r="N328" s="218"/>
      <c r="O328" s="218"/>
      <c r="P328" s="218"/>
      <c r="Q328" s="218"/>
      <c r="R328" s="218"/>
      <c r="S328" s="218"/>
      <c r="T328" s="219"/>
      <c r="AT328" s="213" t="s">
        <v>158</v>
      </c>
      <c r="AU328" s="213" t="s">
        <v>78</v>
      </c>
      <c r="AV328" s="14" t="s">
        <v>152</v>
      </c>
      <c r="AW328" s="14" t="s">
        <v>34</v>
      </c>
      <c r="AX328" s="14" t="s">
        <v>74</v>
      </c>
      <c r="AY328" s="213" t="s">
        <v>145</v>
      </c>
    </row>
    <row r="329" spans="2:65" s="1" customFormat="1" ht="16.5" customHeight="1" x14ac:dyDescent="0.3">
      <c r="B329" s="180"/>
      <c r="C329" s="228" t="s">
        <v>451</v>
      </c>
      <c r="D329" s="228" t="s">
        <v>273</v>
      </c>
      <c r="E329" s="229" t="s">
        <v>452</v>
      </c>
      <c r="F329" s="230" t="s">
        <v>453</v>
      </c>
      <c r="G329" s="231" t="s">
        <v>260</v>
      </c>
      <c r="H329" s="232">
        <v>2.5249999999999999</v>
      </c>
      <c r="I329" s="186">
        <v>2662</v>
      </c>
      <c r="J329" s="187">
        <f>H329*I329</f>
        <v>6721.55</v>
      </c>
      <c r="K329" s="230" t="s">
        <v>151</v>
      </c>
      <c r="L329" s="233"/>
      <c r="M329" s="234" t="s">
        <v>5</v>
      </c>
      <c r="N329" s="235" t="s">
        <v>41</v>
      </c>
      <c r="O329" s="41"/>
      <c r="P329" s="190">
        <v>0</v>
      </c>
      <c r="Q329" s="190">
        <v>1</v>
      </c>
      <c r="R329" s="190">
        <v>2.5249999999999999</v>
      </c>
      <c r="S329" s="190">
        <v>0</v>
      </c>
      <c r="T329" s="191">
        <v>0</v>
      </c>
      <c r="AR329" s="24" t="s">
        <v>205</v>
      </c>
      <c r="AT329" s="24" t="s">
        <v>273</v>
      </c>
      <c r="AU329" s="24" t="s">
        <v>78</v>
      </c>
      <c r="AY329" s="24" t="s">
        <v>145</v>
      </c>
      <c r="BE329" s="192">
        <v>0</v>
      </c>
      <c r="BF329" s="192">
        <v>0</v>
      </c>
      <c r="BG329" s="192">
        <v>0</v>
      </c>
      <c r="BH329" s="192">
        <v>0</v>
      </c>
      <c r="BI329" s="192">
        <v>0</v>
      </c>
      <c r="BJ329" s="24" t="s">
        <v>74</v>
      </c>
      <c r="BK329" s="192">
        <v>0</v>
      </c>
      <c r="BL329" s="24" t="s">
        <v>152</v>
      </c>
      <c r="BM329" s="24" t="s">
        <v>454</v>
      </c>
    </row>
    <row r="330" spans="2:65" s="1" customFormat="1" x14ac:dyDescent="0.3">
      <c r="B330" s="40"/>
      <c r="D330" s="193" t="s">
        <v>154</v>
      </c>
      <c r="F330" s="194" t="s">
        <v>453</v>
      </c>
      <c r="I330" s="155"/>
      <c r="L330" s="40"/>
      <c r="M330" s="195"/>
      <c r="N330" s="41"/>
      <c r="O330" s="41"/>
      <c r="P330" s="41"/>
      <c r="Q330" s="41"/>
      <c r="R330" s="41"/>
      <c r="S330" s="41"/>
      <c r="T330" s="69"/>
      <c r="AT330" s="24" t="s">
        <v>154</v>
      </c>
      <c r="AU330" s="24" t="s">
        <v>78</v>
      </c>
    </row>
    <row r="331" spans="2:65" s="12" customFormat="1" x14ac:dyDescent="0.3">
      <c r="B331" s="197"/>
      <c r="D331" s="193" t="s">
        <v>158</v>
      </c>
      <c r="E331" s="198" t="s">
        <v>5</v>
      </c>
      <c r="F331" s="199" t="s">
        <v>455</v>
      </c>
      <c r="H331" s="198" t="s">
        <v>5</v>
      </c>
      <c r="I331" s="200"/>
      <c r="L331" s="197"/>
      <c r="M331" s="201"/>
      <c r="N331" s="202"/>
      <c r="O331" s="202"/>
      <c r="P331" s="202"/>
      <c r="Q331" s="202"/>
      <c r="R331" s="202"/>
      <c r="S331" s="202"/>
      <c r="T331" s="203"/>
      <c r="AT331" s="198" t="s">
        <v>158</v>
      </c>
      <c r="AU331" s="198" t="s">
        <v>78</v>
      </c>
      <c r="AV331" s="12" t="s">
        <v>74</v>
      </c>
      <c r="AW331" s="12" t="s">
        <v>34</v>
      </c>
      <c r="AX331" s="12" t="s">
        <v>70</v>
      </c>
      <c r="AY331" s="198" t="s">
        <v>145</v>
      </c>
    </row>
    <row r="332" spans="2:65" s="13" customFormat="1" x14ac:dyDescent="0.3">
      <c r="B332" s="204"/>
      <c r="D332" s="193" t="s">
        <v>158</v>
      </c>
      <c r="E332" s="205" t="s">
        <v>5</v>
      </c>
      <c r="F332" s="206" t="s">
        <v>456</v>
      </c>
      <c r="H332" s="207">
        <v>2.5249999999999999</v>
      </c>
      <c r="I332" s="208"/>
      <c r="L332" s="204"/>
      <c r="M332" s="209"/>
      <c r="N332" s="210"/>
      <c r="O332" s="210"/>
      <c r="P332" s="210"/>
      <c r="Q332" s="210"/>
      <c r="R332" s="210"/>
      <c r="S332" s="210"/>
      <c r="T332" s="211"/>
      <c r="AT332" s="205" t="s">
        <v>158</v>
      </c>
      <c r="AU332" s="205" t="s">
        <v>78</v>
      </c>
      <c r="AV332" s="13" t="s">
        <v>78</v>
      </c>
      <c r="AW332" s="13" t="s">
        <v>34</v>
      </c>
      <c r="AX332" s="13" t="s">
        <v>74</v>
      </c>
      <c r="AY332" s="205" t="s">
        <v>145</v>
      </c>
    </row>
    <row r="333" spans="2:65" s="1" customFormat="1" ht="25.5" customHeight="1" x14ac:dyDescent="0.3">
      <c r="B333" s="180"/>
      <c r="C333" s="181" t="s">
        <v>457</v>
      </c>
      <c r="D333" s="181" t="s">
        <v>147</v>
      </c>
      <c r="E333" s="182" t="s">
        <v>458</v>
      </c>
      <c r="F333" s="183" t="s">
        <v>459</v>
      </c>
      <c r="G333" s="184" t="s">
        <v>150</v>
      </c>
      <c r="H333" s="185">
        <v>1430</v>
      </c>
      <c r="I333" s="186">
        <v>252</v>
      </c>
      <c r="J333" s="187">
        <f>H333*I333</f>
        <v>360360</v>
      </c>
      <c r="K333" s="183" t="s">
        <v>151</v>
      </c>
      <c r="L333" s="40"/>
      <c r="M333" s="188" t="s">
        <v>5</v>
      </c>
      <c r="N333" s="189" t="s">
        <v>41</v>
      </c>
      <c r="O333" s="41"/>
      <c r="P333" s="190">
        <v>0</v>
      </c>
      <c r="Q333" s="190">
        <v>8.4250000000000005E-2</v>
      </c>
      <c r="R333" s="190">
        <v>120.47750000000001</v>
      </c>
      <c r="S333" s="190">
        <v>0</v>
      </c>
      <c r="T333" s="191">
        <v>0</v>
      </c>
      <c r="AR333" s="24" t="s">
        <v>152</v>
      </c>
      <c r="AT333" s="24" t="s">
        <v>147</v>
      </c>
      <c r="AU333" s="24" t="s">
        <v>78</v>
      </c>
      <c r="AY333" s="24" t="s">
        <v>145</v>
      </c>
      <c r="BE333" s="192">
        <v>0</v>
      </c>
      <c r="BF333" s="192">
        <v>0</v>
      </c>
      <c r="BG333" s="192">
        <v>0</v>
      </c>
      <c r="BH333" s="192">
        <v>0</v>
      </c>
      <c r="BI333" s="192">
        <v>0</v>
      </c>
      <c r="BJ333" s="24" t="s">
        <v>74</v>
      </c>
      <c r="BK333" s="192">
        <v>0</v>
      </c>
      <c r="BL333" s="24" t="s">
        <v>152</v>
      </c>
      <c r="BM333" s="24" t="s">
        <v>460</v>
      </c>
    </row>
    <row r="334" spans="2:65" s="1" customFormat="1" ht="40.5" x14ac:dyDescent="0.3">
      <c r="B334" s="40"/>
      <c r="D334" s="193" t="s">
        <v>154</v>
      </c>
      <c r="F334" s="194" t="s">
        <v>461</v>
      </c>
      <c r="I334" s="155"/>
      <c r="L334" s="40"/>
      <c r="M334" s="195"/>
      <c r="N334" s="41"/>
      <c r="O334" s="41"/>
      <c r="P334" s="41"/>
      <c r="Q334" s="41"/>
      <c r="R334" s="41"/>
      <c r="S334" s="41"/>
      <c r="T334" s="69"/>
      <c r="AT334" s="24" t="s">
        <v>154</v>
      </c>
      <c r="AU334" s="24" t="s">
        <v>78</v>
      </c>
    </row>
    <row r="335" spans="2:65" s="1" customFormat="1" ht="121.5" x14ac:dyDescent="0.3">
      <c r="B335" s="40"/>
      <c r="D335" s="193" t="s">
        <v>156</v>
      </c>
      <c r="F335" s="196" t="s">
        <v>462</v>
      </c>
      <c r="I335" s="155"/>
      <c r="L335" s="40"/>
      <c r="M335" s="195"/>
      <c r="N335" s="41"/>
      <c r="O335" s="41"/>
      <c r="P335" s="41"/>
      <c r="Q335" s="41"/>
      <c r="R335" s="41"/>
      <c r="S335" s="41"/>
      <c r="T335" s="69"/>
      <c r="AT335" s="24" t="s">
        <v>156</v>
      </c>
      <c r="AU335" s="24" t="s">
        <v>78</v>
      </c>
    </row>
    <row r="336" spans="2:65" s="12" customFormat="1" x14ac:dyDescent="0.3">
      <c r="B336" s="197"/>
      <c r="D336" s="193" t="s">
        <v>158</v>
      </c>
      <c r="E336" s="198" t="s">
        <v>5</v>
      </c>
      <c r="F336" s="199" t="s">
        <v>159</v>
      </c>
      <c r="H336" s="198" t="s">
        <v>5</v>
      </c>
      <c r="I336" s="200"/>
      <c r="L336" s="197"/>
      <c r="M336" s="201"/>
      <c r="N336" s="202"/>
      <c r="O336" s="202"/>
      <c r="P336" s="202"/>
      <c r="Q336" s="202"/>
      <c r="R336" s="202"/>
      <c r="S336" s="202"/>
      <c r="T336" s="203"/>
      <c r="AT336" s="198" t="s">
        <v>158</v>
      </c>
      <c r="AU336" s="198" t="s">
        <v>78</v>
      </c>
      <c r="AV336" s="12" t="s">
        <v>74</v>
      </c>
      <c r="AW336" s="12" t="s">
        <v>34</v>
      </c>
      <c r="AX336" s="12" t="s">
        <v>70</v>
      </c>
      <c r="AY336" s="198" t="s">
        <v>145</v>
      </c>
    </row>
    <row r="337" spans="2:65" s="13" customFormat="1" x14ac:dyDescent="0.3">
      <c r="B337" s="204"/>
      <c r="D337" s="193" t="s">
        <v>158</v>
      </c>
      <c r="E337" s="205" t="s">
        <v>5</v>
      </c>
      <c r="F337" s="206" t="s">
        <v>463</v>
      </c>
      <c r="H337" s="207">
        <v>840</v>
      </c>
      <c r="I337" s="208"/>
      <c r="L337" s="204"/>
      <c r="M337" s="209"/>
      <c r="N337" s="210"/>
      <c r="O337" s="210"/>
      <c r="P337" s="210"/>
      <c r="Q337" s="210"/>
      <c r="R337" s="210"/>
      <c r="S337" s="210"/>
      <c r="T337" s="211"/>
      <c r="AT337" s="205" t="s">
        <v>158</v>
      </c>
      <c r="AU337" s="205" t="s">
        <v>78</v>
      </c>
      <c r="AV337" s="13" t="s">
        <v>78</v>
      </c>
      <c r="AW337" s="13" t="s">
        <v>34</v>
      </c>
      <c r="AX337" s="13" t="s">
        <v>70</v>
      </c>
      <c r="AY337" s="205" t="s">
        <v>145</v>
      </c>
    </row>
    <row r="338" spans="2:65" s="13" customFormat="1" x14ac:dyDescent="0.3">
      <c r="B338" s="204"/>
      <c r="D338" s="193" t="s">
        <v>158</v>
      </c>
      <c r="E338" s="205" t="s">
        <v>5</v>
      </c>
      <c r="F338" s="206" t="s">
        <v>464</v>
      </c>
      <c r="H338" s="207">
        <v>10</v>
      </c>
      <c r="I338" s="208"/>
      <c r="L338" s="204"/>
      <c r="M338" s="209"/>
      <c r="N338" s="210"/>
      <c r="O338" s="210"/>
      <c r="P338" s="210"/>
      <c r="Q338" s="210"/>
      <c r="R338" s="210"/>
      <c r="S338" s="210"/>
      <c r="T338" s="211"/>
      <c r="AT338" s="205" t="s">
        <v>158</v>
      </c>
      <c r="AU338" s="205" t="s">
        <v>78</v>
      </c>
      <c r="AV338" s="13" t="s">
        <v>78</v>
      </c>
      <c r="AW338" s="13" t="s">
        <v>34</v>
      </c>
      <c r="AX338" s="13" t="s">
        <v>70</v>
      </c>
      <c r="AY338" s="205" t="s">
        <v>145</v>
      </c>
    </row>
    <row r="339" spans="2:65" s="13" customFormat="1" x14ac:dyDescent="0.3">
      <c r="B339" s="204"/>
      <c r="D339" s="193" t="s">
        <v>158</v>
      </c>
      <c r="E339" s="205" t="s">
        <v>5</v>
      </c>
      <c r="F339" s="206" t="s">
        <v>465</v>
      </c>
      <c r="H339" s="207">
        <v>55</v>
      </c>
      <c r="I339" s="208"/>
      <c r="L339" s="204"/>
      <c r="M339" s="209"/>
      <c r="N339" s="210"/>
      <c r="O339" s="210"/>
      <c r="P339" s="210"/>
      <c r="Q339" s="210"/>
      <c r="R339" s="210"/>
      <c r="S339" s="210"/>
      <c r="T339" s="211"/>
      <c r="AT339" s="205" t="s">
        <v>158</v>
      </c>
      <c r="AU339" s="205" t="s">
        <v>78</v>
      </c>
      <c r="AV339" s="13" t="s">
        <v>78</v>
      </c>
      <c r="AW339" s="13" t="s">
        <v>34</v>
      </c>
      <c r="AX339" s="13" t="s">
        <v>70</v>
      </c>
      <c r="AY339" s="205" t="s">
        <v>145</v>
      </c>
    </row>
    <row r="340" spans="2:65" s="13" customFormat="1" ht="27" x14ac:dyDescent="0.3">
      <c r="B340" s="204"/>
      <c r="D340" s="193" t="s">
        <v>158</v>
      </c>
      <c r="E340" s="205" t="s">
        <v>5</v>
      </c>
      <c r="F340" s="206" t="s">
        <v>466</v>
      </c>
      <c r="H340" s="207">
        <v>185</v>
      </c>
      <c r="I340" s="208"/>
      <c r="L340" s="204"/>
      <c r="M340" s="209"/>
      <c r="N340" s="210"/>
      <c r="O340" s="210"/>
      <c r="P340" s="210"/>
      <c r="Q340" s="210"/>
      <c r="R340" s="210"/>
      <c r="S340" s="210"/>
      <c r="T340" s="211"/>
      <c r="AT340" s="205" t="s">
        <v>158</v>
      </c>
      <c r="AU340" s="205" t="s">
        <v>78</v>
      </c>
      <c r="AV340" s="13" t="s">
        <v>78</v>
      </c>
      <c r="AW340" s="13" t="s">
        <v>34</v>
      </c>
      <c r="AX340" s="13" t="s">
        <v>70</v>
      </c>
      <c r="AY340" s="205" t="s">
        <v>145</v>
      </c>
    </row>
    <row r="341" spans="2:65" s="13" customFormat="1" ht="27" x14ac:dyDescent="0.3">
      <c r="B341" s="204"/>
      <c r="D341" s="193" t="s">
        <v>158</v>
      </c>
      <c r="E341" s="205" t="s">
        <v>5</v>
      </c>
      <c r="F341" s="206" t="s">
        <v>173</v>
      </c>
      <c r="H341" s="207">
        <v>315</v>
      </c>
      <c r="I341" s="208"/>
      <c r="L341" s="204"/>
      <c r="M341" s="209"/>
      <c r="N341" s="210"/>
      <c r="O341" s="210"/>
      <c r="P341" s="210"/>
      <c r="Q341" s="210"/>
      <c r="R341" s="210"/>
      <c r="S341" s="210"/>
      <c r="T341" s="211"/>
      <c r="AT341" s="205" t="s">
        <v>158</v>
      </c>
      <c r="AU341" s="205" t="s">
        <v>78</v>
      </c>
      <c r="AV341" s="13" t="s">
        <v>78</v>
      </c>
      <c r="AW341" s="13" t="s">
        <v>34</v>
      </c>
      <c r="AX341" s="13" t="s">
        <v>70</v>
      </c>
      <c r="AY341" s="205" t="s">
        <v>145</v>
      </c>
    </row>
    <row r="342" spans="2:65" s="13" customFormat="1" x14ac:dyDescent="0.3">
      <c r="B342" s="204"/>
      <c r="D342" s="193" t="s">
        <v>158</v>
      </c>
      <c r="E342" s="205" t="s">
        <v>5</v>
      </c>
      <c r="F342" s="206" t="s">
        <v>467</v>
      </c>
      <c r="H342" s="207">
        <v>25</v>
      </c>
      <c r="I342" s="208"/>
      <c r="L342" s="204"/>
      <c r="M342" s="209"/>
      <c r="N342" s="210"/>
      <c r="O342" s="210"/>
      <c r="P342" s="210"/>
      <c r="Q342" s="210"/>
      <c r="R342" s="210"/>
      <c r="S342" s="210"/>
      <c r="T342" s="211"/>
      <c r="AT342" s="205" t="s">
        <v>158</v>
      </c>
      <c r="AU342" s="205" t="s">
        <v>78</v>
      </c>
      <c r="AV342" s="13" t="s">
        <v>78</v>
      </c>
      <c r="AW342" s="13" t="s">
        <v>34</v>
      </c>
      <c r="AX342" s="13" t="s">
        <v>70</v>
      </c>
      <c r="AY342" s="205" t="s">
        <v>145</v>
      </c>
    </row>
    <row r="343" spans="2:65" s="14" customFormat="1" x14ac:dyDescent="0.3">
      <c r="B343" s="212"/>
      <c r="D343" s="193" t="s">
        <v>158</v>
      </c>
      <c r="E343" s="213" t="s">
        <v>5</v>
      </c>
      <c r="F343" s="214" t="s">
        <v>175</v>
      </c>
      <c r="H343" s="215">
        <v>1430</v>
      </c>
      <c r="I343" s="216"/>
      <c r="L343" s="212"/>
      <c r="M343" s="217"/>
      <c r="N343" s="218"/>
      <c r="O343" s="218"/>
      <c r="P343" s="218"/>
      <c r="Q343" s="218"/>
      <c r="R343" s="218"/>
      <c r="S343" s="218"/>
      <c r="T343" s="219"/>
      <c r="AT343" s="213" t="s">
        <v>158</v>
      </c>
      <c r="AU343" s="213" t="s">
        <v>78</v>
      </c>
      <c r="AV343" s="14" t="s">
        <v>152</v>
      </c>
      <c r="AW343" s="14" t="s">
        <v>34</v>
      </c>
      <c r="AX343" s="14" t="s">
        <v>74</v>
      </c>
      <c r="AY343" s="213" t="s">
        <v>145</v>
      </c>
    </row>
    <row r="344" spans="2:65" s="1" customFormat="1" ht="16.5" customHeight="1" x14ac:dyDescent="0.3">
      <c r="B344" s="180"/>
      <c r="C344" s="228" t="s">
        <v>468</v>
      </c>
      <c r="D344" s="228" t="s">
        <v>273</v>
      </c>
      <c r="E344" s="229" t="s">
        <v>469</v>
      </c>
      <c r="F344" s="230" t="s">
        <v>470</v>
      </c>
      <c r="G344" s="231" t="s">
        <v>150</v>
      </c>
      <c r="H344" s="232">
        <v>1035.25</v>
      </c>
      <c r="I344" s="186">
        <v>220</v>
      </c>
      <c r="J344" s="187">
        <f>H344*I344</f>
        <v>227755</v>
      </c>
      <c r="K344" s="230" t="s">
        <v>5</v>
      </c>
      <c r="L344" s="233"/>
      <c r="M344" s="234" t="s">
        <v>5</v>
      </c>
      <c r="N344" s="235" t="s">
        <v>41</v>
      </c>
      <c r="O344" s="41"/>
      <c r="P344" s="190">
        <v>0</v>
      </c>
      <c r="Q344" s="190">
        <v>0.14000000000000001</v>
      </c>
      <c r="R344" s="190">
        <v>144.935</v>
      </c>
      <c r="S344" s="190">
        <v>0</v>
      </c>
      <c r="T344" s="191">
        <v>0</v>
      </c>
      <c r="AR344" s="24" t="s">
        <v>205</v>
      </c>
      <c r="AT344" s="24" t="s">
        <v>273</v>
      </c>
      <c r="AU344" s="24" t="s">
        <v>78</v>
      </c>
      <c r="AY344" s="24" t="s">
        <v>145</v>
      </c>
      <c r="BE344" s="192">
        <v>0</v>
      </c>
      <c r="BF344" s="192">
        <v>0</v>
      </c>
      <c r="BG344" s="192">
        <v>0</v>
      </c>
      <c r="BH344" s="192">
        <v>0</v>
      </c>
      <c r="BI344" s="192">
        <v>0</v>
      </c>
      <c r="BJ344" s="24" t="s">
        <v>74</v>
      </c>
      <c r="BK344" s="192">
        <v>0</v>
      </c>
      <c r="BL344" s="24" t="s">
        <v>152</v>
      </c>
      <c r="BM344" s="24" t="s">
        <v>471</v>
      </c>
    </row>
    <row r="345" spans="2:65" s="1" customFormat="1" x14ac:dyDescent="0.3">
      <c r="B345" s="40"/>
      <c r="D345" s="193" t="s">
        <v>154</v>
      </c>
      <c r="F345" s="194" t="s">
        <v>472</v>
      </c>
      <c r="I345" s="155"/>
      <c r="L345" s="40"/>
      <c r="M345" s="195"/>
      <c r="N345" s="41"/>
      <c r="O345" s="41"/>
      <c r="P345" s="41"/>
      <c r="Q345" s="41"/>
      <c r="R345" s="41"/>
      <c r="S345" s="41"/>
      <c r="T345" s="69"/>
      <c r="AT345" s="24" t="s">
        <v>154</v>
      </c>
      <c r="AU345" s="24" t="s">
        <v>78</v>
      </c>
    </row>
    <row r="346" spans="2:65" s="1" customFormat="1" ht="27" x14ac:dyDescent="0.3">
      <c r="B346" s="40"/>
      <c r="D346" s="193" t="s">
        <v>473</v>
      </c>
      <c r="F346" s="196" t="s">
        <v>474</v>
      </c>
      <c r="I346" s="155"/>
      <c r="L346" s="40"/>
      <c r="M346" s="195"/>
      <c r="N346" s="41"/>
      <c r="O346" s="41"/>
      <c r="P346" s="41"/>
      <c r="Q346" s="41"/>
      <c r="R346" s="41"/>
      <c r="S346" s="41"/>
      <c r="T346" s="69"/>
      <c r="AT346" s="24" t="s">
        <v>473</v>
      </c>
      <c r="AU346" s="24" t="s">
        <v>78</v>
      </c>
    </row>
    <row r="347" spans="2:65" s="12" customFormat="1" x14ac:dyDescent="0.3">
      <c r="B347" s="197"/>
      <c r="D347" s="193" t="s">
        <v>158</v>
      </c>
      <c r="E347" s="198" t="s">
        <v>5</v>
      </c>
      <c r="F347" s="199" t="s">
        <v>475</v>
      </c>
      <c r="H347" s="198" t="s">
        <v>5</v>
      </c>
      <c r="I347" s="200"/>
      <c r="L347" s="197"/>
      <c r="M347" s="201"/>
      <c r="N347" s="202"/>
      <c r="O347" s="202"/>
      <c r="P347" s="202"/>
      <c r="Q347" s="202"/>
      <c r="R347" s="202"/>
      <c r="S347" s="202"/>
      <c r="T347" s="203"/>
      <c r="AT347" s="198" t="s">
        <v>158</v>
      </c>
      <c r="AU347" s="198" t="s">
        <v>78</v>
      </c>
      <c r="AV347" s="12" t="s">
        <v>74</v>
      </c>
      <c r="AW347" s="12" t="s">
        <v>34</v>
      </c>
      <c r="AX347" s="12" t="s">
        <v>70</v>
      </c>
      <c r="AY347" s="198" t="s">
        <v>145</v>
      </c>
    </row>
    <row r="348" spans="2:65" s="13" customFormat="1" x14ac:dyDescent="0.3">
      <c r="B348" s="204"/>
      <c r="D348" s="193" t="s">
        <v>158</v>
      </c>
      <c r="E348" s="205" t="s">
        <v>5</v>
      </c>
      <c r="F348" s="206" t="s">
        <v>476</v>
      </c>
      <c r="H348" s="207">
        <v>848.4</v>
      </c>
      <c r="I348" s="208"/>
      <c r="L348" s="204"/>
      <c r="M348" s="209"/>
      <c r="N348" s="210"/>
      <c r="O348" s="210"/>
      <c r="P348" s="210"/>
      <c r="Q348" s="210"/>
      <c r="R348" s="210"/>
      <c r="S348" s="210"/>
      <c r="T348" s="211"/>
      <c r="AT348" s="205" t="s">
        <v>158</v>
      </c>
      <c r="AU348" s="205" t="s">
        <v>78</v>
      </c>
      <c r="AV348" s="13" t="s">
        <v>78</v>
      </c>
      <c r="AW348" s="13" t="s">
        <v>34</v>
      </c>
      <c r="AX348" s="13" t="s">
        <v>70</v>
      </c>
      <c r="AY348" s="205" t="s">
        <v>145</v>
      </c>
    </row>
    <row r="349" spans="2:65" s="13" customFormat="1" x14ac:dyDescent="0.3">
      <c r="B349" s="204"/>
      <c r="D349" s="193" t="s">
        <v>158</v>
      </c>
      <c r="E349" s="205" t="s">
        <v>5</v>
      </c>
      <c r="F349" s="206" t="s">
        <v>477</v>
      </c>
      <c r="H349" s="207">
        <v>186.85</v>
      </c>
      <c r="I349" s="208"/>
      <c r="L349" s="204"/>
      <c r="M349" s="209"/>
      <c r="N349" s="210"/>
      <c r="O349" s="210"/>
      <c r="P349" s="210"/>
      <c r="Q349" s="210"/>
      <c r="R349" s="210"/>
      <c r="S349" s="210"/>
      <c r="T349" s="211"/>
      <c r="AT349" s="205" t="s">
        <v>158</v>
      </c>
      <c r="AU349" s="205" t="s">
        <v>78</v>
      </c>
      <c r="AV349" s="13" t="s">
        <v>78</v>
      </c>
      <c r="AW349" s="13" t="s">
        <v>34</v>
      </c>
      <c r="AX349" s="13" t="s">
        <v>70</v>
      </c>
      <c r="AY349" s="205" t="s">
        <v>145</v>
      </c>
    </row>
    <row r="350" spans="2:65" s="14" customFormat="1" x14ac:dyDescent="0.3">
      <c r="B350" s="212"/>
      <c r="D350" s="193" t="s">
        <v>158</v>
      </c>
      <c r="E350" s="213" t="s">
        <v>5</v>
      </c>
      <c r="F350" s="214" t="s">
        <v>175</v>
      </c>
      <c r="H350" s="215">
        <v>1035.25</v>
      </c>
      <c r="I350" s="216"/>
      <c r="L350" s="212"/>
      <c r="M350" s="217"/>
      <c r="N350" s="218"/>
      <c r="O350" s="218"/>
      <c r="P350" s="218"/>
      <c r="Q350" s="218"/>
      <c r="R350" s="218"/>
      <c r="S350" s="218"/>
      <c r="T350" s="219"/>
      <c r="AT350" s="213" t="s">
        <v>158</v>
      </c>
      <c r="AU350" s="213" t="s">
        <v>78</v>
      </c>
      <c r="AV350" s="14" t="s">
        <v>152</v>
      </c>
      <c r="AW350" s="14" t="s">
        <v>34</v>
      </c>
      <c r="AX350" s="14" t="s">
        <v>74</v>
      </c>
      <c r="AY350" s="213" t="s">
        <v>145</v>
      </c>
    </row>
    <row r="351" spans="2:65" s="1" customFormat="1" ht="16.5" customHeight="1" x14ac:dyDescent="0.3">
      <c r="B351" s="180"/>
      <c r="C351" s="228" t="s">
        <v>478</v>
      </c>
      <c r="D351" s="228" t="s">
        <v>273</v>
      </c>
      <c r="E351" s="229" t="s">
        <v>479</v>
      </c>
      <c r="F351" s="230" t="s">
        <v>480</v>
      </c>
      <c r="G351" s="231" t="s">
        <v>150</v>
      </c>
      <c r="H351" s="232">
        <v>10.1</v>
      </c>
      <c r="I351" s="186">
        <v>212</v>
      </c>
      <c r="J351" s="187">
        <f>H351*I351</f>
        <v>2141.1999999999998</v>
      </c>
      <c r="K351" s="230" t="s">
        <v>151</v>
      </c>
      <c r="L351" s="233"/>
      <c r="M351" s="234" t="s">
        <v>5</v>
      </c>
      <c r="N351" s="235" t="s">
        <v>41</v>
      </c>
      <c r="O351" s="41"/>
      <c r="P351" s="190">
        <v>0</v>
      </c>
      <c r="Q351" s="190">
        <v>0.14000000000000001</v>
      </c>
      <c r="R351" s="190">
        <v>1.4140000000000001</v>
      </c>
      <c r="S351" s="190">
        <v>0</v>
      </c>
      <c r="T351" s="191">
        <v>0</v>
      </c>
      <c r="AR351" s="24" t="s">
        <v>205</v>
      </c>
      <c r="AT351" s="24" t="s">
        <v>273</v>
      </c>
      <c r="AU351" s="24" t="s">
        <v>78</v>
      </c>
      <c r="AY351" s="24" t="s">
        <v>145</v>
      </c>
      <c r="BE351" s="192">
        <v>0</v>
      </c>
      <c r="BF351" s="192">
        <v>0</v>
      </c>
      <c r="BG351" s="192">
        <v>0</v>
      </c>
      <c r="BH351" s="192">
        <v>0</v>
      </c>
      <c r="BI351" s="192">
        <v>0</v>
      </c>
      <c r="BJ351" s="24" t="s">
        <v>74</v>
      </c>
      <c r="BK351" s="192">
        <v>0</v>
      </c>
      <c r="BL351" s="24" t="s">
        <v>152</v>
      </c>
      <c r="BM351" s="24" t="s">
        <v>481</v>
      </c>
    </row>
    <row r="352" spans="2:65" s="1" customFormat="1" x14ac:dyDescent="0.3">
      <c r="B352" s="40"/>
      <c r="D352" s="193" t="s">
        <v>154</v>
      </c>
      <c r="F352" s="194" t="s">
        <v>482</v>
      </c>
      <c r="I352" s="155"/>
      <c r="L352" s="40"/>
      <c r="M352" s="195"/>
      <c r="N352" s="41"/>
      <c r="O352" s="41"/>
      <c r="P352" s="41"/>
      <c r="Q352" s="41"/>
      <c r="R352" s="41"/>
      <c r="S352" s="41"/>
      <c r="T352" s="69"/>
      <c r="AT352" s="24" t="s">
        <v>154</v>
      </c>
      <c r="AU352" s="24" t="s">
        <v>78</v>
      </c>
    </row>
    <row r="353" spans="2:65" s="1" customFormat="1" ht="27" x14ac:dyDescent="0.3">
      <c r="B353" s="40"/>
      <c r="D353" s="193" t="s">
        <v>473</v>
      </c>
      <c r="F353" s="196" t="s">
        <v>483</v>
      </c>
      <c r="I353" s="155"/>
      <c r="L353" s="40"/>
      <c r="M353" s="195"/>
      <c r="N353" s="41"/>
      <c r="O353" s="41"/>
      <c r="P353" s="41"/>
      <c r="Q353" s="41"/>
      <c r="R353" s="41"/>
      <c r="S353" s="41"/>
      <c r="T353" s="69"/>
      <c r="AT353" s="24" t="s">
        <v>473</v>
      </c>
      <c r="AU353" s="24" t="s">
        <v>78</v>
      </c>
    </row>
    <row r="354" spans="2:65" s="12" customFormat="1" x14ac:dyDescent="0.3">
      <c r="B354" s="197"/>
      <c r="D354" s="193" t="s">
        <v>158</v>
      </c>
      <c r="E354" s="198" t="s">
        <v>5</v>
      </c>
      <c r="F354" s="199" t="s">
        <v>475</v>
      </c>
      <c r="H354" s="198" t="s">
        <v>5</v>
      </c>
      <c r="I354" s="200"/>
      <c r="L354" s="197"/>
      <c r="M354" s="201"/>
      <c r="N354" s="202"/>
      <c r="O354" s="202"/>
      <c r="P354" s="202"/>
      <c r="Q354" s="202"/>
      <c r="R354" s="202"/>
      <c r="S354" s="202"/>
      <c r="T354" s="203"/>
      <c r="AT354" s="198" t="s">
        <v>158</v>
      </c>
      <c r="AU354" s="198" t="s">
        <v>78</v>
      </c>
      <c r="AV354" s="12" t="s">
        <v>74</v>
      </c>
      <c r="AW354" s="12" t="s">
        <v>34</v>
      </c>
      <c r="AX354" s="12" t="s">
        <v>70</v>
      </c>
      <c r="AY354" s="198" t="s">
        <v>145</v>
      </c>
    </row>
    <row r="355" spans="2:65" s="13" customFormat="1" x14ac:dyDescent="0.3">
      <c r="B355" s="204"/>
      <c r="D355" s="193" t="s">
        <v>158</v>
      </c>
      <c r="E355" s="205" t="s">
        <v>5</v>
      </c>
      <c r="F355" s="206" t="s">
        <v>484</v>
      </c>
      <c r="H355" s="207">
        <v>10.1</v>
      </c>
      <c r="I355" s="208"/>
      <c r="L355" s="204"/>
      <c r="M355" s="209"/>
      <c r="N355" s="210"/>
      <c r="O355" s="210"/>
      <c r="P355" s="210"/>
      <c r="Q355" s="210"/>
      <c r="R355" s="210"/>
      <c r="S355" s="210"/>
      <c r="T355" s="211"/>
      <c r="AT355" s="205" t="s">
        <v>158</v>
      </c>
      <c r="AU355" s="205" t="s">
        <v>78</v>
      </c>
      <c r="AV355" s="13" t="s">
        <v>78</v>
      </c>
      <c r="AW355" s="13" t="s">
        <v>34</v>
      </c>
      <c r="AX355" s="13" t="s">
        <v>74</v>
      </c>
      <c r="AY355" s="205" t="s">
        <v>145</v>
      </c>
    </row>
    <row r="356" spans="2:65" s="1" customFormat="1" ht="16.5" customHeight="1" x14ac:dyDescent="0.3">
      <c r="B356" s="180"/>
      <c r="C356" s="228" t="s">
        <v>485</v>
      </c>
      <c r="D356" s="228" t="s">
        <v>273</v>
      </c>
      <c r="E356" s="229" t="s">
        <v>486</v>
      </c>
      <c r="F356" s="230" t="s">
        <v>487</v>
      </c>
      <c r="G356" s="231" t="s">
        <v>150</v>
      </c>
      <c r="H356" s="232">
        <v>55.55</v>
      </c>
      <c r="I356" s="186">
        <v>315</v>
      </c>
      <c r="J356" s="187">
        <f>H356*I356</f>
        <v>17498.25</v>
      </c>
      <c r="K356" s="230" t="s">
        <v>5</v>
      </c>
      <c r="L356" s="233"/>
      <c r="M356" s="234" t="s">
        <v>5</v>
      </c>
      <c r="N356" s="235" t="s">
        <v>41</v>
      </c>
      <c r="O356" s="41"/>
      <c r="P356" s="190">
        <v>0</v>
      </c>
      <c r="Q356" s="190">
        <v>0.14000000000000001</v>
      </c>
      <c r="R356" s="190">
        <v>7.7770000000000001</v>
      </c>
      <c r="S356" s="190">
        <v>0</v>
      </c>
      <c r="T356" s="191">
        <v>0</v>
      </c>
      <c r="AR356" s="24" t="s">
        <v>205</v>
      </c>
      <c r="AT356" s="24" t="s">
        <v>273</v>
      </c>
      <c r="AU356" s="24" t="s">
        <v>78</v>
      </c>
      <c r="AY356" s="24" t="s">
        <v>145</v>
      </c>
      <c r="BE356" s="192">
        <v>0</v>
      </c>
      <c r="BF356" s="192">
        <v>0</v>
      </c>
      <c r="BG356" s="192">
        <v>0</v>
      </c>
      <c r="BH356" s="192">
        <v>0</v>
      </c>
      <c r="BI356" s="192">
        <v>0</v>
      </c>
      <c r="BJ356" s="24" t="s">
        <v>74</v>
      </c>
      <c r="BK356" s="192">
        <v>0</v>
      </c>
      <c r="BL356" s="24" t="s">
        <v>152</v>
      </c>
      <c r="BM356" s="24" t="s">
        <v>488</v>
      </c>
    </row>
    <row r="357" spans="2:65" s="1" customFormat="1" x14ac:dyDescent="0.3">
      <c r="B357" s="40"/>
      <c r="D357" s="193" t="s">
        <v>154</v>
      </c>
      <c r="F357" s="194" t="s">
        <v>489</v>
      </c>
      <c r="I357" s="155"/>
      <c r="L357" s="40"/>
      <c r="M357" s="195"/>
      <c r="N357" s="41"/>
      <c r="O357" s="41"/>
      <c r="P357" s="41"/>
      <c r="Q357" s="41"/>
      <c r="R357" s="41"/>
      <c r="S357" s="41"/>
      <c r="T357" s="69"/>
      <c r="AT357" s="24" t="s">
        <v>154</v>
      </c>
      <c r="AU357" s="24" t="s">
        <v>78</v>
      </c>
    </row>
    <row r="358" spans="2:65" s="1" customFormat="1" ht="27" x14ac:dyDescent="0.3">
      <c r="B358" s="40"/>
      <c r="D358" s="193" t="s">
        <v>473</v>
      </c>
      <c r="F358" s="196" t="s">
        <v>474</v>
      </c>
      <c r="I358" s="155"/>
      <c r="L358" s="40"/>
      <c r="M358" s="195"/>
      <c r="N358" s="41"/>
      <c r="O358" s="41"/>
      <c r="P358" s="41"/>
      <c r="Q358" s="41"/>
      <c r="R358" s="41"/>
      <c r="S358" s="41"/>
      <c r="T358" s="69"/>
      <c r="AT358" s="24" t="s">
        <v>473</v>
      </c>
      <c r="AU358" s="24" t="s">
        <v>78</v>
      </c>
    </row>
    <row r="359" spans="2:65" s="12" customFormat="1" x14ac:dyDescent="0.3">
      <c r="B359" s="197"/>
      <c r="D359" s="193" t="s">
        <v>158</v>
      </c>
      <c r="E359" s="198" t="s">
        <v>5</v>
      </c>
      <c r="F359" s="199" t="s">
        <v>475</v>
      </c>
      <c r="H359" s="198" t="s">
        <v>5</v>
      </c>
      <c r="I359" s="200"/>
      <c r="L359" s="197"/>
      <c r="M359" s="201"/>
      <c r="N359" s="202"/>
      <c r="O359" s="202"/>
      <c r="P359" s="202"/>
      <c r="Q359" s="202"/>
      <c r="R359" s="202"/>
      <c r="S359" s="202"/>
      <c r="T359" s="203"/>
      <c r="AT359" s="198" t="s">
        <v>158</v>
      </c>
      <c r="AU359" s="198" t="s">
        <v>78</v>
      </c>
      <c r="AV359" s="12" t="s">
        <v>74</v>
      </c>
      <c r="AW359" s="12" t="s">
        <v>34</v>
      </c>
      <c r="AX359" s="12" t="s">
        <v>70</v>
      </c>
      <c r="AY359" s="198" t="s">
        <v>145</v>
      </c>
    </row>
    <row r="360" spans="2:65" s="13" customFormat="1" x14ac:dyDescent="0.3">
      <c r="B360" s="204"/>
      <c r="D360" s="193" t="s">
        <v>158</v>
      </c>
      <c r="E360" s="205" t="s">
        <v>5</v>
      </c>
      <c r="F360" s="206" t="s">
        <v>490</v>
      </c>
      <c r="H360" s="207">
        <v>55.55</v>
      </c>
      <c r="I360" s="208"/>
      <c r="L360" s="204"/>
      <c r="M360" s="209"/>
      <c r="N360" s="210"/>
      <c r="O360" s="210"/>
      <c r="P360" s="210"/>
      <c r="Q360" s="210"/>
      <c r="R360" s="210"/>
      <c r="S360" s="210"/>
      <c r="T360" s="211"/>
      <c r="AT360" s="205" t="s">
        <v>158</v>
      </c>
      <c r="AU360" s="205" t="s">
        <v>78</v>
      </c>
      <c r="AV360" s="13" t="s">
        <v>78</v>
      </c>
      <c r="AW360" s="13" t="s">
        <v>34</v>
      </c>
      <c r="AX360" s="13" t="s">
        <v>74</v>
      </c>
      <c r="AY360" s="205" t="s">
        <v>145</v>
      </c>
    </row>
    <row r="361" spans="2:65" s="1" customFormat="1" ht="16.5" customHeight="1" x14ac:dyDescent="0.3">
      <c r="B361" s="180"/>
      <c r="C361" s="228" t="s">
        <v>491</v>
      </c>
      <c r="D361" s="228" t="s">
        <v>273</v>
      </c>
      <c r="E361" s="229" t="s">
        <v>492</v>
      </c>
      <c r="F361" s="230" t="s">
        <v>493</v>
      </c>
      <c r="G361" s="231" t="s">
        <v>150</v>
      </c>
      <c r="H361" s="232">
        <v>25.75</v>
      </c>
      <c r="I361" s="186">
        <v>480</v>
      </c>
      <c r="J361" s="187">
        <f>H361*I361</f>
        <v>12360</v>
      </c>
      <c r="K361" s="230" t="s">
        <v>5</v>
      </c>
      <c r="L361" s="233"/>
      <c r="M361" s="234" t="s">
        <v>5</v>
      </c>
      <c r="N361" s="235" t="s">
        <v>41</v>
      </c>
      <c r="O361" s="41"/>
      <c r="P361" s="190">
        <v>0</v>
      </c>
      <c r="Q361" s="190">
        <v>0.13</v>
      </c>
      <c r="R361" s="190">
        <v>3.3475000000000001</v>
      </c>
      <c r="S361" s="190">
        <v>0</v>
      </c>
      <c r="T361" s="191">
        <v>0</v>
      </c>
      <c r="AR361" s="24" t="s">
        <v>205</v>
      </c>
      <c r="AT361" s="24" t="s">
        <v>273</v>
      </c>
      <c r="AU361" s="24" t="s">
        <v>78</v>
      </c>
      <c r="AY361" s="24" t="s">
        <v>145</v>
      </c>
      <c r="BE361" s="192">
        <v>0</v>
      </c>
      <c r="BF361" s="192">
        <v>0</v>
      </c>
      <c r="BG361" s="192">
        <v>0</v>
      </c>
      <c r="BH361" s="192">
        <v>0</v>
      </c>
      <c r="BI361" s="192">
        <v>0</v>
      </c>
      <c r="BJ361" s="24" t="s">
        <v>74</v>
      </c>
      <c r="BK361" s="192">
        <v>0</v>
      </c>
      <c r="BL361" s="24" t="s">
        <v>152</v>
      </c>
      <c r="BM361" s="24" t="s">
        <v>494</v>
      </c>
    </row>
    <row r="362" spans="2:65" s="1" customFormat="1" x14ac:dyDescent="0.3">
      <c r="B362" s="40"/>
      <c r="D362" s="193" t="s">
        <v>154</v>
      </c>
      <c r="F362" s="194" t="s">
        <v>495</v>
      </c>
      <c r="I362" s="155"/>
      <c r="L362" s="40"/>
      <c r="M362" s="195"/>
      <c r="N362" s="41"/>
      <c r="O362" s="41"/>
      <c r="P362" s="41"/>
      <c r="Q362" s="41"/>
      <c r="R362" s="41"/>
      <c r="S362" s="41"/>
      <c r="T362" s="69"/>
      <c r="AT362" s="24" t="s">
        <v>154</v>
      </c>
      <c r="AU362" s="24" t="s">
        <v>78</v>
      </c>
    </row>
    <row r="363" spans="2:65" s="1" customFormat="1" ht="27" x14ac:dyDescent="0.3">
      <c r="B363" s="40"/>
      <c r="D363" s="193" t="s">
        <v>473</v>
      </c>
      <c r="F363" s="196" t="s">
        <v>474</v>
      </c>
      <c r="I363" s="155"/>
      <c r="L363" s="40"/>
      <c r="M363" s="195"/>
      <c r="N363" s="41"/>
      <c r="O363" s="41"/>
      <c r="P363" s="41"/>
      <c r="Q363" s="41"/>
      <c r="R363" s="41"/>
      <c r="S363" s="41"/>
      <c r="T363" s="69"/>
      <c r="AT363" s="24" t="s">
        <v>473</v>
      </c>
      <c r="AU363" s="24" t="s">
        <v>78</v>
      </c>
    </row>
    <row r="364" spans="2:65" s="12" customFormat="1" x14ac:dyDescent="0.3">
      <c r="B364" s="197"/>
      <c r="D364" s="193" t="s">
        <v>158</v>
      </c>
      <c r="E364" s="198" t="s">
        <v>5</v>
      </c>
      <c r="F364" s="199" t="s">
        <v>496</v>
      </c>
      <c r="H364" s="198" t="s">
        <v>5</v>
      </c>
      <c r="I364" s="200"/>
      <c r="L364" s="197"/>
      <c r="M364" s="201"/>
      <c r="N364" s="202"/>
      <c r="O364" s="202"/>
      <c r="P364" s="202"/>
      <c r="Q364" s="202"/>
      <c r="R364" s="202"/>
      <c r="S364" s="202"/>
      <c r="T364" s="203"/>
      <c r="AT364" s="198" t="s">
        <v>158</v>
      </c>
      <c r="AU364" s="198" t="s">
        <v>78</v>
      </c>
      <c r="AV364" s="12" t="s">
        <v>74</v>
      </c>
      <c r="AW364" s="12" t="s">
        <v>34</v>
      </c>
      <c r="AX364" s="12" t="s">
        <v>70</v>
      </c>
      <c r="AY364" s="198" t="s">
        <v>145</v>
      </c>
    </row>
    <row r="365" spans="2:65" s="13" customFormat="1" x14ac:dyDescent="0.3">
      <c r="B365" s="204"/>
      <c r="D365" s="193" t="s">
        <v>158</v>
      </c>
      <c r="E365" s="205" t="s">
        <v>5</v>
      </c>
      <c r="F365" s="206" t="s">
        <v>497</v>
      </c>
      <c r="H365" s="207">
        <v>25.75</v>
      </c>
      <c r="I365" s="208"/>
      <c r="L365" s="204"/>
      <c r="M365" s="209"/>
      <c r="N365" s="210"/>
      <c r="O365" s="210"/>
      <c r="P365" s="210"/>
      <c r="Q365" s="210"/>
      <c r="R365" s="210"/>
      <c r="S365" s="210"/>
      <c r="T365" s="211"/>
      <c r="AT365" s="205" t="s">
        <v>158</v>
      </c>
      <c r="AU365" s="205" t="s">
        <v>78</v>
      </c>
      <c r="AV365" s="13" t="s">
        <v>78</v>
      </c>
      <c r="AW365" s="13" t="s">
        <v>34</v>
      </c>
      <c r="AX365" s="13" t="s">
        <v>74</v>
      </c>
      <c r="AY365" s="205" t="s">
        <v>145</v>
      </c>
    </row>
    <row r="366" spans="2:65" s="1" customFormat="1" ht="25.5" customHeight="1" x14ac:dyDescent="0.3">
      <c r="B366" s="180"/>
      <c r="C366" s="181" t="s">
        <v>498</v>
      </c>
      <c r="D366" s="181" t="s">
        <v>147</v>
      </c>
      <c r="E366" s="182" t="s">
        <v>499</v>
      </c>
      <c r="F366" s="183" t="s">
        <v>500</v>
      </c>
      <c r="G366" s="184" t="s">
        <v>150</v>
      </c>
      <c r="H366" s="185">
        <v>305</v>
      </c>
      <c r="I366" s="186">
        <v>265</v>
      </c>
      <c r="J366" s="187">
        <f>H366*I366</f>
        <v>80825</v>
      </c>
      <c r="K366" s="183" t="s">
        <v>151</v>
      </c>
      <c r="L366" s="40"/>
      <c r="M366" s="188" t="s">
        <v>5</v>
      </c>
      <c r="N366" s="189" t="s">
        <v>41</v>
      </c>
      <c r="O366" s="41"/>
      <c r="P366" s="190">
        <v>0</v>
      </c>
      <c r="Q366" s="190">
        <v>0.10362</v>
      </c>
      <c r="R366" s="190">
        <v>31.604100000000003</v>
      </c>
      <c r="S366" s="190">
        <v>0</v>
      </c>
      <c r="T366" s="191">
        <v>0</v>
      </c>
      <c r="AR366" s="24" t="s">
        <v>152</v>
      </c>
      <c r="AT366" s="24" t="s">
        <v>147</v>
      </c>
      <c r="AU366" s="24" t="s">
        <v>78</v>
      </c>
      <c r="AY366" s="24" t="s">
        <v>145</v>
      </c>
      <c r="BE366" s="192">
        <v>0</v>
      </c>
      <c r="BF366" s="192">
        <v>0</v>
      </c>
      <c r="BG366" s="192">
        <v>0</v>
      </c>
      <c r="BH366" s="192">
        <v>0</v>
      </c>
      <c r="BI366" s="192">
        <v>0</v>
      </c>
      <c r="BJ366" s="24" t="s">
        <v>74</v>
      </c>
      <c r="BK366" s="192">
        <v>0</v>
      </c>
      <c r="BL366" s="24" t="s">
        <v>152</v>
      </c>
      <c r="BM366" s="24" t="s">
        <v>501</v>
      </c>
    </row>
    <row r="367" spans="2:65" s="1" customFormat="1" ht="40.5" x14ac:dyDescent="0.3">
      <c r="B367" s="40"/>
      <c r="D367" s="193" t="s">
        <v>154</v>
      </c>
      <c r="F367" s="194" t="s">
        <v>502</v>
      </c>
      <c r="I367" s="155"/>
      <c r="L367" s="40"/>
      <c r="M367" s="195"/>
      <c r="N367" s="41"/>
      <c r="O367" s="41"/>
      <c r="P367" s="41"/>
      <c r="Q367" s="41"/>
      <c r="R367" s="41"/>
      <c r="S367" s="41"/>
      <c r="T367" s="69"/>
      <c r="AT367" s="24" t="s">
        <v>154</v>
      </c>
      <c r="AU367" s="24" t="s">
        <v>78</v>
      </c>
    </row>
    <row r="368" spans="2:65" s="1" customFormat="1" ht="121.5" x14ac:dyDescent="0.3">
      <c r="B368" s="40"/>
      <c r="D368" s="193" t="s">
        <v>156</v>
      </c>
      <c r="F368" s="196" t="s">
        <v>503</v>
      </c>
      <c r="I368" s="155"/>
      <c r="L368" s="40"/>
      <c r="M368" s="195"/>
      <c r="N368" s="41"/>
      <c r="O368" s="41"/>
      <c r="P368" s="41"/>
      <c r="Q368" s="41"/>
      <c r="R368" s="41"/>
      <c r="S368" s="41"/>
      <c r="T368" s="69"/>
      <c r="AT368" s="24" t="s">
        <v>156</v>
      </c>
      <c r="AU368" s="24" t="s">
        <v>78</v>
      </c>
    </row>
    <row r="369" spans="2:65" s="12" customFormat="1" x14ac:dyDescent="0.3">
      <c r="B369" s="197"/>
      <c r="D369" s="193" t="s">
        <v>158</v>
      </c>
      <c r="E369" s="198" t="s">
        <v>5</v>
      </c>
      <c r="F369" s="199" t="s">
        <v>159</v>
      </c>
      <c r="H369" s="198" t="s">
        <v>5</v>
      </c>
      <c r="I369" s="200"/>
      <c r="L369" s="197"/>
      <c r="M369" s="201"/>
      <c r="N369" s="202"/>
      <c r="O369" s="202"/>
      <c r="P369" s="202"/>
      <c r="Q369" s="202"/>
      <c r="R369" s="202"/>
      <c r="S369" s="202"/>
      <c r="T369" s="203"/>
      <c r="AT369" s="198" t="s">
        <v>158</v>
      </c>
      <c r="AU369" s="198" t="s">
        <v>78</v>
      </c>
      <c r="AV369" s="12" t="s">
        <v>74</v>
      </c>
      <c r="AW369" s="12" t="s">
        <v>34</v>
      </c>
      <c r="AX369" s="12" t="s">
        <v>70</v>
      </c>
      <c r="AY369" s="198" t="s">
        <v>145</v>
      </c>
    </row>
    <row r="370" spans="2:65" s="13" customFormat="1" x14ac:dyDescent="0.3">
      <c r="B370" s="204"/>
      <c r="D370" s="193" t="s">
        <v>158</v>
      </c>
      <c r="E370" s="205" t="s">
        <v>5</v>
      </c>
      <c r="F370" s="206" t="s">
        <v>504</v>
      </c>
      <c r="H370" s="207">
        <v>75</v>
      </c>
      <c r="I370" s="208"/>
      <c r="L370" s="204"/>
      <c r="M370" s="209"/>
      <c r="N370" s="210"/>
      <c r="O370" s="210"/>
      <c r="P370" s="210"/>
      <c r="Q370" s="210"/>
      <c r="R370" s="210"/>
      <c r="S370" s="210"/>
      <c r="T370" s="211"/>
      <c r="AT370" s="205" t="s">
        <v>158</v>
      </c>
      <c r="AU370" s="205" t="s">
        <v>78</v>
      </c>
      <c r="AV370" s="13" t="s">
        <v>78</v>
      </c>
      <c r="AW370" s="13" t="s">
        <v>34</v>
      </c>
      <c r="AX370" s="13" t="s">
        <v>70</v>
      </c>
      <c r="AY370" s="205" t="s">
        <v>145</v>
      </c>
    </row>
    <row r="371" spans="2:65" s="13" customFormat="1" x14ac:dyDescent="0.3">
      <c r="B371" s="204"/>
      <c r="D371" s="193" t="s">
        <v>158</v>
      </c>
      <c r="E371" s="205" t="s">
        <v>5</v>
      </c>
      <c r="F371" s="206" t="s">
        <v>505</v>
      </c>
      <c r="H371" s="207">
        <v>155</v>
      </c>
      <c r="I371" s="208"/>
      <c r="L371" s="204"/>
      <c r="M371" s="209"/>
      <c r="N371" s="210"/>
      <c r="O371" s="210"/>
      <c r="P371" s="210"/>
      <c r="Q371" s="210"/>
      <c r="R371" s="210"/>
      <c r="S371" s="210"/>
      <c r="T371" s="211"/>
      <c r="AT371" s="205" t="s">
        <v>158</v>
      </c>
      <c r="AU371" s="205" t="s">
        <v>78</v>
      </c>
      <c r="AV371" s="13" t="s">
        <v>78</v>
      </c>
      <c r="AW371" s="13" t="s">
        <v>34</v>
      </c>
      <c r="AX371" s="13" t="s">
        <v>70</v>
      </c>
      <c r="AY371" s="205" t="s">
        <v>145</v>
      </c>
    </row>
    <row r="372" spans="2:65" s="13" customFormat="1" x14ac:dyDescent="0.3">
      <c r="B372" s="204"/>
      <c r="D372" s="193" t="s">
        <v>158</v>
      </c>
      <c r="E372" s="205" t="s">
        <v>5</v>
      </c>
      <c r="F372" s="206" t="s">
        <v>506</v>
      </c>
      <c r="H372" s="207">
        <v>5</v>
      </c>
      <c r="I372" s="208"/>
      <c r="L372" s="204"/>
      <c r="M372" s="209"/>
      <c r="N372" s="210"/>
      <c r="O372" s="210"/>
      <c r="P372" s="210"/>
      <c r="Q372" s="210"/>
      <c r="R372" s="210"/>
      <c r="S372" s="210"/>
      <c r="T372" s="211"/>
      <c r="AT372" s="205" t="s">
        <v>158</v>
      </c>
      <c r="AU372" s="205" t="s">
        <v>78</v>
      </c>
      <c r="AV372" s="13" t="s">
        <v>78</v>
      </c>
      <c r="AW372" s="13" t="s">
        <v>34</v>
      </c>
      <c r="AX372" s="13" t="s">
        <v>70</v>
      </c>
      <c r="AY372" s="205" t="s">
        <v>145</v>
      </c>
    </row>
    <row r="373" spans="2:65" s="13" customFormat="1" ht="27" x14ac:dyDescent="0.3">
      <c r="B373" s="204"/>
      <c r="D373" s="193" t="s">
        <v>158</v>
      </c>
      <c r="E373" s="205" t="s">
        <v>5</v>
      </c>
      <c r="F373" s="206" t="s">
        <v>507</v>
      </c>
      <c r="H373" s="207">
        <v>5</v>
      </c>
      <c r="I373" s="208"/>
      <c r="L373" s="204"/>
      <c r="M373" s="209"/>
      <c r="N373" s="210"/>
      <c r="O373" s="210"/>
      <c r="P373" s="210"/>
      <c r="Q373" s="210"/>
      <c r="R373" s="210"/>
      <c r="S373" s="210"/>
      <c r="T373" s="211"/>
      <c r="AT373" s="205" t="s">
        <v>158</v>
      </c>
      <c r="AU373" s="205" t="s">
        <v>78</v>
      </c>
      <c r="AV373" s="13" t="s">
        <v>78</v>
      </c>
      <c r="AW373" s="13" t="s">
        <v>34</v>
      </c>
      <c r="AX373" s="13" t="s">
        <v>70</v>
      </c>
      <c r="AY373" s="205" t="s">
        <v>145</v>
      </c>
    </row>
    <row r="374" spans="2:65" s="13" customFormat="1" x14ac:dyDescent="0.3">
      <c r="B374" s="204"/>
      <c r="D374" s="193" t="s">
        <v>158</v>
      </c>
      <c r="E374" s="205" t="s">
        <v>5</v>
      </c>
      <c r="F374" s="206" t="s">
        <v>508</v>
      </c>
      <c r="H374" s="207">
        <v>45</v>
      </c>
      <c r="I374" s="208"/>
      <c r="L374" s="204"/>
      <c r="M374" s="209"/>
      <c r="N374" s="210"/>
      <c r="O374" s="210"/>
      <c r="P374" s="210"/>
      <c r="Q374" s="210"/>
      <c r="R374" s="210"/>
      <c r="S374" s="210"/>
      <c r="T374" s="211"/>
      <c r="AT374" s="205" t="s">
        <v>158</v>
      </c>
      <c r="AU374" s="205" t="s">
        <v>78</v>
      </c>
      <c r="AV374" s="13" t="s">
        <v>78</v>
      </c>
      <c r="AW374" s="13" t="s">
        <v>34</v>
      </c>
      <c r="AX374" s="13" t="s">
        <v>70</v>
      </c>
      <c r="AY374" s="205" t="s">
        <v>145</v>
      </c>
    </row>
    <row r="375" spans="2:65" s="13" customFormat="1" x14ac:dyDescent="0.3">
      <c r="B375" s="204"/>
      <c r="D375" s="193" t="s">
        <v>158</v>
      </c>
      <c r="E375" s="205" t="s">
        <v>5</v>
      </c>
      <c r="F375" s="206" t="s">
        <v>509</v>
      </c>
      <c r="H375" s="207">
        <v>20</v>
      </c>
      <c r="I375" s="208"/>
      <c r="L375" s="204"/>
      <c r="M375" s="209"/>
      <c r="N375" s="210"/>
      <c r="O375" s="210"/>
      <c r="P375" s="210"/>
      <c r="Q375" s="210"/>
      <c r="R375" s="210"/>
      <c r="S375" s="210"/>
      <c r="T375" s="211"/>
      <c r="AT375" s="205" t="s">
        <v>158</v>
      </c>
      <c r="AU375" s="205" t="s">
        <v>78</v>
      </c>
      <c r="AV375" s="13" t="s">
        <v>78</v>
      </c>
      <c r="AW375" s="13" t="s">
        <v>34</v>
      </c>
      <c r="AX375" s="13" t="s">
        <v>70</v>
      </c>
      <c r="AY375" s="205" t="s">
        <v>145</v>
      </c>
    </row>
    <row r="376" spans="2:65" s="14" customFormat="1" x14ac:dyDescent="0.3">
      <c r="B376" s="212"/>
      <c r="D376" s="193" t="s">
        <v>158</v>
      </c>
      <c r="E376" s="213" t="s">
        <v>5</v>
      </c>
      <c r="F376" s="214" t="s">
        <v>175</v>
      </c>
      <c r="H376" s="215">
        <v>305</v>
      </c>
      <c r="I376" s="216"/>
      <c r="L376" s="212"/>
      <c r="M376" s="217"/>
      <c r="N376" s="218"/>
      <c r="O376" s="218"/>
      <c r="P376" s="218"/>
      <c r="Q376" s="218"/>
      <c r="R376" s="218"/>
      <c r="S376" s="218"/>
      <c r="T376" s="219"/>
      <c r="AT376" s="213" t="s">
        <v>158</v>
      </c>
      <c r="AU376" s="213" t="s">
        <v>78</v>
      </c>
      <c r="AV376" s="14" t="s">
        <v>152</v>
      </c>
      <c r="AW376" s="14" t="s">
        <v>34</v>
      </c>
      <c r="AX376" s="14" t="s">
        <v>74</v>
      </c>
      <c r="AY376" s="213" t="s">
        <v>145</v>
      </c>
    </row>
    <row r="377" spans="2:65" s="1" customFormat="1" ht="16.5" customHeight="1" x14ac:dyDescent="0.3">
      <c r="B377" s="180"/>
      <c r="C377" s="228" t="s">
        <v>510</v>
      </c>
      <c r="D377" s="228" t="s">
        <v>273</v>
      </c>
      <c r="E377" s="229" t="s">
        <v>511</v>
      </c>
      <c r="F377" s="230" t="s">
        <v>512</v>
      </c>
      <c r="G377" s="231" t="s">
        <v>150</v>
      </c>
      <c r="H377" s="232">
        <v>80.8</v>
      </c>
      <c r="I377" s="186">
        <v>259</v>
      </c>
      <c r="J377" s="187">
        <f>H377*I377</f>
        <v>20927.2</v>
      </c>
      <c r="K377" s="230" t="s">
        <v>5</v>
      </c>
      <c r="L377" s="233"/>
      <c r="M377" s="234" t="s">
        <v>5</v>
      </c>
      <c r="N377" s="235" t="s">
        <v>41</v>
      </c>
      <c r="O377" s="41"/>
      <c r="P377" s="190">
        <v>0</v>
      </c>
      <c r="Q377" s="190">
        <v>0.18</v>
      </c>
      <c r="R377" s="190">
        <v>14.543999999999999</v>
      </c>
      <c r="S377" s="190">
        <v>0</v>
      </c>
      <c r="T377" s="191">
        <v>0</v>
      </c>
      <c r="AR377" s="24" t="s">
        <v>205</v>
      </c>
      <c r="AT377" s="24" t="s">
        <v>273</v>
      </c>
      <c r="AU377" s="24" t="s">
        <v>78</v>
      </c>
      <c r="AY377" s="24" t="s">
        <v>145</v>
      </c>
      <c r="BE377" s="192">
        <v>0</v>
      </c>
      <c r="BF377" s="192">
        <v>0</v>
      </c>
      <c r="BG377" s="192">
        <v>0</v>
      </c>
      <c r="BH377" s="192">
        <v>0</v>
      </c>
      <c r="BI377" s="192">
        <v>0</v>
      </c>
      <c r="BJ377" s="24" t="s">
        <v>74</v>
      </c>
      <c r="BK377" s="192">
        <v>0</v>
      </c>
      <c r="BL377" s="24" t="s">
        <v>152</v>
      </c>
      <c r="BM377" s="24" t="s">
        <v>513</v>
      </c>
    </row>
    <row r="378" spans="2:65" s="1" customFormat="1" x14ac:dyDescent="0.3">
      <c r="B378" s="40"/>
      <c r="D378" s="193" t="s">
        <v>154</v>
      </c>
      <c r="F378" s="194" t="s">
        <v>514</v>
      </c>
      <c r="I378" s="155"/>
      <c r="L378" s="40"/>
      <c r="M378" s="195"/>
      <c r="N378" s="41"/>
      <c r="O378" s="41"/>
      <c r="P378" s="41"/>
      <c r="Q378" s="41"/>
      <c r="R378" s="41"/>
      <c r="S378" s="41"/>
      <c r="T378" s="69"/>
      <c r="AT378" s="24" t="s">
        <v>154</v>
      </c>
      <c r="AU378" s="24" t="s">
        <v>78</v>
      </c>
    </row>
    <row r="379" spans="2:65" s="1" customFormat="1" ht="27" x14ac:dyDescent="0.3">
      <c r="B379" s="40"/>
      <c r="D379" s="193" t="s">
        <v>473</v>
      </c>
      <c r="F379" s="196" t="s">
        <v>474</v>
      </c>
      <c r="I379" s="155"/>
      <c r="L379" s="40"/>
      <c r="M379" s="195"/>
      <c r="N379" s="41"/>
      <c r="O379" s="41"/>
      <c r="P379" s="41"/>
      <c r="Q379" s="41"/>
      <c r="R379" s="41"/>
      <c r="S379" s="41"/>
      <c r="T379" s="69"/>
      <c r="AT379" s="24" t="s">
        <v>473</v>
      </c>
      <c r="AU379" s="24" t="s">
        <v>78</v>
      </c>
    </row>
    <row r="380" spans="2:65" s="12" customFormat="1" x14ac:dyDescent="0.3">
      <c r="B380" s="197"/>
      <c r="D380" s="193" t="s">
        <v>158</v>
      </c>
      <c r="E380" s="198" t="s">
        <v>5</v>
      </c>
      <c r="F380" s="199" t="s">
        <v>515</v>
      </c>
      <c r="H380" s="198" t="s">
        <v>5</v>
      </c>
      <c r="I380" s="200"/>
      <c r="L380" s="197"/>
      <c r="M380" s="201"/>
      <c r="N380" s="202"/>
      <c r="O380" s="202"/>
      <c r="P380" s="202"/>
      <c r="Q380" s="202"/>
      <c r="R380" s="202"/>
      <c r="S380" s="202"/>
      <c r="T380" s="203"/>
      <c r="AT380" s="198" t="s">
        <v>158</v>
      </c>
      <c r="AU380" s="198" t="s">
        <v>78</v>
      </c>
      <c r="AV380" s="12" t="s">
        <v>74</v>
      </c>
      <c r="AW380" s="12" t="s">
        <v>34</v>
      </c>
      <c r="AX380" s="12" t="s">
        <v>70</v>
      </c>
      <c r="AY380" s="198" t="s">
        <v>145</v>
      </c>
    </row>
    <row r="381" spans="2:65" s="13" customFormat="1" x14ac:dyDescent="0.3">
      <c r="B381" s="204"/>
      <c r="D381" s="193" t="s">
        <v>158</v>
      </c>
      <c r="E381" s="205" t="s">
        <v>5</v>
      </c>
      <c r="F381" s="206" t="s">
        <v>516</v>
      </c>
      <c r="H381" s="207">
        <v>80.8</v>
      </c>
      <c r="I381" s="208"/>
      <c r="L381" s="204"/>
      <c r="M381" s="209"/>
      <c r="N381" s="210"/>
      <c r="O381" s="210"/>
      <c r="P381" s="210"/>
      <c r="Q381" s="210"/>
      <c r="R381" s="210"/>
      <c r="S381" s="210"/>
      <c r="T381" s="211"/>
      <c r="AT381" s="205" t="s">
        <v>158</v>
      </c>
      <c r="AU381" s="205" t="s">
        <v>78</v>
      </c>
      <c r="AV381" s="13" t="s">
        <v>78</v>
      </c>
      <c r="AW381" s="13" t="s">
        <v>34</v>
      </c>
      <c r="AX381" s="13" t="s">
        <v>74</v>
      </c>
      <c r="AY381" s="205" t="s">
        <v>145</v>
      </c>
    </row>
    <row r="382" spans="2:65" s="1" customFormat="1" ht="16.5" customHeight="1" x14ac:dyDescent="0.3">
      <c r="B382" s="180"/>
      <c r="C382" s="228" t="s">
        <v>517</v>
      </c>
      <c r="D382" s="228" t="s">
        <v>273</v>
      </c>
      <c r="E382" s="229" t="s">
        <v>518</v>
      </c>
      <c r="F382" s="230" t="s">
        <v>519</v>
      </c>
      <c r="G382" s="231" t="s">
        <v>150</v>
      </c>
      <c r="H382" s="232">
        <v>181.8</v>
      </c>
      <c r="I382" s="186">
        <v>310</v>
      </c>
      <c r="J382" s="187">
        <f>H382*I382</f>
        <v>56358</v>
      </c>
      <c r="K382" s="230" t="s">
        <v>5</v>
      </c>
      <c r="L382" s="233"/>
      <c r="M382" s="234" t="s">
        <v>5</v>
      </c>
      <c r="N382" s="235" t="s">
        <v>41</v>
      </c>
      <c r="O382" s="41"/>
      <c r="P382" s="190">
        <v>0</v>
      </c>
      <c r="Q382" s="190">
        <v>0.18</v>
      </c>
      <c r="R382" s="190">
        <v>32.724000000000004</v>
      </c>
      <c r="S382" s="190">
        <v>0</v>
      </c>
      <c r="T382" s="191">
        <v>0</v>
      </c>
      <c r="AR382" s="24" t="s">
        <v>205</v>
      </c>
      <c r="AT382" s="24" t="s">
        <v>273</v>
      </c>
      <c r="AU382" s="24" t="s">
        <v>78</v>
      </c>
      <c r="AY382" s="24" t="s">
        <v>145</v>
      </c>
      <c r="BE382" s="192">
        <v>0</v>
      </c>
      <c r="BF382" s="192">
        <v>0</v>
      </c>
      <c r="BG382" s="192">
        <v>0</v>
      </c>
      <c r="BH382" s="192">
        <v>0</v>
      </c>
      <c r="BI382" s="192">
        <v>0</v>
      </c>
      <c r="BJ382" s="24" t="s">
        <v>74</v>
      </c>
      <c r="BK382" s="192">
        <v>0</v>
      </c>
      <c r="BL382" s="24" t="s">
        <v>152</v>
      </c>
      <c r="BM382" s="24" t="s">
        <v>520</v>
      </c>
    </row>
    <row r="383" spans="2:65" s="1" customFormat="1" x14ac:dyDescent="0.3">
      <c r="B383" s="40"/>
      <c r="D383" s="193" t="s">
        <v>154</v>
      </c>
      <c r="F383" s="194" t="s">
        <v>521</v>
      </c>
      <c r="I383" s="155"/>
      <c r="L383" s="40"/>
      <c r="M383" s="195"/>
      <c r="N383" s="41"/>
      <c r="O383" s="41"/>
      <c r="P383" s="41"/>
      <c r="Q383" s="41"/>
      <c r="R383" s="41"/>
      <c r="S383" s="41"/>
      <c r="T383" s="69"/>
      <c r="AT383" s="24" t="s">
        <v>154</v>
      </c>
      <c r="AU383" s="24" t="s">
        <v>78</v>
      </c>
    </row>
    <row r="384" spans="2:65" s="1" customFormat="1" ht="27" x14ac:dyDescent="0.3">
      <c r="B384" s="40"/>
      <c r="D384" s="193" t="s">
        <v>473</v>
      </c>
      <c r="F384" s="196" t="s">
        <v>474</v>
      </c>
      <c r="I384" s="155"/>
      <c r="L384" s="40"/>
      <c r="M384" s="195"/>
      <c r="N384" s="41"/>
      <c r="O384" s="41"/>
      <c r="P384" s="41"/>
      <c r="Q384" s="41"/>
      <c r="R384" s="41"/>
      <c r="S384" s="41"/>
      <c r="T384" s="69"/>
      <c r="AT384" s="24" t="s">
        <v>473</v>
      </c>
      <c r="AU384" s="24" t="s">
        <v>78</v>
      </c>
    </row>
    <row r="385" spans="2:65" s="12" customFormat="1" x14ac:dyDescent="0.3">
      <c r="B385" s="197"/>
      <c r="D385" s="193" t="s">
        <v>158</v>
      </c>
      <c r="E385" s="198" t="s">
        <v>5</v>
      </c>
      <c r="F385" s="199" t="s">
        <v>515</v>
      </c>
      <c r="H385" s="198" t="s">
        <v>5</v>
      </c>
      <c r="I385" s="200"/>
      <c r="L385" s="197"/>
      <c r="M385" s="201"/>
      <c r="N385" s="202"/>
      <c r="O385" s="202"/>
      <c r="P385" s="202"/>
      <c r="Q385" s="202"/>
      <c r="R385" s="202"/>
      <c r="S385" s="202"/>
      <c r="T385" s="203"/>
      <c r="AT385" s="198" t="s">
        <v>158</v>
      </c>
      <c r="AU385" s="198" t="s">
        <v>78</v>
      </c>
      <c r="AV385" s="12" t="s">
        <v>74</v>
      </c>
      <c r="AW385" s="12" t="s">
        <v>34</v>
      </c>
      <c r="AX385" s="12" t="s">
        <v>70</v>
      </c>
      <c r="AY385" s="198" t="s">
        <v>145</v>
      </c>
    </row>
    <row r="386" spans="2:65" s="13" customFormat="1" x14ac:dyDescent="0.3">
      <c r="B386" s="204"/>
      <c r="D386" s="193" t="s">
        <v>158</v>
      </c>
      <c r="E386" s="205" t="s">
        <v>5</v>
      </c>
      <c r="F386" s="206" t="s">
        <v>522</v>
      </c>
      <c r="H386" s="207">
        <v>181.8</v>
      </c>
      <c r="I386" s="208"/>
      <c r="L386" s="204"/>
      <c r="M386" s="209"/>
      <c r="N386" s="210"/>
      <c r="O386" s="210"/>
      <c r="P386" s="210"/>
      <c r="Q386" s="210"/>
      <c r="R386" s="210"/>
      <c r="S386" s="210"/>
      <c r="T386" s="211"/>
      <c r="AT386" s="205" t="s">
        <v>158</v>
      </c>
      <c r="AU386" s="205" t="s">
        <v>78</v>
      </c>
      <c r="AV386" s="13" t="s">
        <v>78</v>
      </c>
      <c r="AW386" s="13" t="s">
        <v>34</v>
      </c>
      <c r="AX386" s="13" t="s">
        <v>74</v>
      </c>
      <c r="AY386" s="205" t="s">
        <v>145</v>
      </c>
    </row>
    <row r="387" spans="2:65" s="1" customFormat="1" ht="16.5" customHeight="1" x14ac:dyDescent="0.3">
      <c r="B387" s="180"/>
      <c r="C387" s="228" t="s">
        <v>523</v>
      </c>
      <c r="D387" s="228" t="s">
        <v>273</v>
      </c>
      <c r="E387" s="229" t="s">
        <v>524</v>
      </c>
      <c r="F387" s="230" t="s">
        <v>525</v>
      </c>
      <c r="G387" s="231" t="s">
        <v>150</v>
      </c>
      <c r="H387" s="232">
        <v>46.35</v>
      </c>
      <c r="I387" s="186">
        <v>542</v>
      </c>
      <c r="J387" s="187">
        <f>H387*I387</f>
        <v>25121.7</v>
      </c>
      <c r="K387" s="230" t="s">
        <v>5</v>
      </c>
      <c r="L387" s="233"/>
      <c r="M387" s="234" t="s">
        <v>5</v>
      </c>
      <c r="N387" s="235" t="s">
        <v>41</v>
      </c>
      <c r="O387" s="41"/>
      <c r="P387" s="190">
        <v>0</v>
      </c>
      <c r="Q387" s="190">
        <v>0.14599999999999999</v>
      </c>
      <c r="R387" s="190">
        <v>6.7671000000000001</v>
      </c>
      <c r="S387" s="190">
        <v>0</v>
      </c>
      <c r="T387" s="191">
        <v>0</v>
      </c>
      <c r="AR387" s="24" t="s">
        <v>205</v>
      </c>
      <c r="AT387" s="24" t="s">
        <v>273</v>
      </c>
      <c r="AU387" s="24" t="s">
        <v>78</v>
      </c>
      <c r="AY387" s="24" t="s">
        <v>145</v>
      </c>
      <c r="BE387" s="192">
        <v>0</v>
      </c>
      <c r="BF387" s="192">
        <v>0</v>
      </c>
      <c r="BG387" s="192">
        <v>0</v>
      </c>
      <c r="BH387" s="192">
        <v>0</v>
      </c>
      <c r="BI387" s="192">
        <v>0</v>
      </c>
      <c r="BJ387" s="24" t="s">
        <v>74</v>
      </c>
      <c r="BK387" s="192">
        <v>0</v>
      </c>
      <c r="BL387" s="24" t="s">
        <v>152</v>
      </c>
      <c r="BM387" s="24" t="s">
        <v>526</v>
      </c>
    </row>
    <row r="388" spans="2:65" s="1" customFormat="1" x14ac:dyDescent="0.3">
      <c r="B388" s="40"/>
      <c r="D388" s="193" t="s">
        <v>154</v>
      </c>
      <c r="F388" s="194" t="s">
        <v>495</v>
      </c>
      <c r="I388" s="155"/>
      <c r="L388" s="40"/>
      <c r="M388" s="195"/>
      <c r="N388" s="41"/>
      <c r="O388" s="41"/>
      <c r="P388" s="41"/>
      <c r="Q388" s="41"/>
      <c r="R388" s="41"/>
      <c r="S388" s="41"/>
      <c r="T388" s="69"/>
      <c r="AT388" s="24" t="s">
        <v>154</v>
      </c>
      <c r="AU388" s="24" t="s">
        <v>78</v>
      </c>
    </row>
    <row r="389" spans="2:65" s="1" customFormat="1" ht="27" x14ac:dyDescent="0.3">
      <c r="B389" s="40"/>
      <c r="D389" s="193" t="s">
        <v>473</v>
      </c>
      <c r="F389" s="196" t="s">
        <v>474</v>
      </c>
      <c r="I389" s="155"/>
      <c r="L389" s="40"/>
      <c r="M389" s="195"/>
      <c r="N389" s="41"/>
      <c r="O389" s="41"/>
      <c r="P389" s="41"/>
      <c r="Q389" s="41"/>
      <c r="R389" s="41"/>
      <c r="S389" s="41"/>
      <c r="T389" s="69"/>
      <c r="AT389" s="24" t="s">
        <v>473</v>
      </c>
      <c r="AU389" s="24" t="s">
        <v>78</v>
      </c>
    </row>
    <row r="390" spans="2:65" s="12" customFormat="1" x14ac:dyDescent="0.3">
      <c r="B390" s="197"/>
      <c r="D390" s="193" t="s">
        <v>158</v>
      </c>
      <c r="E390" s="198" t="s">
        <v>5</v>
      </c>
      <c r="F390" s="199" t="s">
        <v>527</v>
      </c>
      <c r="H390" s="198" t="s">
        <v>5</v>
      </c>
      <c r="I390" s="200"/>
      <c r="L390" s="197"/>
      <c r="M390" s="201"/>
      <c r="N390" s="202"/>
      <c r="O390" s="202"/>
      <c r="P390" s="202"/>
      <c r="Q390" s="202"/>
      <c r="R390" s="202"/>
      <c r="S390" s="202"/>
      <c r="T390" s="203"/>
      <c r="AT390" s="198" t="s">
        <v>158</v>
      </c>
      <c r="AU390" s="198" t="s">
        <v>78</v>
      </c>
      <c r="AV390" s="12" t="s">
        <v>74</v>
      </c>
      <c r="AW390" s="12" t="s">
        <v>34</v>
      </c>
      <c r="AX390" s="12" t="s">
        <v>70</v>
      </c>
      <c r="AY390" s="198" t="s">
        <v>145</v>
      </c>
    </row>
    <row r="391" spans="2:65" s="13" customFormat="1" x14ac:dyDescent="0.3">
      <c r="B391" s="204"/>
      <c r="D391" s="193" t="s">
        <v>158</v>
      </c>
      <c r="E391" s="205" t="s">
        <v>5</v>
      </c>
      <c r="F391" s="206" t="s">
        <v>528</v>
      </c>
      <c r="H391" s="207">
        <v>46.35</v>
      </c>
      <c r="I391" s="208"/>
      <c r="L391" s="204"/>
      <c r="M391" s="209"/>
      <c r="N391" s="210"/>
      <c r="O391" s="210"/>
      <c r="P391" s="210"/>
      <c r="Q391" s="210"/>
      <c r="R391" s="210"/>
      <c r="S391" s="210"/>
      <c r="T391" s="211"/>
      <c r="AT391" s="205" t="s">
        <v>158</v>
      </c>
      <c r="AU391" s="205" t="s">
        <v>78</v>
      </c>
      <c r="AV391" s="13" t="s">
        <v>78</v>
      </c>
      <c r="AW391" s="13" t="s">
        <v>34</v>
      </c>
      <c r="AX391" s="13" t="s">
        <v>74</v>
      </c>
      <c r="AY391" s="205" t="s">
        <v>145</v>
      </c>
    </row>
    <row r="392" spans="2:65" s="1" customFormat="1" ht="25.5" customHeight="1" x14ac:dyDescent="0.3">
      <c r="B392" s="180"/>
      <c r="C392" s="181" t="s">
        <v>529</v>
      </c>
      <c r="D392" s="181" t="s">
        <v>147</v>
      </c>
      <c r="E392" s="182" t="s">
        <v>530</v>
      </c>
      <c r="F392" s="183" t="s">
        <v>531</v>
      </c>
      <c r="G392" s="184" t="s">
        <v>150</v>
      </c>
      <c r="H392" s="185">
        <v>8</v>
      </c>
      <c r="I392" s="186">
        <v>371</v>
      </c>
      <c r="J392" s="187">
        <f>H392*I392</f>
        <v>2968</v>
      </c>
      <c r="K392" s="183" t="s">
        <v>151</v>
      </c>
      <c r="L392" s="40"/>
      <c r="M392" s="188" t="s">
        <v>5</v>
      </c>
      <c r="N392" s="189" t="s">
        <v>41</v>
      </c>
      <c r="O392" s="41"/>
      <c r="P392" s="190">
        <v>0</v>
      </c>
      <c r="Q392" s="190">
        <v>0.10100000000000001</v>
      </c>
      <c r="R392" s="190">
        <v>0.80800000000000005</v>
      </c>
      <c r="S392" s="190">
        <v>0</v>
      </c>
      <c r="T392" s="191">
        <v>0</v>
      </c>
      <c r="AR392" s="24" t="s">
        <v>152</v>
      </c>
      <c r="AT392" s="24" t="s">
        <v>147</v>
      </c>
      <c r="AU392" s="24" t="s">
        <v>78</v>
      </c>
      <c r="AY392" s="24" t="s">
        <v>145</v>
      </c>
      <c r="BE392" s="192">
        <v>0</v>
      </c>
      <c r="BF392" s="192">
        <v>0</v>
      </c>
      <c r="BG392" s="192">
        <v>0</v>
      </c>
      <c r="BH392" s="192">
        <v>0</v>
      </c>
      <c r="BI392" s="192">
        <v>0</v>
      </c>
      <c r="BJ392" s="24" t="s">
        <v>74</v>
      </c>
      <c r="BK392" s="192">
        <v>0</v>
      </c>
      <c r="BL392" s="24" t="s">
        <v>152</v>
      </c>
      <c r="BM392" s="24" t="s">
        <v>532</v>
      </c>
    </row>
    <row r="393" spans="2:65" s="1" customFormat="1" ht="40.5" x14ac:dyDescent="0.3">
      <c r="B393" s="40"/>
      <c r="D393" s="193" t="s">
        <v>154</v>
      </c>
      <c r="F393" s="194" t="s">
        <v>533</v>
      </c>
      <c r="I393" s="155"/>
      <c r="L393" s="40"/>
      <c r="M393" s="195"/>
      <c r="N393" s="41"/>
      <c r="O393" s="41"/>
      <c r="P393" s="41"/>
      <c r="Q393" s="41"/>
      <c r="R393" s="41"/>
      <c r="S393" s="41"/>
      <c r="T393" s="69"/>
      <c r="AT393" s="24" t="s">
        <v>154</v>
      </c>
      <c r="AU393" s="24" t="s">
        <v>78</v>
      </c>
    </row>
    <row r="394" spans="2:65" s="1" customFormat="1" ht="81" x14ac:dyDescent="0.3">
      <c r="B394" s="40"/>
      <c r="D394" s="193" t="s">
        <v>156</v>
      </c>
      <c r="F394" s="196" t="s">
        <v>534</v>
      </c>
      <c r="I394" s="155"/>
      <c r="L394" s="40"/>
      <c r="M394" s="195"/>
      <c r="N394" s="41"/>
      <c r="O394" s="41"/>
      <c r="P394" s="41"/>
      <c r="Q394" s="41"/>
      <c r="R394" s="41"/>
      <c r="S394" s="41"/>
      <c r="T394" s="69"/>
      <c r="AT394" s="24" t="s">
        <v>156</v>
      </c>
      <c r="AU394" s="24" t="s">
        <v>78</v>
      </c>
    </row>
    <row r="395" spans="2:65" s="12" customFormat="1" x14ac:dyDescent="0.3">
      <c r="B395" s="197"/>
      <c r="D395" s="193" t="s">
        <v>158</v>
      </c>
      <c r="E395" s="198" t="s">
        <v>5</v>
      </c>
      <c r="F395" s="199" t="s">
        <v>159</v>
      </c>
      <c r="H395" s="198" t="s">
        <v>5</v>
      </c>
      <c r="I395" s="200"/>
      <c r="L395" s="197"/>
      <c r="M395" s="201"/>
      <c r="N395" s="202"/>
      <c r="O395" s="202"/>
      <c r="P395" s="202"/>
      <c r="Q395" s="202"/>
      <c r="R395" s="202"/>
      <c r="S395" s="202"/>
      <c r="T395" s="203"/>
      <c r="AT395" s="198" t="s">
        <v>158</v>
      </c>
      <c r="AU395" s="198" t="s">
        <v>78</v>
      </c>
      <c r="AV395" s="12" t="s">
        <v>74</v>
      </c>
      <c r="AW395" s="12" t="s">
        <v>34</v>
      </c>
      <c r="AX395" s="12" t="s">
        <v>70</v>
      </c>
      <c r="AY395" s="198" t="s">
        <v>145</v>
      </c>
    </row>
    <row r="396" spans="2:65" s="13" customFormat="1" x14ac:dyDescent="0.3">
      <c r="B396" s="204"/>
      <c r="D396" s="193" t="s">
        <v>158</v>
      </c>
      <c r="E396" s="205" t="s">
        <v>5</v>
      </c>
      <c r="F396" s="206" t="s">
        <v>535</v>
      </c>
      <c r="H396" s="207">
        <v>8</v>
      </c>
      <c r="I396" s="208"/>
      <c r="L396" s="204"/>
      <c r="M396" s="209"/>
      <c r="N396" s="210"/>
      <c r="O396" s="210"/>
      <c r="P396" s="210"/>
      <c r="Q396" s="210"/>
      <c r="R396" s="210"/>
      <c r="S396" s="210"/>
      <c r="T396" s="211"/>
      <c r="AT396" s="205" t="s">
        <v>158</v>
      </c>
      <c r="AU396" s="205" t="s">
        <v>78</v>
      </c>
      <c r="AV396" s="13" t="s">
        <v>78</v>
      </c>
      <c r="AW396" s="13" t="s">
        <v>34</v>
      </c>
      <c r="AX396" s="13" t="s">
        <v>74</v>
      </c>
      <c r="AY396" s="205" t="s">
        <v>145</v>
      </c>
    </row>
    <row r="397" spans="2:65" s="1" customFormat="1" ht="25.5" customHeight="1" x14ac:dyDescent="0.3">
      <c r="B397" s="180"/>
      <c r="C397" s="228" t="s">
        <v>536</v>
      </c>
      <c r="D397" s="228" t="s">
        <v>273</v>
      </c>
      <c r="E397" s="229" t="s">
        <v>537</v>
      </c>
      <c r="F397" s="230" t="s">
        <v>538</v>
      </c>
      <c r="G397" s="231" t="s">
        <v>150</v>
      </c>
      <c r="H397" s="232">
        <v>8.24</v>
      </c>
      <c r="I397" s="186">
        <v>472</v>
      </c>
      <c r="J397" s="187">
        <f>H397*I397</f>
        <v>3889.28</v>
      </c>
      <c r="K397" s="230" t="s">
        <v>5</v>
      </c>
      <c r="L397" s="233"/>
      <c r="M397" s="234" t="s">
        <v>5</v>
      </c>
      <c r="N397" s="235" t="s">
        <v>41</v>
      </c>
      <c r="O397" s="41"/>
      <c r="P397" s="190">
        <v>0</v>
      </c>
      <c r="Q397" s="190">
        <v>9.0999999999999998E-2</v>
      </c>
      <c r="R397" s="190">
        <v>0.74983999999999995</v>
      </c>
      <c r="S397" s="190">
        <v>0</v>
      </c>
      <c r="T397" s="191">
        <v>0</v>
      </c>
      <c r="AR397" s="24" t="s">
        <v>205</v>
      </c>
      <c r="AT397" s="24" t="s">
        <v>273</v>
      </c>
      <c r="AU397" s="24" t="s">
        <v>78</v>
      </c>
      <c r="AY397" s="24" t="s">
        <v>145</v>
      </c>
      <c r="BE397" s="192">
        <v>0</v>
      </c>
      <c r="BF397" s="192">
        <v>0</v>
      </c>
      <c r="BG397" s="192">
        <v>0</v>
      </c>
      <c r="BH397" s="192">
        <v>0</v>
      </c>
      <c r="BI397" s="192">
        <v>0</v>
      </c>
      <c r="BJ397" s="24" t="s">
        <v>74</v>
      </c>
      <c r="BK397" s="192">
        <v>0</v>
      </c>
      <c r="BL397" s="24" t="s">
        <v>152</v>
      </c>
      <c r="BM397" s="24" t="s">
        <v>539</v>
      </c>
    </row>
    <row r="398" spans="2:65" s="1" customFormat="1" x14ac:dyDescent="0.3">
      <c r="B398" s="40"/>
      <c r="D398" s="193" t="s">
        <v>154</v>
      </c>
      <c r="F398" s="194" t="s">
        <v>538</v>
      </c>
      <c r="I398" s="155"/>
      <c r="L398" s="40"/>
      <c r="M398" s="195"/>
      <c r="N398" s="41"/>
      <c r="O398" s="41"/>
      <c r="P398" s="41"/>
      <c r="Q398" s="41"/>
      <c r="R398" s="41"/>
      <c r="S398" s="41"/>
      <c r="T398" s="69"/>
      <c r="AT398" s="24" t="s">
        <v>154</v>
      </c>
      <c r="AU398" s="24" t="s">
        <v>78</v>
      </c>
    </row>
    <row r="399" spans="2:65" s="12" customFormat="1" x14ac:dyDescent="0.3">
      <c r="B399" s="197"/>
      <c r="D399" s="193" t="s">
        <v>158</v>
      </c>
      <c r="E399" s="198" t="s">
        <v>5</v>
      </c>
      <c r="F399" s="199" t="s">
        <v>540</v>
      </c>
      <c r="H399" s="198" t="s">
        <v>5</v>
      </c>
      <c r="I399" s="200"/>
      <c r="L399" s="197"/>
      <c r="M399" s="201"/>
      <c r="N399" s="202"/>
      <c r="O399" s="202"/>
      <c r="P399" s="202"/>
      <c r="Q399" s="202"/>
      <c r="R399" s="202"/>
      <c r="S399" s="202"/>
      <c r="T399" s="203"/>
      <c r="AT399" s="198" t="s">
        <v>158</v>
      </c>
      <c r="AU399" s="198" t="s">
        <v>78</v>
      </c>
      <c r="AV399" s="12" t="s">
        <v>74</v>
      </c>
      <c r="AW399" s="12" t="s">
        <v>34</v>
      </c>
      <c r="AX399" s="12" t="s">
        <v>70</v>
      </c>
      <c r="AY399" s="198" t="s">
        <v>145</v>
      </c>
    </row>
    <row r="400" spans="2:65" s="13" customFormat="1" x14ac:dyDescent="0.3">
      <c r="B400" s="204"/>
      <c r="D400" s="193" t="s">
        <v>158</v>
      </c>
      <c r="E400" s="205" t="s">
        <v>5</v>
      </c>
      <c r="F400" s="206" t="s">
        <v>541</v>
      </c>
      <c r="H400" s="207">
        <v>8.24</v>
      </c>
      <c r="I400" s="208"/>
      <c r="L400" s="204"/>
      <c r="M400" s="209"/>
      <c r="N400" s="210"/>
      <c r="O400" s="210"/>
      <c r="P400" s="210"/>
      <c r="Q400" s="210"/>
      <c r="R400" s="210"/>
      <c r="S400" s="210"/>
      <c r="T400" s="211"/>
      <c r="AT400" s="205" t="s">
        <v>158</v>
      </c>
      <c r="AU400" s="205" t="s">
        <v>78</v>
      </c>
      <c r="AV400" s="13" t="s">
        <v>78</v>
      </c>
      <c r="AW400" s="13" t="s">
        <v>34</v>
      </c>
      <c r="AX400" s="13" t="s">
        <v>74</v>
      </c>
      <c r="AY400" s="205" t="s">
        <v>145</v>
      </c>
    </row>
    <row r="401" spans="2:65" s="11" customFormat="1" ht="29.85" customHeight="1" x14ac:dyDescent="0.3">
      <c r="B401" s="167"/>
      <c r="D401" s="168" t="s">
        <v>69</v>
      </c>
      <c r="E401" s="178" t="s">
        <v>205</v>
      </c>
      <c r="F401" s="178" t="s">
        <v>542</v>
      </c>
      <c r="I401" s="170"/>
      <c r="J401" s="179">
        <f>SUBTOTAL(9,J402:J481)</f>
        <v>160703.75</v>
      </c>
      <c r="L401" s="167"/>
      <c r="M401" s="172"/>
      <c r="N401" s="173"/>
      <c r="O401" s="173"/>
      <c r="P401" s="174">
        <v>0</v>
      </c>
      <c r="Q401" s="173"/>
      <c r="R401" s="174">
        <v>8.6710214500000014</v>
      </c>
      <c r="S401" s="173"/>
      <c r="T401" s="175">
        <v>1.4000000000000001</v>
      </c>
      <c r="AR401" s="168" t="s">
        <v>74</v>
      </c>
      <c r="AT401" s="176" t="s">
        <v>69</v>
      </c>
      <c r="AU401" s="176" t="s">
        <v>74</v>
      </c>
      <c r="AY401" s="168" t="s">
        <v>145</v>
      </c>
      <c r="BK401" s="177">
        <v>0</v>
      </c>
    </row>
    <row r="402" spans="2:65" s="1" customFormat="1" ht="16.5" customHeight="1" x14ac:dyDescent="0.3">
      <c r="B402" s="180"/>
      <c r="C402" s="181" t="s">
        <v>543</v>
      </c>
      <c r="D402" s="181" t="s">
        <v>147</v>
      </c>
      <c r="E402" s="182" t="s">
        <v>544</v>
      </c>
      <c r="F402" s="183" t="s">
        <v>545</v>
      </c>
      <c r="G402" s="184" t="s">
        <v>185</v>
      </c>
      <c r="H402" s="185">
        <v>35</v>
      </c>
      <c r="I402" s="186">
        <v>358</v>
      </c>
      <c r="J402" s="187">
        <f>H402*I402</f>
        <v>12530</v>
      </c>
      <c r="K402" s="183" t="s">
        <v>151</v>
      </c>
      <c r="L402" s="40"/>
      <c r="M402" s="188" t="s">
        <v>5</v>
      </c>
      <c r="N402" s="189" t="s">
        <v>41</v>
      </c>
      <c r="O402" s="41"/>
      <c r="P402" s="190">
        <v>0</v>
      </c>
      <c r="Q402" s="190">
        <v>3.6165199999999998E-3</v>
      </c>
      <c r="R402" s="190">
        <v>0.1265782</v>
      </c>
      <c r="S402" s="190">
        <v>0</v>
      </c>
      <c r="T402" s="191">
        <v>0</v>
      </c>
      <c r="AR402" s="24" t="s">
        <v>152</v>
      </c>
      <c r="AT402" s="24" t="s">
        <v>147</v>
      </c>
      <c r="AU402" s="24" t="s">
        <v>78</v>
      </c>
      <c r="AY402" s="24" t="s">
        <v>145</v>
      </c>
      <c r="BE402" s="192">
        <v>0</v>
      </c>
      <c r="BF402" s="192">
        <v>0</v>
      </c>
      <c r="BG402" s="192">
        <v>0</v>
      </c>
      <c r="BH402" s="192">
        <v>0</v>
      </c>
      <c r="BI402" s="192">
        <v>0</v>
      </c>
      <c r="BJ402" s="24" t="s">
        <v>74</v>
      </c>
      <c r="BK402" s="192">
        <v>0</v>
      </c>
      <c r="BL402" s="24" t="s">
        <v>152</v>
      </c>
      <c r="BM402" s="24" t="s">
        <v>546</v>
      </c>
    </row>
    <row r="403" spans="2:65" s="1" customFormat="1" ht="27" x14ac:dyDescent="0.3">
      <c r="B403" s="40"/>
      <c r="D403" s="193" t="s">
        <v>154</v>
      </c>
      <c r="F403" s="194" t="s">
        <v>547</v>
      </c>
      <c r="I403" s="155"/>
      <c r="L403" s="40"/>
      <c r="M403" s="195"/>
      <c r="N403" s="41"/>
      <c r="O403" s="41"/>
      <c r="P403" s="41"/>
      <c r="Q403" s="41"/>
      <c r="R403" s="41"/>
      <c r="S403" s="41"/>
      <c r="T403" s="69"/>
      <c r="AT403" s="24" t="s">
        <v>154</v>
      </c>
      <c r="AU403" s="24" t="s">
        <v>78</v>
      </c>
    </row>
    <row r="404" spans="2:65" s="1" customFormat="1" ht="108" x14ac:dyDescent="0.3">
      <c r="B404" s="40"/>
      <c r="D404" s="193" t="s">
        <v>156</v>
      </c>
      <c r="F404" s="196" t="s">
        <v>548</v>
      </c>
      <c r="I404" s="155"/>
      <c r="L404" s="40"/>
      <c r="M404" s="195"/>
      <c r="N404" s="41"/>
      <c r="O404" s="41"/>
      <c r="P404" s="41"/>
      <c r="Q404" s="41"/>
      <c r="R404" s="41"/>
      <c r="S404" s="41"/>
      <c r="T404" s="69"/>
      <c r="AT404" s="24" t="s">
        <v>156</v>
      </c>
      <c r="AU404" s="24" t="s">
        <v>78</v>
      </c>
    </row>
    <row r="405" spans="2:65" s="12" customFormat="1" x14ac:dyDescent="0.3">
      <c r="B405" s="197"/>
      <c r="D405" s="193" t="s">
        <v>158</v>
      </c>
      <c r="E405" s="198" t="s">
        <v>5</v>
      </c>
      <c r="F405" s="199" t="s">
        <v>159</v>
      </c>
      <c r="H405" s="198" t="s">
        <v>5</v>
      </c>
      <c r="I405" s="200"/>
      <c r="L405" s="197"/>
      <c r="M405" s="201"/>
      <c r="N405" s="202"/>
      <c r="O405" s="202"/>
      <c r="P405" s="202"/>
      <c r="Q405" s="202"/>
      <c r="R405" s="202"/>
      <c r="S405" s="202"/>
      <c r="T405" s="203"/>
      <c r="AT405" s="198" t="s">
        <v>158</v>
      </c>
      <c r="AU405" s="198" t="s">
        <v>78</v>
      </c>
      <c r="AV405" s="12" t="s">
        <v>74</v>
      </c>
      <c r="AW405" s="12" t="s">
        <v>34</v>
      </c>
      <c r="AX405" s="12" t="s">
        <v>70</v>
      </c>
      <c r="AY405" s="198" t="s">
        <v>145</v>
      </c>
    </row>
    <row r="406" spans="2:65" s="13" customFormat="1" x14ac:dyDescent="0.3">
      <c r="B406" s="204"/>
      <c r="D406" s="193" t="s">
        <v>158</v>
      </c>
      <c r="E406" s="205" t="s">
        <v>5</v>
      </c>
      <c r="F406" s="206" t="s">
        <v>549</v>
      </c>
      <c r="H406" s="207">
        <v>15</v>
      </c>
      <c r="I406" s="208"/>
      <c r="L406" s="204"/>
      <c r="M406" s="209"/>
      <c r="N406" s="210"/>
      <c r="O406" s="210"/>
      <c r="P406" s="210"/>
      <c r="Q406" s="210"/>
      <c r="R406" s="210"/>
      <c r="S406" s="210"/>
      <c r="T406" s="211"/>
      <c r="AT406" s="205" t="s">
        <v>158</v>
      </c>
      <c r="AU406" s="205" t="s">
        <v>78</v>
      </c>
      <c r="AV406" s="13" t="s">
        <v>78</v>
      </c>
      <c r="AW406" s="13" t="s">
        <v>34</v>
      </c>
      <c r="AX406" s="13" t="s">
        <v>70</v>
      </c>
      <c r="AY406" s="205" t="s">
        <v>145</v>
      </c>
    </row>
    <row r="407" spans="2:65" s="13" customFormat="1" x14ac:dyDescent="0.3">
      <c r="B407" s="204"/>
      <c r="D407" s="193" t="s">
        <v>158</v>
      </c>
      <c r="E407" s="205" t="s">
        <v>5</v>
      </c>
      <c r="F407" s="206" t="s">
        <v>550</v>
      </c>
      <c r="H407" s="207">
        <v>20</v>
      </c>
      <c r="I407" s="208"/>
      <c r="L407" s="204"/>
      <c r="M407" s="209"/>
      <c r="N407" s="210"/>
      <c r="O407" s="210"/>
      <c r="P407" s="210"/>
      <c r="Q407" s="210"/>
      <c r="R407" s="210"/>
      <c r="S407" s="210"/>
      <c r="T407" s="211"/>
      <c r="AT407" s="205" t="s">
        <v>158</v>
      </c>
      <c r="AU407" s="205" t="s">
        <v>78</v>
      </c>
      <c r="AV407" s="13" t="s">
        <v>78</v>
      </c>
      <c r="AW407" s="13" t="s">
        <v>34</v>
      </c>
      <c r="AX407" s="13" t="s">
        <v>70</v>
      </c>
      <c r="AY407" s="205" t="s">
        <v>145</v>
      </c>
    </row>
    <row r="408" spans="2:65" s="14" customFormat="1" x14ac:dyDescent="0.3">
      <c r="B408" s="212"/>
      <c r="D408" s="193" t="s">
        <v>158</v>
      </c>
      <c r="E408" s="213" t="s">
        <v>5</v>
      </c>
      <c r="F408" s="214" t="s">
        <v>175</v>
      </c>
      <c r="H408" s="215">
        <v>35</v>
      </c>
      <c r="I408" s="216"/>
      <c r="L408" s="212"/>
      <c r="M408" s="217"/>
      <c r="N408" s="218"/>
      <c r="O408" s="218"/>
      <c r="P408" s="218"/>
      <c r="Q408" s="218"/>
      <c r="R408" s="218"/>
      <c r="S408" s="218"/>
      <c r="T408" s="219"/>
      <c r="AT408" s="213" t="s">
        <v>158</v>
      </c>
      <c r="AU408" s="213" t="s">
        <v>78</v>
      </c>
      <c r="AV408" s="14" t="s">
        <v>152</v>
      </c>
      <c r="AW408" s="14" t="s">
        <v>34</v>
      </c>
      <c r="AX408" s="14" t="s">
        <v>74</v>
      </c>
      <c r="AY408" s="213" t="s">
        <v>145</v>
      </c>
    </row>
    <row r="409" spans="2:65" s="1" customFormat="1" ht="16.5" customHeight="1" x14ac:dyDescent="0.3">
      <c r="B409" s="180"/>
      <c r="C409" s="181" t="s">
        <v>551</v>
      </c>
      <c r="D409" s="181" t="s">
        <v>147</v>
      </c>
      <c r="E409" s="182" t="s">
        <v>552</v>
      </c>
      <c r="F409" s="183" t="s">
        <v>553</v>
      </c>
      <c r="G409" s="184" t="s">
        <v>329</v>
      </c>
      <c r="H409" s="185">
        <v>9</v>
      </c>
      <c r="I409" s="186">
        <v>239</v>
      </c>
      <c r="J409" s="187">
        <f>H409*I409</f>
        <v>2151</v>
      </c>
      <c r="K409" s="183" t="s">
        <v>151</v>
      </c>
      <c r="L409" s="40"/>
      <c r="M409" s="188" t="s">
        <v>5</v>
      </c>
      <c r="N409" s="189" t="s">
        <v>41</v>
      </c>
      <c r="O409" s="41"/>
      <c r="P409" s="190">
        <v>0</v>
      </c>
      <c r="Q409" s="190">
        <v>8.1249999999999996E-5</v>
      </c>
      <c r="R409" s="190">
        <v>7.3124999999999991E-4</v>
      </c>
      <c r="S409" s="190">
        <v>0</v>
      </c>
      <c r="T409" s="191">
        <v>0</v>
      </c>
      <c r="AR409" s="24" t="s">
        <v>152</v>
      </c>
      <c r="AT409" s="24" t="s">
        <v>147</v>
      </c>
      <c r="AU409" s="24" t="s">
        <v>78</v>
      </c>
      <c r="AY409" s="24" t="s">
        <v>145</v>
      </c>
      <c r="BE409" s="192">
        <v>0</v>
      </c>
      <c r="BF409" s="192">
        <v>0</v>
      </c>
      <c r="BG409" s="192">
        <v>0</v>
      </c>
      <c r="BH409" s="192">
        <v>0</v>
      </c>
      <c r="BI409" s="192">
        <v>0</v>
      </c>
      <c r="BJ409" s="24" t="s">
        <v>74</v>
      </c>
      <c r="BK409" s="192">
        <v>0</v>
      </c>
      <c r="BL409" s="24" t="s">
        <v>152</v>
      </c>
      <c r="BM409" s="24" t="s">
        <v>554</v>
      </c>
    </row>
    <row r="410" spans="2:65" s="1" customFormat="1" ht="27" x14ac:dyDescent="0.3">
      <c r="B410" s="40"/>
      <c r="D410" s="193" t="s">
        <v>154</v>
      </c>
      <c r="F410" s="194" t="s">
        <v>555</v>
      </c>
      <c r="I410" s="155"/>
      <c r="L410" s="40"/>
      <c r="M410" s="195"/>
      <c r="N410" s="41"/>
      <c r="O410" s="41"/>
      <c r="P410" s="41"/>
      <c r="Q410" s="41"/>
      <c r="R410" s="41"/>
      <c r="S410" s="41"/>
      <c r="T410" s="69"/>
      <c r="AT410" s="24" t="s">
        <v>154</v>
      </c>
      <c r="AU410" s="24" t="s">
        <v>78</v>
      </c>
    </row>
    <row r="411" spans="2:65" s="1" customFormat="1" ht="54" x14ac:dyDescent="0.3">
      <c r="B411" s="40"/>
      <c r="D411" s="193" t="s">
        <v>156</v>
      </c>
      <c r="F411" s="196" t="s">
        <v>556</v>
      </c>
      <c r="I411" s="155"/>
      <c r="L411" s="40"/>
      <c r="M411" s="195"/>
      <c r="N411" s="41"/>
      <c r="O411" s="41"/>
      <c r="P411" s="41"/>
      <c r="Q411" s="41"/>
      <c r="R411" s="41"/>
      <c r="S411" s="41"/>
      <c r="T411" s="69"/>
      <c r="AT411" s="24" t="s">
        <v>156</v>
      </c>
      <c r="AU411" s="24" t="s">
        <v>78</v>
      </c>
    </row>
    <row r="412" spans="2:65" s="12" customFormat="1" x14ac:dyDescent="0.3">
      <c r="B412" s="197"/>
      <c r="D412" s="193" t="s">
        <v>158</v>
      </c>
      <c r="E412" s="198" t="s">
        <v>5</v>
      </c>
      <c r="F412" s="199" t="s">
        <v>557</v>
      </c>
      <c r="H412" s="198" t="s">
        <v>5</v>
      </c>
      <c r="I412" s="200"/>
      <c r="L412" s="197"/>
      <c r="M412" s="201"/>
      <c r="N412" s="202"/>
      <c r="O412" s="202"/>
      <c r="P412" s="202"/>
      <c r="Q412" s="202"/>
      <c r="R412" s="202"/>
      <c r="S412" s="202"/>
      <c r="T412" s="203"/>
      <c r="AT412" s="198" t="s">
        <v>158</v>
      </c>
      <c r="AU412" s="198" t="s">
        <v>78</v>
      </c>
      <c r="AV412" s="12" t="s">
        <v>74</v>
      </c>
      <c r="AW412" s="12" t="s">
        <v>34</v>
      </c>
      <c r="AX412" s="12" t="s">
        <v>70</v>
      </c>
      <c r="AY412" s="198" t="s">
        <v>145</v>
      </c>
    </row>
    <row r="413" spans="2:65" s="13" customFormat="1" x14ac:dyDescent="0.3">
      <c r="B413" s="204"/>
      <c r="D413" s="193" t="s">
        <v>158</v>
      </c>
      <c r="E413" s="205" t="s">
        <v>5</v>
      </c>
      <c r="F413" s="206" t="s">
        <v>558</v>
      </c>
      <c r="H413" s="207">
        <v>9</v>
      </c>
      <c r="I413" s="208"/>
      <c r="L413" s="204"/>
      <c r="M413" s="209"/>
      <c r="N413" s="210"/>
      <c r="O413" s="210"/>
      <c r="P413" s="210"/>
      <c r="Q413" s="210"/>
      <c r="R413" s="210"/>
      <c r="S413" s="210"/>
      <c r="T413" s="211"/>
      <c r="AT413" s="205" t="s">
        <v>158</v>
      </c>
      <c r="AU413" s="205" t="s">
        <v>78</v>
      </c>
      <c r="AV413" s="13" t="s">
        <v>78</v>
      </c>
      <c r="AW413" s="13" t="s">
        <v>34</v>
      </c>
      <c r="AX413" s="13" t="s">
        <v>74</v>
      </c>
      <c r="AY413" s="205" t="s">
        <v>145</v>
      </c>
    </row>
    <row r="414" spans="2:65" s="1" customFormat="1" ht="16.5" customHeight="1" x14ac:dyDescent="0.3">
      <c r="B414" s="180"/>
      <c r="C414" s="228" t="s">
        <v>559</v>
      </c>
      <c r="D414" s="228" t="s">
        <v>273</v>
      </c>
      <c r="E414" s="229" t="s">
        <v>560</v>
      </c>
      <c r="F414" s="230" t="s">
        <v>561</v>
      </c>
      <c r="G414" s="231" t="s">
        <v>329</v>
      </c>
      <c r="H414" s="232">
        <v>9</v>
      </c>
      <c r="I414" s="186">
        <v>2850</v>
      </c>
      <c r="J414" s="187">
        <f>H414*I414</f>
        <v>25650</v>
      </c>
      <c r="K414" s="230" t="s">
        <v>5</v>
      </c>
      <c r="L414" s="233"/>
      <c r="M414" s="234" t="s">
        <v>5</v>
      </c>
      <c r="N414" s="235" t="s">
        <v>41</v>
      </c>
      <c r="O414" s="41"/>
      <c r="P414" s="190">
        <v>0</v>
      </c>
      <c r="Q414" s="190">
        <v>2.7000000000000001E-3</v>
      </c>
      <c r="R414" s="190">
        <v>2.4300000000000002E-2</v>
      </c>
      <c r="S414" s="190">
        <v>0</v>
      </c>
      <c r="T414" s="191">
        <v>0</v>
      </c>
      <c r="AR414" s="24" t="s">
        <v>205</v>
      </c>
      <c r="AT414" s="24" t="s">
        <v>273</v>
      </c>
      <c r="AU414" s="24" t="s">
        <v>78</v>
      </c>
      <c r="AY414" s="24" t="s">
        <v>145</v>
      </c>
      <c r="BE414" s="192">
        <v>0</v>
      </c>
      <c r="BF414" s="192">
        <v>0</v>
      </c>
      <c r="BG414" s="192">
        <v>0</v>
      </c>
      <c r="BH414" s="192">
        <v>0</v>
      </c>
      <c r="BI414" s="192">
        <v>0</v>
      </c>
      <c r="BJ414" s="24" t="s">
        <v>74</v>
      </c>
      <c r="BK414" s="192">
        <v>0</v>
      </c>
      <c r="BL414" s="24" t="s">
        <v>152</v>
      </c>
      <c r="BM414" s="24" t="s">
        <v>562</v>
      </c>
    </row>
    <row r="415" spans="2:65" s="1" customFormat="1" x14ac:dyDescent="0.3">
      <c r="B415" s="40"/>
      <c r="D415" s="193" t="s">
        <v>154</v>
      </c>
      <c r="F415" s="194" t="s">
        <v>561</v>
      </c>
      <c r="I415" s="155"/>
      <c r="L415" s="40"/>
      <c r="M415" s="195"/>
      <c r="N415" s="41"/>
      <c r="O415" s="41"/>
      <c r="P415" s="41"/>
      <c r="Q415" s="41"/>
      <c r="R415" s="41"/>
      <c r="S415" s="41"/>
      <c r="T415" s="69"/>
      <c r="AT415" s="24" t="s">
        <v>154</v>
      </c>
      <c r="AU415" s="24" t="s">
        <v>78</v>
      </c>
    </row>
    <row r="416" spans="2:65" s="13" customFormat="1" x14ac:dyDescent="0.3">
      <c r="B416" s="204"/>
      <c r="D416" s="193" t="s">
        <v>158</v>
      </c>
      <c r="E416" s="205" t="s">
        <v>5</v>
      </c>
      <c r="F416" s="206" t="s">
        <v>563</v>
      </c>
      <c r="H416" s="207">
        <v>9</v>
      </c>
      <c r="I416" s="208"/>
      <c r="L416" s="204"/>
      <c r="M416" s="209"/>
      <c r="N416" s="210"/>
      <c r="O416" s="210"/>
      <c r="P416" s="210"/>
      <c r="Q416" s="210"/>
      <c r="R416" s="210"/>
      <c r="S416" s="210"/>
      <c r="T416" s="211"/>
      <c r="AT416" s="205" t="s">
        <v>158</v>
      </c>
      <c r="AU416" s="205" t="s">
        <v>78</v>
      </c>
      <c r="AV416" s="13" t="s">
        <v>78</v>
      </c>
      <c r="AW416" s="13" t="s">
        <v>34</v>
      </c>
      <c r="AX416" s="13" t="s">
        <v>74</v>
      </c>
      <c r="AY416" s="205" t="s">
        <v>145</v>
      </c>
    </row>
    <row r="417" spans="2:65" s="1" customFormat="1" ht="16.5" customHeight="1" x14ac:dyDescent="0.3">
      <c r="B417" s="180"/>
      <c r="C417" s="181" t="s">
        <v>564</v>
      </c>
      <c r="D417" s="181" t="s">
        <v>147</v>
      </c>
      <c r="E417" s="182" t="s">
        <v>565</v>
      </c>
      <c r="F417" s="183" t="s">
        <v>566</v>
      </c>
      <c r="G417" s="184" t="s">
        <v>329</v>
      </c>
      <c r="H417" s="185">
        <v>1</v>
      </c>
      <c r="I417" s="186">
        <v>1260</v>
      </c>
      <c r="J417" s="187">
        <f>H417*I417</f>
        <v>1260</v>
      </c>
      <c r="K417" s="183" t="s">
        <v>151</v>
      </c>
      <c r="L417" s="40"/>
      <c r="M417" s="188" t="s">
        <v>5</v>
      </c>
      <c r="N417" s="189" t="s">
        <v>41</v>
      </c>
      <c r="O417" s="41"/>
      <c r="P417" s="190">
        <v>0</v>
      </c>
      <c r="Q417" s="190">
        <v>0.14494199999999999</v>
      </c>
      <c r="R417" s="190">
        <v>0.14494199999999999</v>
      </c>
      <c r="S417" s="190">
        <v>0</v>
      </c>
      <c r="T417" s="191">
        <v>0</v>
      </c>
      <c r="AR417" s="24" t="s">
        <v>152</v>
      </c>
      <c r="AT417" s="24" t="s">
        <v>147</v>
      </c>
      <c r="AU417" s="24" t="s">
        <v>78</v>
      </c>
      <c r="AY417" s="24" t="s">
        <v>145</v>
      </c>
      <c r="BE417" s="192">
        <v>0</v>
      </c>
      <c r="BF417" s="192">
        <v>0</v>
      </c>
      <c r="BG417" s="192">
        <v>0</v>
      </c>
      <c r="BH417" s="192">
        <v>0</v>
      </c>
      <c r="BI417" s="192">
        <v>0</v>
      </c>
      <c r="BJ417" s="24" t="s">
        <v>74</v>
      </c>
      <c r="BK417" s="192">
        <v>0</v>
      </c>
      <c r="BL417" s="24" t="s">
        <v>152</v>
      </c>
      <c r="BM417" s="24" t="s">
        <v>567</v>
      </c>
    </row>
    <row r="418" spans="2:65" s="1" customFormat="1" x14ac:dyDescent="0.3">
      <c r="B418" s="40"/>
      <c r="D418" s="193" t="s">
        <v>154</v>
      </c>
      <c r="F418" s="194" t="s">
        <v>566</v>
      </c>
      <c r="I418" s="155"/>
      <c r="L418" s="40"/>
      <c r="M418" s="195"/>
      <c r="N418" s="41"/>
      <c r="O418" s="41"/>
      <c r="P418" s="41"/>
      <c r="Q418" s="41"/>
      <c r="R418" s="41"/>
      <c r="S418" s="41"/>
      <c r="T418" s="69"/>
      <c r="AT418" s="24" t="s">
        <v>154</v>
      </c>
      <c r="AU418" s="24" t="s">
        <v>78</v>
      </c>
    </row>
    <row r="419" spans="2:65" s="1" customFormat="1" ht="108" x14ac:dyDescent="0.3">
      <c r="B419" s="40"/>
      <c r="D419" s="193" t="s">
        <v>156</v>
      </c>
      <c r="F419" s="196" t="s">
        <v>568</v>
      </c>
      <c r="I419" s="155"/>
      <c r="L419" s="40"/>
      <c r="M419" s="195"/>
      <c r="N419" s="41"/>
      <c r="O419" s="41"/>
      <c r="P419" s="41"/>
      <c r="Q419" s="41"/>
      <c r="R419" s="41"/>
      <c r="S419" s="41"/>
      <c r="T419" s="69"/>
      <c r="AT419" s="24" t="s">
        <v>156</v>
      </c>
      <c r="AU419" s="24" t="s">
        <v>78</v>
      </c>
    </row>
    <row r="420" spans="2:65" s="12" customFormat="1" x14ac:dyDescent="0.3">
      <c r="B420" s="197"/>
      <c r="D420" s="193" t="s">
        <v>158</v>
      </c>
      <c r="E420" s="198" t="s">
        <v>5</v>
      </c>
      <c r="F420" s="199" t="s">
        <v>569</v>
      </c>
      <c r="H420" s="198" t="s">
        <v>5</v>
      </c>
      <c r="I420" s="200"/>
      <c r="L420" s="197"/>
      <c r="M420" s="201"/>
      <c r="N420" s="202"/>
      <c r="O420" s="202"/>
      <c r="P420" s="202"/>
      <c r="Q420" s="202"/>
      <c r="R420" s="202"/>
      <c r="S420" s="202"/>
      <c r="T420" s="203"/>
      <c r="AT420" s="198" t="s">
        <v>158</v>
      </c>
      <c r="AU420" s="198" t="s">
        <v>78</v>
      </c>
      <c r="AV420" s="12" t="s">
        <v>74</v>
      </c>
      <c r="AW420" s="12" t="s">
        <v>34</v>
      </c>
      <c r="AX420" s="12" t="s">
        <v>70</v>
      </c>
      <c r="AY420" s="198" t="s">
        <v>145</v>
      </c>
    </row>
    <row r="421" spans="2:65" s="12" customFormat="1" x14ac:dyDescent="0.3">
      <c r="B421" s="197"/>
      <c r="D421" s="193" t="s">
        <v>158</v>
      </c>
      <c r="E421" s="198" t="s">
        <v>5</v>
      </c>
      <c r="F421" s="199" t="s">
        <v>570</v>
      </c>
      <c r="H421" s="198" t="s">
        <v>5</v>
      </c>
      <c r="I421" s="200"/>
      <c r="L421" s="197"/>
      <c r="M421" s="201"/>
      <c r="N421" s="202"/>
      <c r="O421" s="202"/>
      <c r="P421" s="202"/>
      <c r="Q421" s="202"/>
      <c r="R421" s="202"/>
      <c r="S421" s="202"/>
      <c r="T421" s="203"/>
      <c r="AT421" s="198" t="s">
        <v>158</v>
      </c>
      <c r="AU421" s="198" t="s">
        <v>78</v>
      </c>
      <c r="AV421" s="12" t="s">
        <v>74</v>
      </c>
      <c r="AW421" s="12" t="s">
        <v>34</v>
      </c>
      <c r="AX421" s="12" t="s">
        <v>70</v>
      </c>
      <c r="AY421" s="198" t="s">
        <v>145</v>
      </c>
    </row>
    <row r="422" spans="2:65" s="13" customFormat="1" x14ac:dyDescent="0.3">
      <c r="B422" s="204"/>
      <c r="D422" s="193" t="s">
        <v>158</v>
      </c>
      <c r="E422" s="205" t="s">
        <v>5</v>
      </c>
      <c r="F422" s="206" t="s">
        <v>256</v>
      </c>
      <c r="H422" s="207">
        <v>1</v>
      </c>
      <c r="I422" s="208"/>
      <c r="L422" s="204"/>
      <c r="M422" s="209"/>
      <c r="N422" s="210"/>
      <c r="O422" s="210"/>
      <c r="P422" s="210"/>
      <c r="Q422" s="210"/>
      <c r="R422" s="210"/>
      <c r="S422" s="210"/>
      <c r="T422" s="211"/>
      <c r="AT422" s="205" t="s">
        <v>158</v>
      </c>
      <c r="AU422" s="205" t="s">
        <v>78</v>
      </c>
      <c r="AV422" s="13" t="s">
        <v>78</v>
      </c>
      <c r="AW422" s="13" t="s">
        <v>34</v>
      </c>
      <c r="AX422" s="13" t="s">
        <v>74</v>
      </c>
      <c r="AY422" s="205" t="s">
        <v>145</v>
      </c>
    </row>
    <row r="423" spans="2:65" s="1" customFormat="1" ht="16.5" customHeight="1" x14ac:dyDescent="0.3">
      <c r="B423" s="180"/>
      <c r="C423" s="228" t="s">
        <v>571</v>
      </c>
      <c r="D423" s="228" t="s">
        <v>273</v>
      </c>
      <c r="E423" s="229" t="s">
        <v>572</v>
      </c>
      <c r="F423" s="230" t="s">
        <v>573</v>
      </c>
      <c r="G423" s="231" t="s">
        <v>329</v>
      </c>
      <c r="H423" s="232">
        <v>1.01</v>
      </c>
      <c r="I423" s="186">
        <v>322</v>
      </c>
      <c r="J423" s="187">
        <f>H423*I423</f>
        <v>325.22000000000003</v>
      </c>
      <c r="K423" s="230" t="s">
        <v>5</v>
      </c>
      <c r="L423" s="233"/>
      <c r="M423" s="234" t="s">
        <v>5</v>
      </c>
      <c r="N423" s="235" t="s">
        <v>41</v>
      </c>
      <c r="O423" s="41"/>
      <c r="P423" s="190">
        <v>0</v>
      </c>
      <c r="Q423" s="190">
        <v>7.1999999999999995E-2</v>
      </c>
      <c r="R423" s="190">
        <v>7.2719999999999993E-2</v>
      </c>
      <c r="S423" s="190">
        <v>0</v>
      </c>
      <c r="T423" s="191">
        <v>0</v>
      </c>
      <c r="AR423" s="24" t="s">
        <v>205</v>
      </c>
      <c r="AT423" s="24" t="s">
        <v>273</v>
      </c>
      <c r="AU423" s="24" t="s">
        <v>78</v>
      </c>
      <c r="AY423" s="24" t="s">
        <v>145</v>
      </c>
      <c r="BE423" s="192">
        <v>0</v>
      </c>
      <c r="BF423" s="192">
        <v>0</v>
      </c>
      <c r="BG423" s="192">
        <v>0</v>
      </c>
      <c r="BH423" s="192">
        <v>0</v>
      </c>
      <c r="BI423" s="192">
        <v>0</v>
      </c>
      <c r="BJ423" s="24" t="s">
        <v>74</v>
      </c>
      <c r="BK423" s="192">
        <v>0</v>
      </c>
      <c r="BL423" s="24" t="s">
        <v>152</v>
      </c>
      <c r="BM423" s="24" t="s">
        <v>574</v>
      </c>
    </row>
    <row r="424" spans="2:65" s="1" customFormat="1" x14ac:dyDescent="0.3">
      <c r="B424" s="40"/>
      <c r="D424" s="193" t="s">
        <v>154</v>
      </c>
      <c r="F424" s="194" t="s">
        <v>573</v>
      </c>
      <c r="I424" s="155"/>
      <c r="L424" s="40"/>
      <c r="M424" s="195"/>
      <c r="N424" s="41"/>
      <c r="O424" s="41"/>
      <c r="P424" s="41"/>
      <c r="Q424" s="41"/>
      <c r="R424" s="41"/>
      <c r="S424" s="41"/>
      <c r="T424" s="69"/>
      <c r="AT424" s="24" t="s">
        <v>154</v>
      </c>
      <c r="AU424" s="24" t="s">
        <v>78</v>
      </c>
    </row>
    <row r="425" spans="2:65" s="13" customFormat="1" x14ac:dyDescent="0.3">
      <c r="B425" s="204"/>
      <c r="D425" s="193" t="s">
        <v>158</v>
      </c>
      <c r="E425" s="205" t="s">
        <v>5</v>
      </c>
      <c r="F425" s="206" t="s">
        <v>575</v>
      </c>
      <c r="H425" s="207">
        <v>1.01</v>
      </c>
      <c r="I425" s="208"/>
      <c r="L425" s="204"/>
      <c r="M425" s="209"/>
      <c r="N425" s="210"/>
      <c r="O425" s="210"/>
      <c r="P425" s="210"/>
      <c r="Q425" s="210"/>
      <c r="R425" s="210"/>
      <c r="S425" s="210"/>
      <c r="T425" s="211"/>
      <c r="AT425" s="205" t="s">
        <v>158</v>
      </c>
      <c r="AU425" s="205" t="s">
        <v>78</v>
      </c>
      <c r="AV425" s="13" t="s">
        <v>78</v>
      </c>
      <c r="AW425" s="13" t="s">
        <v>34</v>
      </c>
      <c r="AX425" s="13" t="s">
        <v>74</v>
      </c>
      <c r="AY425" s="205" t="s">
        <v>145</v>
      </c>
    </row>
    <row r="426" spans="2:65" s="1" customFormat="1" ht="16.5" customHeight="1" x14ac:dyDescent="0.3">
      <c r="B426" s="180"/>
      <c r="C426" s="228" t="s">
        <v>576</v>
      </c>
      <c r="D426" s="228" t="s">
        <v>273</v>
      </c>
      <c r="E426" s="229" t="s">
        <v>577</v>
      </c>
      <c r="F426" s="230" t="s">
        <v>578</v>
      </c>
      <c r="G426" s="231" t="s">
        <v>329</v>
      </c>
      <c r="H426" s="232">
        <v>1.01</v>
      </c>
      <c r="I426" s="186">
        <v>189</v>
      </c>
      <c r="J426" s="187">
        <f>H426*I426</f>
        <v>190.89000000000001</v>
      </c>
      <c r="K426" s="230" t="s">
        <v>5</v>
      </c>
      <c r="L426" s="233"/>
      <c r="M426" s="234" t="s">
        <v>5</v>
      </c>
      <c r="N426" s="235" t="s">
        <v>41</v>
      </c>
      <c r="O426" s="41"/>
      <c r="P426" s="190">
        <v>0</v>
      </c>
      <c r="Q426" s="190">
        <v>0.04</v>
      </c>
      <c r="R426" s="190">
        <v>4.0399999999999998E-2</v>
      </c>
      <c r="S426" s="190">
        <v>0</v>
      </c>
      <c r="T426" s="191">
        <v>0</v>
      </c>
      <c r="AR426" s="24" t="s">
        <v>205</v>
      </c>
      <c r="AT426" s="24" t="s">
        <v>273</v>
      </c>
      <c r="AU426" s="24" t="s">
        <v>78</v>
      </c>
      <c r="AY426" s="24" t="s">
        <v>145</v>
      </c>
      <c r="BE426" s="192">
        <v>0</v>
      </c>
      <c r="BF426" s="192">
        <v>0</v>
      </c>
      <c r="BG426" s="192">
        <v>0</v>
      </c>
      <c r="BH426" s="192">
        <v>0</v>
      </c>
      <c r="BI426" s="192">
        <v>0</v>
      </c>
      <c r="BJ426" s="24" t="s">
        <v>74</v>
      </c>
      <c r="BK426" s="192">
        <v>0</v>
      </c>
      <c r="BL426" s="24" t="s">
        <v>152</v>
      </c>
      <c r="BM426" s="24" t="s">
        <v>579</v>
      </c>
    </row>
    <row r="427" spans="2:65" s="1" customFormat="1" x14ac:dyDescent="0.3">
      <c r="B427" s="40"/>
      <c r="D427" s="193" t="s">
        <v>154</v>
      </c>
      <c r="F427" s="194" t="s">
        <v>578</v>
      </c>
      <c r="I427" s="155"/>
      <c r="L427" s="40"/>
      <c r="M427" s="195"/>
      <c r="N427" s="41"/>
      <c r="O427" s="41"/>
      <c r="P427" s="41"/>
      <c r="Q427" s="41"/>
      <c r="R427" s="41"/>
      <c r="S427" s="41"/>
      <c r="T427" s="69"/>
      <c r="AT427" s="24" t="s">
        <v>154</v>
      </c>
      <c r="AU427" s="24" t="s">
        <v>78</v>
      </c>
    </row>
    <row r="428" spans="2:65" s="13" customFormat="1" x14ac:dyDescent="0.3">
      <c r="B428" s="204"/>
      <c r="D428" s="193" t="s">
        <v>158</v>
      </c>
      <c r="E428" s="205" t="s">
        <v>5</v>
      </c>
      <c r="F428" s="206" t="s">
        <v>575</v>
      </c>
      <c r="H428" s="207">
        <v>1.01</v>
      </c>
      <c r="I428" s="208"/>
      <c r="L428" s="204"/>
      <c r="M428" s="209"/>
      <c r="N428" s="210"/>
      <c r="O428" s="210"/>
      <c r="P428" s="210"/>
      <c r="Q428" s="210"/>
      <c r="R428" s="210"/>
      <c r="S428" s="210"/>
      <c r="T428" s="211"/>
      <c r="AT428" s="205" t="s">
        <v>158</v>
      </c>
      <c r="AU428" s="205" t="s">
        <v>78</v>
      </c>
      <c r="AV428" s="13" t="s">
        <v>78</v>
      </c>
      <c r="AW428" s="13" t="s">
        <v>34</v>
      </c>
      <c r="AX428" s="13" t="s">
        <v>74</v>
      </c>
      <c r="AY428" s="205" t="s">
        <v>145</v>
      </c>
    </row>
    <row r="429" spans="2:65" s="1" customFormat="1" ht="16.5" customHeight="1" x14ac:dyDescent="0.3">
      <c r="B429" s="180"/>
      <c r="C429" s="228" t="s">
        <v>580</v>
      </c>
      <c r="D429" s="228" t="s">
        <v>273</v>
      </c>
      <c r="E429" s="229" t="s">
        <v>581</v>
      </c>
      <c r="F429" s="230" t="s">
        <v>582</v>
      </c>
      <c r="G429" s="231" t="s">
        <v>329</v>
      </c>
      <c r="H429" s="232">
        <v>1.01</v>
      </c>
      <c r="I429" s="186">
        <v>184</v>
      </c>
      <c r="J429" s="187">
        <f>H429*I429</f>
        <v>185.84</v>
      </c>
      <c r="K429" s="230" t="s">
        <v>5</v>
      </c>
      <c r="L429" s="233"/>
      <c r="M429" s="234" t="s">
        <v>5</v>
      </c>
      <c r="N429" s="235" t="s">
        <v>41</v>
      </c>
      <c r="O429" s="41"/>
      <c r="P429" s="190">
        <v>0</v>
      </c>
      <c r="Q429" s="190">
        <v>2.7E-2</v>
      </c>
      <c r="R429" s="190">
        <v>2.7269999999999999E-2</v>
      </c>
      <c r="S429" s="190">
        <v>0</v>
      </c>
      <c r="T429" s="191">
        <v>0</v>
      </c>
      <c r="AR429" s="24" t="s">
        <v>205</v>
      </c>
      <c r="AT429" s="24" t="s">
        <v>273</v>
      </c>
      <c r="AU429" s="24" t="s">
        <v>78</v>
      </c>
      <c r="AY429" s="24" t="s">
        <v>145</v>
      </c>
      <c r="BE429" s="192">
        <v>0</v>
      </c>
      <c r="BF429" s="192">
        <v>0</v>
      </c>
      <c r="BG429" s="192">
        <v>0</v>
      </c>
      <c r="BH429" s="192">
        <v>0</v>
      </c>
      <c r="BI429" s="192">
        <v>0</v>
      </c>
      <c r="BJ429" s="24" t="s">
        <v>74</v>
      </c>
      <c r="BK429" s="192">
        <v>0</v>
      </c>
      <c r="BL429" s="24" t="s">
        <v>152</v>
      </c>
      <c r="BM429" s="24" t="s">
        <v>583</v>
      </c>
    </row>
    <row r="430" spans="2:65" s="1" customFormat="1" x14ac:dyDescent="0.3">
      <c r="B430" s="40"/>
      <c r="D430" s="193" t="s">
        <v>154</v>
      </c>
      <c r="F430" s="194" t="s">
        <v>582</v>
      </c>
      <c r="I430" s="155"/>
      <c r="L430" s="40"/>
      <c r="M430" s="195"/>
      <c r="N430" s="41"/>
      <c r="O430" s="41"/>
      <c r="P430" s="41"/>
      <c r="Q430" s="41"/>
      <c r="R430" s="41"/>
      <c r="S430" s="41"/>
      <c r="T430" s="69"/>
      <c r="AT430" s="24" t="s">
        <v>154</v>
      </c>
      <c r="AU430" s="24" t="s">
        <v>78</v>
      </c>
    </row>
    <row r="431" spans="2:65" s="13" customFormat="1" x14ac:dyDescent="0.3">
      <c r="B431" s="204"/>
      <c r="D431" s="193" t="s">
        <v>158</v>
      </c>
      <c r="E431" s="205" t="s">
        <v>5</v>
      </c>
      <c r="F431" s="206" t="s">
        <v>575</v>
      </c>
      <c r="H431" s="207">
        <v>1.01</v>
      </c>
      <c r="I431" s="208"/>
      <c r="L431" s="204"/>
      <c r="M431" s="209"/>
      <c r="N431" s="210"/>
      <c r="O431" s="210"/>
      <c r="P431" s="210"/>
      <c r="Q431" s="210"/>
      <c r="R431" s="210"/>
      <c r="S431" s="210"/>
      <c r="T431" s="211"/>
      <c r="AT431" s="205" t="s">
        <v>158</v>
      </c>
      <c r="AU431" s="205" t="s">
        <v>78</v>
      </c>
      <c r="AV431" s="13" t="s">
        <v>78</v>
      </c>
      <c r="AW431" s="13" t="s">
        <v>34</v>
      </c>
      <c r="AX431" s="13" t="s">
        <v>74</v>
      </c>
      <c r="AY431" s="205" t="s">
        <v>145</v>
      </c>
    </row>
    <row r="432" spans="2:65" s="1" customFormat="1" ht="16.5" customHeight="1" x14ac:dyDescent="0.3">
      <c r="B432" s="180"/>
      <c r="C432" s="228" t="s">
        <v>584</v>
      </c>
      <c r="D432" s="228" t="s">
        <v>273</v>
      </c>
      <c r="E432" s="229" t="s">
        <v>585</v>
      </c>
      <c r="F432" s="230" t="s">
        <v>586</v>
      </c>
      <c r="G432" s="231" t="s">
        <v>329</v>
      </c>
      <c r="H432" s="232">
        <v>1</v>
      </c>
      <c r="I432" s="186">
        <v>421</v>
      </c>
      <c r="J432" s="187">
        <f>H432*I432</f>
        <v>421</v>
      </c>
      <c r="K432" s="230" t="s">
        <v>5</v>
      </c>
      <c r="L432" s="233"/>
      <c r="M432" s="234" t="s">
        <v>5</v>
      </c>
      <c r="N432" s="235" t="s">
        <v>41</v>
      </c>
      <c r="O432" s="41"/>
      <c r="P432" s="190">
        <v>0</v>
      </c>
      <c r="Q432" s="190">
        <v>6.0000000000000001E-3</v>
      </c>
      <c r="R432" s="190">
        <v>6.0000000000000001E-3</v>
      </c>
      <c r="S432" s="190">
        <v>0</v>
      </c>
      <c r="T432" s="191">
        <v>0</v>
      </c>
      <c r="AR432" s="24" t="s">
        <v>205</v>
      </c>
      <c r="AT432" s="24" t="s">
        <v>273</v>
      </c>
      <c r="AU432" s="24" t="s">
        <v>78</v>
      </c>
      <c r="AY432" s="24" t="s">
        <v>145</v>
      </c>
      <c r="BE432" s="192">
        <v>0</v>
      </c>
      <c r="BF432" s="192">
        <v>0</v>
      </c>
      <c r="BG432" s="192">
        <v>0</v>
      </c>
      <c r="BH432" s="192">
        <v>0</v>
      </c>
      <c r="BI432" s="192">
        <v>0</v>
      </c>
      <c r="BJ432" s="24" t="s">
        <v>74</v>
      </c>
      <c r="BK432" s="192">
        <v>0</v>
      </c>
      <c r="BL432" s="24" t="s">
        <v>152</v>
      </c>
      <c r="BM432" s="24" t="s">
        <v>587</v>
      </c>
    </row>
    <row r="433" spans="2:65" s="1" customFormat="1" x14ac:dyDescent="0.3">
      <c r="B433" s="40"/>
      <c r="D433" s="193" t="s">
        <v>154</v>
      </c>
      <c r="F433" s="194" t="s">
        <v>586</v>
      </c>
      <c r="I433" s="155"/>
      <c r="L433" s="40"/>
      <c r="M433" s="195"/>
      <c r="N433" s="41"/>
      <c r="O433" s="41"/>
      <c r="P433" s="41"/>
      <c r="Q433" s="41"/>
      <c r="R433" s="41"/>
      <c r="S433" s="41"/>
      <c r="T433" s="69"/>
      <c r="AT433" s="24" t="s">
        <v>154</v>
      </c>
      <c r="AU433" s="24" t="s">
        <v>78</v>
      </c>
    </row>
    <row r="434" spans="2:65" s="13" customFormat="1" x14ac:dyDescent="0.3">
      <c r="B434" s="204"/>
      <c r="D434" s="193" t="s">
        <v>158</v>
      </c>
      <c r="E434" s="205" t="s">
        <v>5</v>
      </c>
      <c r="F434" s="206" t="s">
        <v>588</v>
      </c>
      <c r="H434" s="207">
        <v>1</v>
      </c>
      <c r="I434" s="208"/>
      <c r="L434" s="204"/>
      <c r="M434" s="209"/>
      <c r="N434" s="210"/>
      <c r="O434" s="210"/>
      <c r="P434" s="210"/>
      <c r="Q434" s="210"/>
      <c r="R434" s="210"/>
      <c r="S434" s="210"/>
      <c r="T434" s="211"/>
      <c r="AT434" s="205" t="s">
        <v>158</v>
      </c>
      <c r="AU434" s="205" t="s">
        <v>78</v>
      </c>
      <c r="AV434" s="13" t="s">
        <v>78</v>
      </c>
      <c r="AW434" s="13" t="s">
        <v>34</v>
      </c>
      <c r="AX434" s="13" t="s">
        <v>74</v>
      </c>
      <c r="AY434" s="205" t="s">
        <v>145</v>
      </c>
    </row>
    <row r="435" spans="2:65" s="1" customFormat="1" ht="16.5" customHeight="1" x14ac:dyDescent="0.3">
      <c r="B435" s="180"/>
      <c r="C435" s="181" t="s">
        <v>589</v>
      </c>
      <c r="D435" s="181" t="s">
        <v>147</v>
      </c>
      <c r="E435" s="182" t="s">
        <v>590</v>
      </c>
      <c r="F435" s="183" t="s">
        <v>591</v>
      </c>
      <c r="G435" s="184" t="s">
        <v>329</v>
      </c>
      <c r="H435" s="185">
        <v>2</v>
      </c>
      <c r="I435" s="186">
        <v>424</v>
      </c>
      <c r="J435" s="187">
        <f>H435*I435</f>
        <v>848</v>
      </c>
      <c r="K435" s="183" t="s">
        <v>151</v>
      </c>
      <c r="L435" s="40"/>
      <c r="M435" s="188" t="s">
        <v>5</v>
      </c>
      <c r="N435" s="189" t="s">
        <v>41</v>
      </c>
      <c r="O435" s="41"/>
      <c r="P435" s="190">
        <v>0</v>
      </c>
      <c r="Q435" s="190">
        <v>4.6800000000000001E-3</v>
      </c>
      <c r="R435" s="190">
        <v>9.3600000000000003E-3</v>
      </c>
      <c r="S435" s="190">
        <v>0</v>
      </c>
      <c r="T435" s="191">
        <v>0</v>
      </c>
      <c r="AR435" s="24" t="s">
        <v>152</v>
      </c>
      <c r="AT435" s="24" t="s">
        <v>147</v>
      </c>
      <c r="AU435" s="24" t="s">
        <v>78</v>
      </c>
      <c r="AY435" s="24" t="s">
        <v>145</v>
      </c>
      <c r="BE435" s="192">
        <v>0</v>
      </c>
      <c r="BF435" s="192">
        <v>0</v>
      </c>
      <c r="BG435" s="192">
        <v>0</v>
      </c>
      <c r="BH435" s="192">
        <v>0</v>
      </c>
      <c r="BI435" s="192">
        <v>0</v>
      </c>
      <c r="BJ435" s="24" t="s">
        <v>74</v>
      </c>
      <c r="BK435" s="192">
        <v>0</v>
      </c>
      <c r="BL435" s="24" t="s">
        <v>152</v>
      </c>
      <c r="BM435" s="24" t="s">
        <v>592</v>
      </c>
    </row>
    <row r="436" spans="2:65" s="1" customFormat="1" x14ac:dyDescent="0.3">
      <c r="B436" s="40"/>
      <c r="D436" s="193" t="s">
        <v>154</v>
      </c>
      <c r="F436" s="194" t="s">
        <v>593</v>
      </c>
      <c r="I436" s="155"/>
      <c r="L436" s="40"/>
      <c r="M436" s="195"/>
      <c r="N436" s="41"/>
      <c r="O436" s="41"/>
      <c r="P436" s="41"/>
      <c r="Q436" s="41"/>
      <c r="R436" s="41"/>
      <c r="S436" s="41"/>
      <c r="T436" s="69"/>
      <c r="AT436" s="24" t="s">
        <v>154</v>
      </c>
      <c r="AU436" s="24" t="s">
        <v>78</v>
      </c>
    </row>
    <row r="437" spans="2:65" s="1" customFormat="1" ht="40.5" x14ac:dyDescent="0.3">
      <c r="B437" s="40"/>
      <c r="D437" s="193" t="s">
        <v>156</v>
      </c>
      <c r="F437" s="196" t="s">
        <v>594</v>
      </c>
      <c r="I437" s="155"/>
      <c r="L437" s="40"/>
      <c r="M437" s="195"/>
      <c r="N437" s="41"/>
      <c r="O437" s="41"/>
      <c r="P437" s="41"/>
      <c r="Q437" s="41"/>
      <c r="R437" s="41"/>
      <c r="S437" s="41"/>
      <c r="T437" s="69"/>
      <c r="AT437" s="24" t="s">
        <v>156</v>
      </c>
      <c r="AU437" s="24" t="s">
        <v>78</v>
      </c>
    </row>
    <row r="438" spans="2:65" s="12" customFormat="1" x14ac:dyDescent="0.3">
      <c r="B438" s="197"/>
      <c r="D438" s="193" t="s">
        <v>158</v>
      </c>
      <c r="E438" s="198" t="s">
        <v>5</v>
      </c>
      <c r="F438" s="199" t="s">
        <v>159</v>
      </c>
      <c r="H438" s="198" t="s">
        <v>5</v>
      </c>
      <c r="I438" s="200"/>
      <c r="L438" s="197"/>
      <c r="M438" s="201"/>
      <c r="N438" s="202"/>
      <c r="O438" s="202"/>
      <c r="P438" s="202"/>
      <c r="Q438" s="202"/>
      <c r="R438" s="202"/>
      <c r="S438" s="202"/>
      <c r="T438" s="203"/>
      <c r="AT438" s="198" t="s">
        <v>158</v>
      </c>
      <c r="AU438" s="198" t="s">
        <v>78</v>
      </c>
      <c r="AV438" s="12" t="s">
        <v>74</v>
      </c>
      <c r="AW438" s="12" t="s">
        <v>34</v>
      </c>
      <c r="AX438" s="12" t="s">
        <v>70</v>
      </c>
      <c r="AY438" s="198" t="s">
        <v>145</v>
      </c>
    </row>
    <row r="439" spans="2:65" s="12" customFormat="1" x14ac:dyDescent="0.3">
      <c r="B439" s="197"/>
      <c r="D439" s="193" t="s">
        <v>158</v>
      </c>
      <c r="E439" s="198" t="s">
        <v>5</v>
      </c>
      <c r="F439" s="199" t="s">
        <v>595</v>
      </c>
      <c r="H439" s="198" t="s">
        <v>5</v>
      </c>
      <c r="I439" s="200"/>
      <c r="L439" s="197"/>
      <c r="M439" s="201"/>
      <c r="N439" s="202"/>
      <c r="O439" s="202"/>
      <c r="P439" s="202"/>
      <c r="Q439" s="202"/>
      <c r="R439" s="202"/>
      <c r="S439" s="202"/>
      <c r="T439" s="203"/>
      <c r="AT439" s="198" t="s">
        <v>158</v>
      </c>
      <c r="AU439" s="198" t="s">
        <v>78</v>
      </c>
      <c r="AV439" s="12" t="s">
        <v>74</v>
      </c>
      <c r="AW439" s="12" t="s">
        <v>34</v>
      </c>
      <c r="AX439" s="12" t="s">
        <v>70</v>
      </c>
      <c r="AY439" s="198" t="s">
        <v>145</v>
      </c>
    </row>
    <row r="440" spans="2:65" s="13" customFormat="1" x14ac:dyDescent="0.3">
      <c r="B440" s="204"/>
      <c r="D440" s="193" t="s">
        <v>158</v>
      </c>
      <c r="E440" s="205" t="s">
        <v>5</v>
      </c>
      <c r="F440" s="206" t="s">
        <v>596</v>
      </c>
      <c r="H440" s="207">
        <v>2</v>
      </c>
      <c r="I440" s="208"/>
      <c r="L440" s="204"/>
      <c r="M440" s="209"/>
      <c r="N440" s="210"/>
      <c r="O440" s="210"/>
      <c r="P440" s="210"/>
      <c r="Q440" s="210"/>
      <c r="R440" s="210"/>
      <c r="S440" s="210"/>
      <c r="T440" s="211"/>
      <c r="AT440" s="205" t="s">
        <v>158</v>
      </c>
      <c r="AU440" s="205" t="s">
        <v>78</v>
      </c>
      <c r="AV440" s="13" t="s">
        <v>78</v>
      </c>
      <c r="AW440" s="13" t="s">
        <v>34</v>
      </c>
      <c r="AX440" s="13" t="s">
        <v>74</v>
      </c>
      <c r="AY440" s="205" t="s">
        <v>145</v>
      </c>
    </row>
    <row r="441" spans="2:65" s="1" customFormat="1" ht="16.5" customHeight="1" x14ac:dyDescent="0.3">
      <c r="B441" s="180"/>
      <c r="C441" s="228" t="s">
        <v>597</v>
      </c>
      <c r="D441" s="228" t="s">
        <v>273</v>
      </c>
      <c r="E441" s="229" t="s">
        <v>598</v>
      </c>
      <c r="F441" s="230" t="s">
        <v>599</v>
      </c>
      <c r="G441" s="231" t="s">
        <v>329</v>
      </c>
      <c r="H441" s="232">
        <v>2</v>
      </c>
      <c r="I441" s="186">
        <v>3712</v>
      </c>
      <c r="J441" s="187">
        <f>H441*I441</f>
        <v>7424</v>
      </c>
      <c r="K441" s="230" t="s">
        <v>5</v>
      </c>
      <c r="L441" s="233"/>
      <c r="M441" s="234" t="s">
        <v>5</v>
      </c>
      <c r="N441" s="235" t="s">
        <v>41</v>
      </c>
      <c r="O441" s="41"/>
      <c r="P441" s="190">
        <v>0</v>
      </c>
      <c r="Q441" s="190">
        <v>1</v>
      </c>
      <c r="R441" s="190">
        <v>2</v>
      </c>
      <c r="S441" s="190">
        <v>0</v>
      </c>
      <c r="T441" s="191">
        <v>0</v>
      </c>
      <c r="AR441" s="24" t="s">
        <v>205</v>
      </c>
      <c r="AT441" s="24" t="s">
        <v>273</v>
      </c>
      <c r="AU441" s="24" t="s">
        <v>78</v>
      </c>
      <c r="AY441" s="24" t="s">
        <v>145</v>
      </c>
      <c r="BE441" s="192">
        <v>0</v>
      </c>
      <c r="BF441" s="192">
        <v>0</v>
      </c>
      <c r="BG441" s="192">
        <v>0</v>
      </c>
      <c r="BH441" s="192">
        <v>0</v>
      </c>
      <c r="BI441" s="192">
        <v>0</v>
      </c>
      <c r="BJ441" s="24" t="s">
        <v>74</v>
      </c>
      <c r="BK441" s="192">
        <v>0</v>
      </c>
      <c r="BL441" s="24" t="s">
        <v>152</v>
      </c>
      <c r="BM441" s="24" t="s">
        <v>600</v>
      </c>
    </row>
    <row r="442" spans="2:65" s="1" customFormat="1" x14ac:dyDescent="0.3">
      <c r="B442" s="40"/>
      <c r="D442" s="193" t="s">
        <v>154</v>
      </c>
      <c r="F442" s="194" t="s">
        <v>599</v>
      </c>
      <c r="I442" s="155"/>
      <c r="L442" s="40"/>
      <c r="M442" s="195"/>
      <c r="N442" s="41"/>
      <c r="O442" s="41"/>
      <c r="P442" s="41"/>
      <c r="Q442" s="41"/>
      <c r="R442" s="41"/>
      <c r="S442" s="41"/>
      <c r="T442" s="69"/>
      <c r="AT442" s="24" t="s">
        <v>154</v>
      </c>
      <c r="AU442" s="24" t="s">
        <v>78</v>
      </c>
    </row>
    <row r="443" spans="2:65" s="12" customFormat="1" x14ac:dyDescent="0.3">
      <c r="B443" s="197"/>
      <c r="D443" s="193" t="s">
        <v>158</v>
      </c>
      <c r="E443" s="198" t="s">
        <v>5</v>
      </c>
      <c r="F443" s="199" t="s">
        <v>601</v>
      </c>
      <c r="H443" s="198" t="s">
        <v>5</v>
      </c>
      <c r="I443" s="200"/>
      <c r="L443" s="197"/>
      <c r="M443" s="201"/>
      <c r="N443" s="202"/>
      <c r="O443" s="202"/>
      <c r="P443" s="202"/>
      <c r="Q443" s="202"/>
      <c r="R443" s="202"/>
      <c r="S443" s="202"/>
      <c r="T443" s="203"/>
      <c r="AT443" s="198" t="s">
        <v>158</v>
      </c>
      <c r="AU443" s="198" t="s">
        <v>78</v>
      </c>
      <c r="AV443" s="12" t="s">
        <v>74</v>
      </c>
      <c r="AW443" s="12" t="s">
        <v>34</v>
      </c>
      <c r="AX443" s="12" t="s">
        <v>70</v>
      </c>
      <c r="AY443" s="198" t="s">
        <v>145</v>
      </c>
    </row>
    <row r="444" spans="2:65" s="13" customFormat="1" x14ac:dyDescent="0.3">
      <c r="B444" s="204"/>
      <c r="D444" s="193" t="s">
        <v>158</v>
      </c>
      <c r="E444" s="205" t="s">
        <v>5</v>
      </c>
      <c r="F444" s="206" t="s">
        <v>596</v>
      </c>
      <c r="H444" s="207">
        <v>2</v>
      </c>
      <c r="I444" s="208"/>
      <c r="L444" s="204"/>
      <c r="M444" s="209"/>
      <c r="N444" s="210"/>
      <c r="O444" s="210"/>
      <c r="P444" s="210"/>
      <c r="Q444" s="210"/>
      <c r="R444" s="210"/>
      <c r="S444" s="210"/>
      <c r="T444" s="211"/>
      <c r="AT444" s="205" t="s">
        <v>158</v>
      </c>
      <c r="AU444" s="205" t="s">
        <v>78</v>
      </c>
      <c r="AV444" s="13" t="s">
        <v>78</v>
      </c>
      <c r="AW444" s="13" t="s">
        <v>34</v>
      </c>
      <c r="AX444" s="13" t="s">
        <v>74</v>
      </c>
      <c r="AY444" s="205" t="s">
        <v>145</v>
      </c>
    </row>
    <row r="445" spans="2:65" s="1" customFormat="1" ht="25.5" customHeight="1" x14ac:dyDescent="0.3">
      <c r="B445" s="180"/>
      <c r="C445" s="181" t="s">
        <v>602</v>
      </c>
      <c r="D445" s="181" t="s">
        <v>147</v>
      </c>
      <c r="E445" s="182" t="s">
        <v>603</v>
      </c>
      <c r="F445" s="183" t="s">
        <v>604</v>
      </c>
      <c r="G445" s="184" t="s">
        <v>329</v>
      </c>
      <c r="H445" s="185">
        <v>14</v>
      </c>
      <c r="I445" s="186">
        <v>517</v>
      </c>
      <c r="J445" s="187">
        <f>H445*I445</f>
        <v>7238</v>
      </c>
      <c r="K445" s="183" t="s">
        <v>151</v>
      </c>
      <c r="L445" s="40"/>
      <c r="M445" s="188" t="s">
        <v>5</v>
      </c>
      <c r="N445" s="189" t="s">
        <v>41</v>
      </c>
      <c r="O445" s="41"/>
      <c r="P445" s="190">
        <v>0</v>
      </c>
      <c r="Q445" s="190">
        <v>7.0200000000000002E-3</v>
      </c>
      <c r="R445" s="190">
        <v>9.8280000000000006E-2</v>
      </c>
      <c r="S445" s="190">
        <v>0</v>
      </c>
      <c r="T445" s="191">
        <v>0</v>
      </c>
      <c r="AR445" s="24" t="s">
        <v>152</v>
      </c>
      <c r="AT445" s="24" t="s">
        <v>147</v>
      </c>
      <c r="AU445" s="24" t="s">
        <v>78</v>
      </c>
      <c r="AY445" s="24" t="s">
        <v>145</v>
      </c>
      <c r="BE445" s="192">
        <v>0</v>
      </c>
      <c r="BF445" s="192">
        <v>0</v>
      </c>
      <c r="BG445" s="192">
        <v>0</v>
      </c>
      <c r="BH445" s="192">
        <v>0</v>
      </c>
      <c r="BI445" s="192">
        <v>0</v>
      </c>
      <c r="BJ445" s="24" t="s">
        <v>74</v>
      </c>
      <c r="BK445" s="192">
        <v>0</v>
      </c>
      <c r="BL445" s="24" t="s">
        <v>152</v>
      </c>
      <c r="BM445" s="24" t="s">
        <v>605</v>
      </c>
    </row>
    <row r="446" spans="2:65" s="1" customFormat="1" x14ac:dyDescent="0.3">
      <c r="B446" s="40"/>
      <c r="D446" s="193" t="s">
        <v>154</v>
      </c>
      <c r="F446" s="194" t="s">
        <v>606</v>
      </c>
      <c r="I446" s="155"/>
      <c r="L446" s="40"/>
      <c r="M446" s="195"/>
      <c r="N446" s="41"/>
      <c r="O446" s="41"/>
      <c r="P446" s="41"/>
      <c r="Q446" s="41"/>
      <c r="R446" s="41"/>
      <c r="S446" s="41"/>
      <c r="T446" s="69"/>
      <c r="AT446" s="24" t="s">
        <v>154</v>
      </c>
      <c r="AU446" s="24" t="s">
        <v>78</v>
      </c>
    </row>
    <row r="447" spans="2:65" s="1" customFormat="1" ht="40.5" x14ac:dyDescent="0.3">
      <c r="B447" s="40"/>
      <c r="D447" s="193" t="s">
        <v>156</v>
      </c>
      <c r="F447" s="196" t="s">
        <v>594</v>
      </c>
      <c r="I447" s="155"/>
      <c r="L447" s="40"/>
      <c r="M447" s="195"/>
      <c r="N447" s="41"/>
      <c r="O447" s="41"/>
      <c r="P447" s="41"/>
      <c r="Q447" s="41"/>
      <c r="R447" s="41"/>
      <c r="S447" s="41"/>
      <c r="T447" s="69"/>
      <c r="AT447" s="24" t="s">
        <v>156</v>
      </c>
      <c r="AU447" s="24" t="s">
        <v>78</v>
      </c>
    </row>
    <row r="448" spans="2:65" s="12" customFormat="1" x14ac:dyDescent="0.3">
      <c r="B448" s="197"/>
      <c r="D448" s="193" t="s">
        <v>158</v>
      </c>
      <c r="E448" s="198" t="s">
        <v>5</v>
      </c>
      <c r="F448" s="199" t="s">
        <v>159</v>
      </c>
      <c r="H448" s="198" t="s">
        <v>5</v>
      </c>
      <c r="I448" s="200"/>
      <c r="L448" s="197"/>
      <c r="M448" s="201"/>
      <c r="N448" s="202"/>
      <c r="O448" s="202"/>
      <c r="P448" s="202"/>
      <c r="Q448" s="202"/>
      <c r="R448" s="202"/>
      <c r="S448" s="202"/>
      <c r="T448" s="203"/>
      <c r="AT448" s="198" t="s">
        <v>158</v>
      </c>
      <c r="AU448" s="198" t="s">
        <v>78</v>
      </c>
      <c r="AV448" s="12" t="s">
        <v>74</v>
      </c>
      <c r="AW448" s="12" t="s">
        <v>34</v>
      </c>
      <c r="AX448" s="12" t="s">
        <v>70</v>
      </c>
      <c r="AY448" s="198" t="s">
        <v>145</v>
      </c>
    </row>
    <row r="449" spans="2:65" s="13" customFormat="1" x14ac:dyDescent="0.3">
      <c r="B449" s="204"/>
      <c r="D449" s="193" t="s">
        <v>158</v>
      </c>
      <c r="E449" s="205" t="s">
        <v>5</v>
      </c>
      <c r="F449" s="206" t="s">
        <v>607</v>
      </c>
      <c r="H449" s="207">
        <v>8</v>
      </c>
      <c r="I449" s="208"/>
      <c r="L449" s="204"/>
      <c r="M449" s="209"/>
      <c r="N449" s="210"/>
      <c r="O449" s="210"/>
      <c r="P449" s="210"/>
      <c r="Q449" s="210"/>
      <c r="R449" s="210"/>
      <c r="S449" s="210"/>
      <c r="T449" s="211"/>
      <c r="AT449" s="205" t="s">
        <v>158</v>
      </c>
      <c r="AU449" s="205" t="s">
        <v>78</v>
      </c>
      <c r="AV449" s="13" t="s">
        <v>78</v>
      </c>
      <c r="AW449" s="13" t="s">
        <v>34</v>
      </c>
      <c r="AX449" s="13" t="s">
        <v>70</v>
      </c>
      <c r="AY449" s="205" t="s">
        <v>145</v>
      </c>
    </row>
    <row r="450" spans="2:65" s="13" customFormat="1" x14ac:dyDescent="0.3">
      <c r="B450" s="204"/>
      <c r="D450" s="193" t="s">
        <v>158</v>
      </c>
      <c r="E450" s="205" t="s">
        <v>5</v>
      </c>
      <c r="F450" s="206" t="s">
        <v>608</v>
      </c>
      <c r="H450" s="207">
        <v>5</v>
      </c>
      <c r="I450" s="208"/>
      <c r="L450" s="204"/>
      <c r="M450" s="209"/>
      <c r="N450" s="210"/>
      <c r="O450" s="210"/>
      <c r="P450" s="210"/>
      <c r="Q450" s="210"/>
      <c r="R450" s="210"/>
      <c r="S450" s="210"/>
      <c r="T450" s="211"/>
      <c r="AT450" s="205" t="s">
        <v>158</v>
      </c>
      <c r="AU450" s="205" t="s">
        <v>78</v>
      </c>
      <c r="AV450" s="13" t="s">
        <v>78</v>
      </c>
      <c r="AW450" s="13" t="s">
        <v>34</v>
      </c>
      <c r="AX450" s="13" t="s">
        <v>70</v>
      </c>
      <c r="AY450" s="205" t="s">
        <v>145</v>
      </c>
    </row>
    <row r="451" spans="2:65" s="13" customFormat="1" x14ac:dyDescent="0.3">
      <c r="B451" s="204"/>
      <c r="D451" s="193" t="s">
        <v>158</v>
      </c>
      <c r="E451" s="205" t="s">
        <v>5</v>
      </c>
      <c r="F451" s="206" t="s">
        <v>609</v>
      </c>
      <c r="H451" s="207">
        <v>1</v>
      </c>
      <c r="I451" s="208"/>
      <c r="L451" s="204"/>
      <c r="M451" s="209"/>
      <c r="N451" s="210"/>
      <c r="O451" s="210"/>
      <c r="P451" s="210"/>
      <c r="Q451" s="210"/>
      <c r="R451" s="210"/>
      <c r="S451" s="210"/>
      <c r="T451" s="211"/>
      <c r="AT451" s="205" t="s">
        <v>158</v>
      </c>
      <c r="AU451" s="205" t="s">
        <v>78</v>
      </c>
      <c r="AV451" s="13" t="s">
        <v>78</v>
      </c>
      <c r="AW451" s="13" t="s">
        <v>34</v>
      </c>
      <c r="AX451" s="13" t="s">
        <v>70</v>
      </c>
      <c r="AY451" s="205" t="s">
        <v>145</v>
      </c>
    </row>
    <row r="452" spans="2:65" s="14" customFormat="1" x14ac:dyDescent="0.3">
      <c r="B452" s="212"/>
      <c r="D452" s="193" t="s">
        <v>158</v>
      </c>
      <c r="E452" s="213" t="s">
        <v>5</v>
      </c>
      <c r="F452" s="214" t="s">
        <v>175</v>
      </c>
      <c r="H452" s="215">
        <v>14</v>
      </c>
      <c r="I452" s="216"/>
      <c r="L452" s="212"/>
      <c r="M452" s="217"/>
      <c r="N452" s="218"/>
      <c r="O452" s="218"/>
      <c r="P452" s="218"/>
      <c r="Q452" s="218"/>
      <c r="R452" s="218"/>
      <c r="S452" s="218"/>
      <c r="T452" s="219"/>
      <c r="AT452" s="213" t="s">
        <v>158</v>
      </c>
      <c r="AU452" s="213" t="s">
        <v>78</v>
      </c>
      <c r="AV452" s="14" t="s">
        <v>152</v>
      </c>
      <c r="AW452" s="14" t="s">
        <v>34</v>
      </c>
      <c r="AX452" s="14" t="s">
        <v>74</v>
      </c>
      <c r="AY452" s="213" t="s">
        <v>145</v>
      </c>
    </row>
    <row r="453" spans="2:65" s="1" customFormat="1" ht="25.5" customHeight="1" x14ac:dyDescent="0.3">
      <c r="B453" s="180"/>
      <c r="C453" s="228" t="s">
        <v>610</v>
      </c>
      <c r="D453" s="228" t="s">
        <v>273</v>
      </c>
      <c r="E453" s="229" t="s">
        <v>611</v>
      </c>
      <c r="F453" s="230" t="s">
        <v>612</v>
      </c>
      <c r="G453" s="231" t="s">
        <v>329</v>
      </c>
      <c r="H453" s="232">
        <v>8</v>
      </c>
      <c r="I453" s="186">
        <v>2774</v>
      </c>
      <c r="J453" s="187">
        <f>H453*I453</f>
        <v>22192</v>
      </c>
      <c r="K453" s="230" t="s">
        <v>5</v>
      </c>
      <c r="L453" s="233"/>
      <c r="M453" s="234" t="s">
        <v>5</v>
      </c>
      <c r="N453" s="235" t="s">
        <v>41</v>
      </c>
      <c r="O453" s="41"/>
      <c r="P453" s="190">
        <v>0</v>
      </c>
      <c r="Q453" s="190">
        <v>5.6300000000000003E-2</v>
      </c>
      <c r="R453" s="190">
        <v>0.45040000000000002</v>
      </c>
      <c r="S453" s="190">
        <v>0</v>
      </c>
      <c r="T453" s="191">
        <v>0</v>
      </c>
      <c r="AR453" s="24" t="s">
        <v>205</v>
      </c>
      <c r="AT453" s="24" t="s">
        <v>273</v>
      </c>
      <c r="AU453" s="24" t="s">
        <v>78</v>
      </c>
      <c r="AY453" s="24" t="s">
        <v>145</v>
      </c>
      <c r="BE453" s="192">
        <v>0</v>
      </c>
      <c r="BF453" s="192">
        <v>0</v>
      </c>
      <c r="BG453" s="192">
        <v>0</v>
      </c>
      <c r="BH453" s="192">
        <v>0</v>
      </c>
      <c r="BI453" s="192">
        <v>0</v>
      </c>
      <c r="BJ453" s="24" t="s">
        <v>74</v>
      </c>
      <c r="BK453" s="192">
        <v>0</v>
      </c>
      <c r="BL453" s="24" t="s">
        <v>152</v>
      </c>
      <c r="BM453" s="24" t="s">
        <v>613</v>
      </c>
    </row>
    <row r="454" spans="2:65" s="1" customFormat="1" x14ac:dyDescent="0.3">
      <c r="B454" s="40"/>
      <c r="D454" s="193" t="s">
        <v>154</v>
      </c>
      <c r="F454" s="194" t="s">
        <v>612</v>
      </c>
      <c r="I454" s="155"/>
      <c r="L454" s="40"/>
      <c r="M454" s="195"/>
      <c r="N454" s="41"/>
      <c r="O454" s="41"/>
      <c r="P454" s="41"/>
      <c r="Q454" s="41"/>
      <c r="R454" s="41"/>
      <c r="S454" s="41"/>
      <c r="T454" s="69"/>
      <c r="AT454" s="24" t="s">
        <v>154</v>
      </c>
      <c r="AU454" s="24" t="s">
        <v>78</v>
      </c>
    </row>
    <row r="455" spans="2:65" s="13" customFormat="1" x14ac:dyDescent="0.3">
      <c r="B455" s="204"/>
      <c r="D455" s="193" t="s">
        <v>158</v>
      </c>
      <c r="E455" s="205" t="s">
        <v>5</v>
      </c>
      <c r="F455" s="206" t="s">
        <v>614</v>
      </c>
      <c r="H455" s="207">
        <v>8</v>
      </c>
      <c r="I455" s="208"/>
      <c r="L455" s="204"/>
      <c r="M455" s="209"/>
      <c r="N455" s="210"/>
      <c r="O455" s="210"/>
      <c r="P455" s="210"/>
      <c r="Q455" s="210"/>
      <c r="R455" s="210"/>
      <c r="S455" s="210"/>
      <c r="T455" s="211"/>
      <c r="AT455" s="205" t="s">
        <v>158</v>
      </c>
      <c r="AU455" s="205" t="s">
        <v>78</v>
      </c>
      <c r="AV455" s="13" t="s">
        <v>78</v>
      </c>
      <c r="AW455" s="13" t="s">
        <v>34</v>
      </c>
      <c r="AX455" s="13" t="s">
        <v>74</v>
      </c>
      <c r="AY455" s="205" t="s">
        <v>145</v>
      </c>
    </row>
    <row r="456" spans="2:65" s="1" customFormat="1" ht="25.5" customHeight="1" x14ac:dyDescent="0.3">
      <c r="B456" s="180"/>
      <c r="C456" s="228" t="s">
        <v>615</v>
      </c>
      <c r="D456" s="228" t="s">
        <v>273</v>
      </c>
      <c r="E456" s="229" t="s">
        <v>616</v>
      </c>
      <c r="F456" s="230" t="s">
        <v>617</v>
      </c>
      <c r="G456" s="231" t="s">
        <v>329</v>
      </c>
      <c r="H456" s="232">
        <v>5</v>
      </c>
      <c r="I456" s="186">
        <v>2774</v>
      </c>
      <c r="J456" s="187">
        <f>H456*I456</f>
        <v>13870</v>
      </c>
      <c r="K456" s="230" t="s">
        <v>5</v>
      </c>
      <c r="L456" s="233"/>
      <c r="M456" s="234" t="s">
        <v>5</v>
      </c>
      <c r="N456" s="235" t="s">
        <v>41</v>
      </c>
      <c r="O456" s="41"/>
      <c r="P456" s="190">
        <v>0</v>
      </c>
      <c r="Q456" s="190">
        <v>5.4600000000000003E-2</v>
      </c>
      <c r="R456" s="190">
        <v>0.27300000000000002</v>
      </c>
      <c r="S456" s="190">
        <v>0</v>
      </c>
      <c r="T456" s="191">
        <v>0</v>
      </c>
      <c r="AR456" s="24" t="s">
        <v>205</v>
      </c>
      <c r="AT456" s="24" t="s">
        <v>273</v>
      </c>
      <c r="AU456" s="24" t="s">
        <v>78</v>
      </c>
      <c r="AY456" s="24" t="s">
        <v>145</v>
      </c>
      <c r="BE456" s="192">
        <v>0</v>
      </c>
      <c r="BF456" s="192">
        <v>0</v>
      </c>
      <c r="BG456" s="192">
        <v>0</v>
      </c>
      <c r="BH456" s="192">
        <v>0</v>
      </c>
      <c r="BI456" s="192">
        <v>0</v>
      </c>
      <c r="BJ456" s="24" t="s">
        <v>74</v>
      </c>
      <c r="BK456" s="192">
        <v>0</v>
      </c>
      <c r="BL456" s="24" t="s">
        <v>152</v>
      </c>
      <c r="BM456" s="24" t="s">
        <v>618</v>
      </c>
    </row>
    <row r="457" spans="2:65" s="1" customFormat="1" x14ac:dyDescent="0.3">
      <c r="B457" s="40"/>
      <c r="D457" s="193" t="s">
        <v>154</v>
      </c>
      <c r="F457" s="194" t="s">
        <v>619</v>
      </c>
      <c r="I457" s="155"/>
      <c r="L457" s="40"/>
      <c r="M457" s="195"/>
      <c r="N457" s="41"/>
      <c r="O457" s="41"/>
      <c r="P457" s="41"/>
      <c r="Q457" s="41"/>
      <c r="R457" s="41"/>
      <c r="S457" s="41"/>
      <c r="T457" s="69"/>
      <c r="AT457" s="24" t="s">
        <v>154</v>
      </c>
      <c r="AU457" s="24" t="s">
        <v>78</v>
      </c>
    </row>
    <row r="458" spans="2:65" s="13" customFormat="1" x14ac:dyDescent="0.3">
      <c r="B458" s="204"/>
      <c r="D458" s="193" t="s">
        <v>158</v>
      </c>
      <c r="E458" s="205" t="s">
        <v>5</v>
      </c>
      <c r="F458" s="206" t="s">
        <v>620</v>
      </c>
      <c r="H458" s="207">
        <v>5</v>
      </c>
      <c r="I458" s="208"/>
      <c r="L458" s="204"/>
      <c r="M458" s="209"/>
      <c r="N458" s="210"/>
      <c r="O458" s="210"/>
      <c r="P458" s="210"/>
      <c r="Q458" s="210"/>
      <c r="R458" s="210"/>
      <c r="S458" s="210"/>
      <c r="T458" s="211"/>
      <c r="AT458" s="205" t="s">
        <v>158</v>
      </c>
      <c r="AU458" s="205" t="s">
        <v>78</v>
      </c>
      <c r="AV458" s="13" t="s">
        <v>78</v>
      </c>
      <c r="AW458" s="13" t="s">
        <v>34</v>
      </c>
      <c r="AX458" s="13" t="s">
        <v>74</v>
      </c>
      <c r="AY458" s="205" t="s">
        <v>145</v>
      </c>
    </row>
    <row r="459" spans="2:65" s="1" customFormat="1" ht="16.5" customHeight="1" x14ac:dyDescent="0.3">
      <c r="B459" s="180"/>
      <c r="C459" s="228" t="s">
        <v>621</v>
      </c>
      <c r="D459" s="228" t="s">
        <v>273</v>
      </c>
      <c r="E459" s="229" t="s">
        <v>622</v>
      </c>
      <c r="F459" s="230" t="s">
        <v>623</v>
      </c>
      <c r="G459" s="231" t="s">
        <v>329</v>
      </c>
      <c r="H459" s="232">
        <v>1</v>
      </c>
      <c r="I459" s="186">
        <v>1855</v>
      </c>
      <c r="J459" s="187">
        <f>H459*I459</f>
        <v>1855</v>
      </c>
      <c r="K459" s="230" t="s">
        <v>5</v>
      </c>
      <c r="L459" s="233"/>
      <c r="M459" s="234" t="s">
        <v>5</v>
      </c>
      <c r="N459" s="235" t="s">
        <v>41</v>
      </c>
      <c r="O459" s="41"/>
      <c r="P459" s="190">
        <v>0</v>
      </c>
      <c r="Q459" s="190">
        <v>4.5999999999999999E-2</v>
      </c>
      <c r="R459" s="190">
        <v>4.5999999999999999E-2</v>
      </c>
      <c r="S459" s="190">
        <v>0</v>
      </c>
      <c r="T459" s="191">
        <v>0</v>
      </c>
      <c r="AR459" s="24" t="s">
        <v>205</v>
      </c>
      <c r="AT459" s="24" t="s">
        <v>273</v>
      </c>
      <c r="AU459" s="24" t="s">
        <v>78</v>
      </c>
      <c r="AY459" s="24" t="s">
        <v>145</v>
      </c>
      <c r="BE459" s="192">
        <v>0</v>
      </c>
      <c r="BF459" s="192">
        <v>0</v>
      </c>
      <c r="BG459" s="192">
        <v>0</v>
      </c>
      <c r="BH459" s="192">
        <v>0</v>
      </c>
      <c r="BI459" s="192">
        <v>0</v>
      </c>
      <c r="BJ459" s="24" t="s">
        <v>74</v>
      </c>
      <c r="BK459" s="192">
        <v>0</v>
      </c>
      <c r="BL459" s="24" t="s">
        <v>152</v>
      </c>
      <c r="BM459" s="24" t="s">
        <v>624</v>
      </c>
    </row>
    <row r="460" spans="2:65" s="1" customFormat="1" x14ac:dyDescent="0.3">
      <c r="B460" s="40"/>
      <c r="D460" s="193" t="s">
        <v>154</v>
      </c>
      <c r="F460" s="194" t="s">
        <v>623</v>
      </c>
      <c r="I460" s="155"/>
      <c r="L460" s="40"/>
      <c r="M460" s="195"/>
      <c r="N460" s="41"/>
      <c r="O460" s="41"/>
      <c r="P460" s="41"/>
      <c r="Q460" s="41"/>
      <c r="R460" s="41"/>
      <c r="S460" s="41"/>
      <c r="T460" s="69"/>
      <c r="AT460" s="24" t="s">
        <v>154</v>
      </c>
      <c r="AU460" s="24" t="s">
        <v>78</v>
      </c>
    </row>
    <row r="461" spans="2:65" s="13" customFormat="1" x14ac:dyDescent="0.3">
      <c r="B461" s="204"/>
      <c r="D461" s="193" t="s">
        <v>158</v>
      </c>
      <c r="E461" s="205" t="s">
        <v>5</v>
      </c>
      <c r="F461" s="206" t="s">
        <v>625</v>
      </c>
      <c r="H461" s="207">
        <v>1</v>
      </c>
      <c r="I461" s="208"/>
      <c r="L461" s="204"/>
      <c r="M461" s="209"/>
      <c r="N461" s="210"/>
      <c r="O461" s="210"/>
      <c r="P461" s="210"/>
      <c r="Q461" s="210"/>
      <c r="R461" s="210"/>
      <c r="S461" s="210"/>
      <c r="T461" s="211"/>
      <c r="AT461" s="205" t="s">
        <v>158</v>
      </c>
      <c r="AU461" s="205" t="s">
        <v>78</v>
      </c>
      <c r="AV461" s="13" t="s">
        <v>78</v>
      </c>
      <c r="AW461" s="13" t="s">
        <v>34</v>
      </c>
      <c r="AX461" s="13" t="s">
        <v>74</v>
      </c>
      <c r="AY461" s="205" t="s">
        <v>145</v>
      </c>
    </row>
    <row r="462" spans="2:65" s="1" customFormat="1" ht="25.5" customHeight="1" x14ac:dyDescent="0.3">
      <c r="B462" s="180"/>
      <c r="C462" s="181" t="s">
        <v>626</v>
      </c>
      <c r="D462" s="181" t="s">
        <v>147</v>
      </c>
      <c r="E462" s="182" t="s">
        <v>627</v>
      </c>
      <c r="F462" s="183" t="s">
        <v>628</v>
      </c>
      <c r="G462" s="184" t="s">
        <v>329</v>
      </c>
      <c r="H462" s="185">
        <v>14</v>
      </c>
      <c r="I462" s="186">
        <v>477</v>
      </c>
      <c r="J462" s="187">
        <f>H462*I462</f>
        <v>6678</v>
      </c>
      <c r="K462" s="183" t="s">
        <v>151</v>
      </c>
      <c r="L462" s="40"/>
      <c r="M462" s="188" t="s">
        <v>5</v>
      </c>
      <c r="N462" s="189" t="s">
        <v>41</v>
      </c>
      <c r="O462" s="41"/>
      <c r="P462" s="190">
        <v>0</v>
      </c>
      <c r="Q462" s="190">
        <v>0</v>
      </c>
      <c r="R462" s="190">
        <v>0</v>
      </c>
      <c r="S462" s="190">
        <v>0.1</v>
      </c>
      <c r="T462" s="191">
        <v>1.4000000000000001</v>
      </c>
      <c r="AR462" s="24" t="s">
        <v>152</v>
      </c>
      <c r="AT462" s="24" t="s">
        <v>147</v>
      </c>
      <c r="AU462" s="24" t="s">
        <v>78</v>
      </c>
      <c r="AY462" s="24" t="s">
        <v>145</v>
      </c>
      <c r="BE462" s="192">
        <v>0</v>
      </c>
      <c r="BF462" s="192">
        <v>0</v>
      </c>
      <c r="BG462" s="192">
        <v>0</v>
      </c>
      <c r="BH462" s="192">
        <v>0</v>
      </c>
      <c r="BI462" s="192">
        <v>0</v>
      </c>
      <c r="BJ462" s="24" t="s">
        <v>74</v>
      </c>
      <c r="BK462" s="192">
        <v>0</v>
      </c>
      <c r="BL462" s="24" t="s">
        <v>152</v>
      </c>
      <c r="BM462" s="24" t="s">
        <v>629</v>
      </c>
    </row>
    <row r="463" spans="2:65" s="1" customFormat="1" x14ac:dyDescent="0.3">
      <c r="B463" s="40"/>
      <c r="D463" s="193" t="s">
        <v>154</v>
      </c>
      <c r="F463" s="194" t="s">
        <v>630</v>
      </c>
      <c r="I463" s="155"/>
      <c r="L463" s="40"/>
      <c r="M463" s="195"/>
      <c r="N463" s="41"/>
      <c r="O463" s="41"/>
      <c r="P463" s="41"/>
      <c r="Q463" s="41"/>
      <c r="R463" s="41"/>
      <c r="S463" s="41"/>
      <c r="T463" s="69"/>
      <c r="AT463" s="24" t="s">
        <v>154</v>
      </c>
      <c r="AU463" s="24" t="s">
        <v>78</v>
      </c>
    </row>
    <row r="464" spans="2:65" s="12" customFormat="1" x14ac:dyDescent="0.3">
      <c r="B464" s="197"/>
      <c r="D464" s="193" t="s">
        <v>158</v>
      </c>
      <c r="E464" s="198" t="s">
        <v>5</v>
      </c>
      <c r="F464" s="199" t="s">
        <v>159</v>
      </c>
      <c r="H464" s="198" t="s">
        <v>5</v>
      </c>
      <c r="I464" s="200"/>
      <c r="L464" s="197"/>
      <c r="M464" s="201"/>
      <c r="N464" s="202"/>
      <c r="O464" s="202"/>
      <c r="P464" s="202"/>
      <c r="Q464" s="202"/>
      <c r="R464" s="202"/>
      <c r="S464" s="202"/>
      <c r="T464" s="203"/>
      <c r="AT464" s="198" t="s">
        <v>158</v>
      </c>
      <c r="AU464" s="198" t="s">
        <v>78</v>
      </c>
      <c r="AV464" s="12" t="s">
        <v>74</v>
      </c>
      <c r="AW464" s="12" t="s">
        <v>34</v>
      </c>
      <c r="AX464" s="12" t="s">
        <v>70</v>
      </c>
      <c r="AY464" s="198" t="s">
        <v>145</v>
      </c>
    </row>
    <row r="465" spans="2:65" s="12" customFormat="1" x14ac:dyDescent="0.3">
      <c r="B465" s="197"/>
      <c r="D465" s="193" t="s">
        <v>158</v>
      </c>
      <c r="E465" s="198" t="s">
        <v>5</v>
      </c>
      <c r="F465" s="199" t="s">
        <v>631</v>
      </c>
      <c r="H465" s="198" t="s">
        <v>5</v>
      </c>
      <c r="I465" s="200"/>
      <c r="L465" s="197"/>
      <c r="M465" s="201"/>
      <c r="N465" s="202"/>
      <c r="O465" s="202"/>
      <c r="P465" s="202"/>
      <c r="Q465" s="202"/>
      <c r="R465" s="202"/>
      <c r="S465" s="202"/>
      <c r="T465" s="203"/>
      <c r="AT465" s="198" t="s">
        <v>158</v>
      </c>
      <c r="AU465" s="198" t="s">
        <v>78</v>
      </c>
      <c r="AV465" s="12" t="s">
        <v>74</v>
      </c>
      <c r="AW465" s="12" t="s">
        <v>34</v>
      </c>
      <c r="AX465" s="12" t="s">
        <v>70</v>
      </c>
      <c r="AY465" s="198" t="s">
        <v>145</v>
      </c>
    </row>
    <row r="466" spans="2:65" s="13" customFormat="1" x14ac:dyDescent="0.3">
      <c r="B466" s="204"/>
      <c r="D466" s="193" t="s">
        <v>158</v>
      </c>
      <c r="E466" s="205" t="s">
        <v>5</v>
      </c>
      <c r="F466" s="206" t="s">
        <v>632</v>
      </c>
      <c r="H466" s="207">
        <v>14</v>
      </c>
      <c r="I466" s="208"/>
      <c r="L466" s="204"/>
      <c r="M466" s="209"/>
      <c r="N466" s="210"/>
      <c r="O466" s="210"/>
      <c r="P466" s="210"/>
      <c r="Q466" s="210"/>
      <c r="R466" s="210"/>
      <c r="S466" s="210"/>
      <c r="T466" s="211"/>
      <c r="AT466" s="205" t="s">
        <v>158</v>
      </c>
      <c r="AU466" s="205" t="s">
        <v>78</v>
      </c>
      <c r="AV466" s="13" t="s">
        <v>78</v>
      </c>
      <c r="AW466" s="13" t="s">
        <v>34</v>
      </c>
      <c r="AX466" s="13" t="s">
        <v>74</v>
      </c>
      <c r="AY466" s="205" t="s">
        <v>145</v>
      </c>
    </row>
    <row r="467" spans="2:65" s="1" customFormat="1" ht="16.5" customHeight="1" x14ac:dyDescent="0.3">
      <c r="B467" s="180"/>
      <c r="C467" s="181" t="s">
        <v>633</v>
      </c>
      <c r="D467" s="181" t="s">
        <v>147</v>
      </c>
      <c r="E467" s="182" t="s">
        <v>634</v>
      </c>
      <c r="F467" s="183" t="s">
        <v>635</v>
      </c>
      <c r="G467" s="184" t="s">
        <v>329</v>
      </c>
      <c r="H467" s="185">
        <v>1</v>
      </c>
      <c r="I467" s="186">
        <v>1326</v>
      </c>
      <c r="J467" s="187">
        <f>H467*I467</f>
        <v>1326</v>
      </c>
      <c r="K467" s="183" t="s">
        <v>151</v>
      </c>
      <c r="L467" s="40"/>
      <c r="M467" s="188" t="s">
        <v>5</v>
      </c>
      <c r="N467" s="189" t="s">
        <v>41</v>
      </c>
      <c r="O467" s="41"/>
      <c r="P467" s="190">
        <v>0</v>
      </c>
      <c r="Q467" s="190">
        <v>4.6800000000000001E-3</v>
      </c>
      <c r="R467" s="190">
        <v>4.6800000000000001E-3</v>
      </c>
      <c r="S467" s="190">
        <v>0</v>
      </c>
      <c r="T467" s="191">
        <v>0</v>
      </c>
      <c r="AR467" s="24" t="s">
        <v>152</v>
      </c>
      <c r="AT467" s="24" t="s">
        <v>147</v>
      </c>
      <c r="AU467" s="24" t="s">
        <v>78</v>
      </c>
      <c r="AY467" s="24" t="s">
        <v>145</v>
      </c>
      <c r="BE467" s="192">
        <v>0</v>
      </c>
      <c r="BF467" s="192">
        <v>0</v>
      </c>
      <c r="BG467" s="192">
        <v>0</v>
      </c>
      <c r="BH467" s="192">
        <v>0</v>
      </c>
      <c r="BI467" s="192">
        <v>0</v>
      </c>
      <c r="BJ467" s="24" t="s">
        <v>74</v>
      </c>
      <c r="BK467" s="192">
        <v>0</v>
      </c>
      <c r="BL467" s="24" t="s">
        <v>152</v>
      </c>
      <c r="BM467" s="24" t="s">
        <v>636</v>
      </c>
    </row>
    <row r="468" spans="2:65" s="1" customFormat="1" x14ac:dyDescent="0.3">
      <c r="B468" s="40"/>
      <c r="D468" s="193" t="s">
        <v>154</v>
      </c>
      <c r="F468" s="194" t="s">
        <v>637</v>
      </c>
      <c r="I468" s="155"/>
      <c r="L468" s="40"/>
      <c r="M468" s="195"/>
      <c r="N468" s="41"/>
      <c r="O468" s="41"/>
      <c r="P468" s="41"/>
      <c r="Q468" s="41"/>
      <c r="R468" s="41"/>
      <c r="S468" s="41"/>
      <c r="T468" s="69"/>
      <c r="AT468" s="24" t="s">
        <v>154</v>
      </c>
      <c r="AU468" s="24" t="s">
        <v>78</v>
      </c>
    </row>
    <row r="469" spans="2:65" s="1" customFormat="1" ht="40.5" x14ac:dyDescent="0.3">
      <c r="B469" s="40"/>
      <c r="D469" s="193" t="s">
        <v>156</v>
      </c>
      <c r="F469" s="196" t="s">
        <v>638</v>
      </c>
      <c r="I469" s="155"/>
      <c r="L469" s="40"/>
      <c r="M469" s="195"/>
      <c r="N469" s="41"/>
      <c r="O469" s="41"/>
      <c r="P469" s="41"/>
      <c r="Q469" s="41"/>
      <c r="R469" s="41"/>
      <c r="S469" s="41"/>
      <c r="T469" s="69"/>
      <c r="AT469" s="24" t="s">
        <v>156</v>
      </c>
      <c r="AU469" s="24" t="s">
        <v>78</v>
      </c>
    </row>
    <row r="470" spans="2:65" s="12" customFormat="1" x14ac:dyDescent="0.3">
      <c r="B470" s="197"/>
      <c r="D470" s="193" t="s">
        <v>158</v>
      </c>
      <c r="E470" s="198" t="s">
        <v>5</v>
      </c>
      <c r="F470" s="199" t="s">
        <v>569</v>
      </c>
      <c r="H470" s="198" t="s">
        <v>5</v>
      </c>
      <c r="I470" s="200"/>
      <c r="L470" s="197"/>
      <c r="M470" s="201"/>
      <c r="N470" s="202"/>
      <c r="O470" s="202"/>
      <c r="P470" s="202"/>
      <c r="Q470" s="202"/>
      <c r="R470" s="202"/>
      <c r="S470" s="202"/>
      <c r="T470" s="203"/>
      <c r="AT470" s="198" t="s">
        <v>158</v>
      </c>
      <c r="AU470" s="198" t="s">
        <v>78</v>
      </c>
      <c r="AV470" s="12" t="s">
        <v>74</v>
      </c>
      <c r="AW470" s="12" t="s">
        <v>34</v>
      </c>
      <c r="AX470" s="12" t="s">
        <v>70</v>
      </c>
      <c r="AY470" s="198" t="s">
        <v>145</v>
      </c>
    </row>
    <row r="471" spans="2:65" s="13" customFormat="1" x14ac:dyDescent="0.3">
      <c r="B471" s="204"/>
      <c r="D471" s="193" t="s">
        <v>158</v>
      </c>
      <c r="E471" s="205" t="s">
        <v>5</v>
      </c>
      <c r="F471" s="206" t="s">
        <v>639</v>
      </c>
      <c r="H471" s="207">
        <v>1</v>
      </c>
      <c r="I471" s="208"/>
      <c r="L471" s="204"/>
      <c r="M471" s="209"/>
      <c r="N471" s="210"/>
      <c r="O471" s="210"/>
      <c r="P471" s="210"/>
      <c r="Q471" s="210"/>
      <c r="R471" s="210"/>
      <c r="S471" s="210"/>
      <c r="T471" s="211"/>
      <c r="AT471" s="205" t="s">
        <v>158</v>
      </c>
      <c r="AU471" s="205" t="s">
        <v>78</v>
      </c>
      <c r="AV471" s="13" t="s">
        <v>78</v>
      </c>
      <c r="AW471" s="13" t="s">
        <v>34</v>
      </c>
      <c r="AX471" s="13" t="s">
        <v>74</v>
      </c>
      <c r="AY471" s="205" t="s">
        <v>145</v>
      </c>
    </row>
    <row r="472" spans="2:65" s="1" customFormat="1" ht="16.5" customHeight="1" x14ac:dyDescent="0.3">
      <c r="B472" s="180"/>
      <c r="C472" s="228" t="s">
        <v>640</v>
      </c>
      <c r="D472" s="228" t="s">
        <v>273</v>
      </c>
      <c r="E472" s="229" t="s">
        <v>641</v>
      </c>
      <c r="F472" s="230" t="s">
        <v>642</v>
      </c>
      <c r="G472" s="231" t="s">
        <v>329</v>
      </c>
      <c r="H472" s="232">
        <v>1</v>
      </c>
      <c r="I472" s="186">
        <v>8700</v>
      </c>
      <c r="J472" s="187">
        <f>H472*I472</f>
        <v>8700</v>
      </c>
      <c r="K472" s="230" t="s">
        <v>5</v>
      </c>
      <c r="L472" s="233"/>
      <c r="M472" s="234" t="s">
        <v>5</v>
      </c>
      <c r="N472" s="235" t="s">
        <v>41</v>
      </c>
      <c r="O472" s="41"/>
      <c r="P472" s="190">
        <v>0</v>
      </c>
      <c r="Q472" s="190">
        <v>5.8000000000000003E-2</v>
      </c>
      <c r="R472" s="190">
        <v>5.8000000000000003E-2</v>
      </c>
      <c r="S472" s="190">
        <v>0</v>
      </c>
      <c r="T472" s="191">
        <v>0</v>
      </c>
      <c r="AR472" s="24" t="s">
        <v>205</v>
      </c>
      <c r="AT472" s="24" t="s">
        <v>273</v>
      </c>
      <c r="AU472" s="24" t="s">
        <v>78</v>
      </c>
      <c r="AY472" s="24" t="s">
        <v>145</v>
      </c>
      <c r="BE472" s="192">
        <v>0</v>
      </c>
      <c r="BF472" s="192">
        <v>0</v>
      </c>
      <c r="BG472" s="192">
        <v>0</v>
      </c>
      <c r="BH472" s="192">
        <v>0</v>
      </c>
      <c r="BI472" s="192">
        <v>0</v>
      </c>
      <c r="BJ472" s="24" t="s">
        <v>74</v>
      </c>
      <c r="BK472" s="192">
        <v>0</v>
      </c>
      <c r="BL472" s="24" t="s">
        <v>152</v>
      </c>
      <c r="BM472" s="24" t="s">
        <v>643</v>
      </c>
    </row>
    <row r="473" spans="2:65" s="1" customFormat="1" x14ac:dyDescent="0.3">
      <c r="B473" s="40"/>
      <c r="D473" s="193" t="s">
        <v>154</v>
      </c>
      <c r="F473" s="194" t="s">
        <v>642</v>
      </c>
      <c r="I473" s="155"/>
      <c r="L473" s="40"/>
      <c r="M473" s="195"/>
      <c r="N473" s="41"/>
      <c r="O473" s="41"/>
      <c r="P473" s="41"/>
      <c r="Q473" s="41"/>
      <c r="R473" s="41"/>
      <c r="S473" s="41"/>
      <c r="T473" s="69"/>
      <c r="AT473" s="24" t="s">
        <v>154</v>
      </c>
      <c r="AU473" s="24" t="s">
        <v>78</v>
      </c>
    </row>
    <row r="474" spans="2:65" s="13" customFormat="1" x14ac:dyDescent="0.3">
      <c r="B474" s="204"/>
      <c r="D474" s="193" t="s">
        <v>158</v>
      </c>
      <c r="E474" s="205" t="s">
        <v>5</v>
      </c>
      <c r="F474" s="206" t="s">
        <v>644</v>
      </c>
      <c r="H474" s="207">
        <v>1</v>
      </c>
      <c r="I474" s="208"/>
      <c r="L474" s="204"/>
      <c r="M474" s="209"/>
      <c r="N474" s="210"/>
      <c r="O474" s="210"/>
      <c r="P474" s="210"/>
      <c r="Q474" s="210"/>
      <c r="R474" s="210"/>
      <c r="S474" s="210"/>
      <c r="T474" s="211"/>
      <c r="AT474" s="205" t="s">
        <v>158</v>
      </c>
      <c r="AU474" s="205" t="s">
        <v>78</v>
      </c>
      <c r="AV474" s="13" t="s">
        <v>78</v>
      </c>
      <c r="AW474" s="13" t="s">
        <v>34</v>
      </c>
      <c r="AX474" s="13" t="s">
        <v>74</v>
      </c>
      <c r="AY474" s="205" t="s">
        <v>145</v>
      </c>
    </row>
    <row r="475" spans="2:65" s="1" customFormat="1" ht="25.5" customHeight="1" x14ac:dyDescent="0.3">
      <c r="B475" s="180"/>
      <c r="C475" s="181" t="s">
        <v>645</v>
      </c>
      <c r="D475" s="181" t="s">
        <v>147</v>
      </c>
      <c r="E475" s="182" t="s">
        <v>646</v>
      </c>
      <c r="F475" s="183" t="s">
        <v>647</v>
      </c>
      <c r="G475" s="184" t="s">
        <v>329</v>
      </c>
      <c r="H475" s="185">
        <v>17</v>
      </c>
      <c r="I475" s="186">
        <v>2651</v>
      </c>
      <c r="J475" s="187">
        <f>H475*I475</f>
        <v>45067</v>
      </c>
      <c r="K475" s="183" t="s">
        <v>151</v>
      </c>
      <c r="L475" s="40"/>
      <c r="M475" s="188" t="s">
        <v>5</v>
      </c>
      <c r="N475" s="189" t="s">
        <v>41</v>
      </c>
      <c r="O475" s="41"/>
      <c r="P475" s="190">
        <v>0</v>
      </c>
      <c r="Q475" s="190">
        <v>0.31108000000000002</v>
      </c>
      <c r="R475" s="190">
        <v>5.2883600000000008</v>
      </c>
      <c r="S475" s="190">
        <v>0</v>
      </c>
      <c r="T475" s="191">
        <v>0</v>
      </c>
      <c r="AR475" s="24" t="s">
        <v>152</v>
      </c>
      <c r="AT475" s="24" t="s">
        <v>147</v>
      </c>
      <c r="AU475" s="24" t="s">
        <v>78</v>
      </c>
      <c r="AY475" s="24" t="s">
        <v>145</v>
      </c>
      <c r="BE475" s="192">
        <v>0</v>
      </c>
      <c r="BF475" s="192">
        <v>0</v>
      </c>
      <c r="BG475" s="192">
        <v>0</v>
      </c>
      <c r="BH475" s="192">
        <v>0</v>
      </c>
      <c r="BI475" s="192">
        <v>0</v>
      </c>
      <c r="BJ475" s="24" t="s">
        <v>74</v>
      </c>
      <c r="BK475" s="192">
        <v>0</v>
      </c>
      <c r="BL475" s="24" t="s">
        <v>152</v>
      </c>
      <c r="BM475" s="24" t="s">
        <v>648</v>
      </c>
    </row>
    <row r="476" spans="2:65" s="1" customFormat="1" ht="27" x14ac:dyDescent="0.3">
      <c r="B476" s="40"/>
      <c r="D476" s="193" t="s">
        <v>154</v>
      </c>
      <c r="F476" s="194" t="s">
        <v>649</v>
      </c>
      <c r="I476" s="155"/>
      <c r="L476" s="40"/>
      <c r="M476" s="195"/>
      <c r="N476" s="41"/>
      <c r="O476" s="41"/>
      <c r="P476" s="41"/>
      <c r="Q476" s="41"/>
      <c r="R476" s="41"/>
      <c r="S476" s="41"/>
      <c r="T476" s="69"/>
      <c r="AT476" s="24" t="s">
        <v>154</v>
      </c>
      <c r="AU476" s="24" t="s">
        <v>78</v>
      </c>
    </row>
    <row r="477" spans="2:65" s="1" customFormat="1" ht="108" x14ac:dyDescent="0.3">
      <c r="B477" s="40"/>
      <c r="D477" s="193" t="s">
        <v>156</v>
      </c>
      <c r="F477" s="196" t="s">
        <v>650</v>
      </c>
      <c r="I477" s="155"/>
      <c r="L477" s="40"/>
      <c r="M477" s="195"/>
      <c r="N477" s="41"/>
      <c r="O477" s="41"/>
      <c r="P477" s="41"/>
      <c r="Q477" s="41"/>
      <c r="R477" s="41"/>
      <c r="S477" s="41"/>
      <c r="T477" s="69"/>
      <c r="AT477" s="24" t="s">
        <v>156</v>
      </c>
      <c r="AU477" s="24" t="s">
        <v>78</v>
      </c>
    </row>
    <row r="478" spans="2:65" s="12" customFormat="1" x14ac:dyDescent="0.3">
      <c r="B478" s="197"/>
      <c r="D478" s="193" t="s">
        <v>158</v>
      </c>
      <c r="E478" s="198" t="s">
        <v>5</v>
      </c>
      <c r="F478" s="199" t="s">
        <v>159</v>
      </c>
      <c r="H478" s="198" t="s">
        <v>5</v>
      </c>
      <c r="I478" s="200"/>
      <c r="L478" s="197"/>
      <c r="M478" s="201"/>
      <c r="N478" s="202"/>
      <c r="O478" s="202"/>
      <c r="P478" s="202"/>
      <c r="Q478" s="202"/>
      <c r="R478" s="202"/>
      <c r="S478" s="202"/>
      <c r="T478" s="203"/>
      <c r="AT478" s="198" t="s">
        <v>158</v>
      </c>
      <c r="AU478" s="198" t="s">
        <v>78</v>
      </c>
      <c r="AV478" s="12" t="s">
        <v>74</v>
      </c>
      <c r="AW478" s="12" t="s">
        <v>34</v>
      </c>
      <c r="AX478" s="12" t="s">
        <v>70</v>
      </c>
      <c r="AY478" s="198" t="s">
        <v>145</v>
      </c>
    </row>
    <row r="479" spans="2:65" s="12" customFormat="1" x14ac:dyDescent="0.3">
      <c r="B479" s="197"/>
      <c r="D479" s="193" t="s">
        <v>158</v>
      </c>
      <c r="E479" s="198" t="s">
        <v>5</v>
      </c>
      <c r="F479" s="199" t="s">
        <v>651</v>
      </c>
      <c r="H479" s="198" t="s">
        <v>5</v>
      </c>
      <c r="I479" s="200"/>
      <c r="L479" s="197"/>
      <c r="M479" s="201"/>
      <c r="N479" s="202"/>
      <c r="O479" s="202"/>
      <c r="P479" s="202"/>
      <c r="Q479" s="202"/>
      <c r="R479" s="202"/>
      <c r="S479" s="202"/>
      <c r="T479" s="203"/>
      <c r="AT479" s="198" t="s">
        <v>158</v>
      </c>
      <c r="AU479" s="198" t="s">
        <v>78</v>
      </c>
      <c r="AV479" s="12" t="s">
        <v>74</v>
      </c>
      <c r="AW479" s="12" t="s">
        <v>34</v>
      </c>
      <c r="AX479" s="12" t="s">
        <v>70</v>
      </c>
      <c r="AY479" s="198" t="s">
        <v>145</v>
      </c>
    </row>
    <row r="480" spans="2:65" s="13" customFormat="1" x14ac:dyDescent="0.3">
      <c r="B480" s="204"/>
      <c r="D480" s="193" t="s">
        <v>158</v>
      </c>
      <c r="E480" s="205" t="s">
        <v>5</v>
      </c>
      <c r="F480" s="206" t="s">
        <v>652</v>
      </c>
      <c r="H480" s="207">
        <v>17</v>
      </c>
      <c r="I480" s="208"/>
      <c r="L480" s="204"/>
      <c r="M480" s="209"/>
      <c r="N480" s="210"/>
      <c r="O480" s="210"/>
      <c r="P480" s="210"/>
      <c r="Q480" s="210"/>
      <c r="R480" s="210"/>
      <c r="S480" s="210"/>
      <c r="T480" s="211"/>
      <c r="AT480" s="205" t="s">
        <v>158</v>
      </c>
      <c r="AU480" s="205" t="s">
        <v>78</v>
      </c>
      <c r="AV480" s="13" t="s">
        <v>78</v>
      </c>
      <c r="AW480" s="13" t="s">
        <v>34</v>
      </c>
      <c r="AX480" s="13" t="s">
        <v>74</v>
      </c>
      <c r="AY480" s="205" t="s">
        <v>145</v>
      </c>
    </row>
    <row r="481" spans="2:65" s="1" customFormat="1" ht="25.5" customHeight="1" x14ac:dyDescent="0.3">
      <c r="B481" s="180"/>
      <c r="C481" s="181" t="s">
        <v>653</v>
      </c>
      <c r="D481" s="181" t="s">
        <v>147</v>
      </c>
      <c r="E481" s="182" t="s">
        <v>654</v>
      </c>
      <c r="F481" s="183" t="s">
        <v>655</v>
      </c>
      <c r="G481" s="184" t="s">
        <v>200</v>
      </c>
      <c r="H481" s="185">
        <v>0.9</v>
      </c>
      <c r="I481" s="186">
        <v>3102</v>
      </c>
      <c r="J481" s="187">
        <f>H481*I481</f>
        <v>2791.8</v>
      </c>
      <c r="K481" s="183" t="s">
        <v>151</v>
      </c>
      <c r="L481" s="40"/>
      <c r="M481" s="188" t="s">
        <v>5</v>
      </c>
      <c r="N481" s="189" t="s">
        <v>41</v>
      </c>
      <c r="O481" s="41"/>
      <c r="P481" s="190">
        <v>0</v>
      </c>
      <c r="Q481" s="190">
        <v>0</v>
      </c>
      <c r="R481" s="190">
        <v>0</v>
      </c>
      <c r="S481" s="190">
        <v>0</v>
      </c>
      <c r="T481" s="191">
        <v>0</v>
      </c>
      <c r="AR481" s="24" t="s">
        <v>152</v>
      </c>
      <c r="AT481" s="24" t="s">
        <v>147</v>
      </c>
      <c r="AU481" s="24" t="s">
        <v>78</v>
      </c>
      <c r="AY481" s="24" t="s">
        <v>145</v>
      </c>
      <c r="BE481" s="192">
        <v>0</v>
      </c>
      <c r="BF481" s="192">
        <v>0</v>
      </c>
      <c r="BG481" s="192">
        <v>0</v>
      </c>
      <c r="BH481" s="192">
        <v>0</v>
      </c>
      <c r="BI481" s="192">
        <v>0</v>
      </c>
      <c r="BJ481" s="24" t="s">
        <v>74</v>
      </c>
      <c r="BK481" s="192">
        <v>0</v>
      </c>
      <c r="BL481" s="24" t="s">
        <v>152</v>
      </c>
      <c r="BM481" s="24" t="s">
        <v>656</v>
      </c>
    </row>
    <row r="482" spans="2:65" s="1" customFormat="1" x14ac:dyDescent="0.3">
      <c r="B482" s="40"/>
      <c r="D482" s="193" t="s">
        <v>154</v>
      </c>
      <c r="F482" s="194" t="s">
        <v>657</v>
      </c>
      <c r="I482" s="155"/>
      <c r="L482" s="40"/>
      <c r="M482" s="195"/>
      <c r="N482" s="41"/>
      <c r="O482" s="41"/>
      <c r="P482" s="41"/>
      <c r="Q482" s="41"/>
      <c r="R482" s="41"/>
      <c r="S482" s="41"/>
      <c r="T482" s="69"/>
      <c r="AT482" s="24" t="s">
        <v>154</v>
      </c>
      <c r="AU482" s="24" t="s">
        <v>78</v>
      </c>
    </row>
    <row r="483" spans="2:65" s="1" customFormat="1" ht="40.5" x14ac:dyDescent="0.3">
      <c r="B483" s="40"/>
      <c r="D483" s="193" t="s">
        <v>156</v>
      </c>
      <c r="F483" s="196" t="s">
        <v>658</v>
      </c>
      <c r="I483" s="155"/>
      <c r="L483" s="40"/>
      <c r="M483" s="195"/>
      <c r="N483" s="41"/>
      <c r="O483" s="41"/>
      <c r="P483" s="41"/>
      <c r="Q483" s="41"/>
      <c r="R483" s="41"/>
      <c r="S483" s="41"/>
      <c r="T483" s="69"/>
      <c r="AT483" s="24" t="s">
        <v>156</v>
      </c>
      <c r="AU483" s="24" t="s">
        <v>78</v>
      </c>
    </row>
    <row r="484" spans="2:65" s="12" customFormat="1" x14ac:dyDescent="0.3">
      <c r="B484" s="197"/>
      <c r="D484" s="193" t="s">
        <v>158</v>
      </c>
      <c r="E484" s="198" t="s">
        <v>5</v>
      </c>
      <c r="F484" s="199" t="s">
        <v>159</v>
      </c>
      <c r="H484" s="198" t="s">
        <v>5</v>
      </c>
      <c r="I484" s="200"/>
      <c r="L484" s="197"/>
      <c r="M484" s="201"/>
      <c r="N484" s="202"/>
      <c r="O484" s="202"/>
      <c r="P484" s="202"/>
      <c r="Q484" s="202"/>
      <c r="R484" s="202"/>
      <c r="S484" s="202"/>
      <c r="T484" s="203"/>
      <c r="AT484" s="198" t="s">
        <v>158</v>
      </c>
      <c r="AU484" s="198" t="s">
        <v>78</v>
      </c>
      <c r="AV484" s="12" t="s">
        <v>74</v>
      </c>
      <c r="AW484" s="12" t="s">
        <v>34</v>
      </c>
      <c r="AX484" s="12" t="s">
        <v>70</v>
      </c>
      <c r="AY484" s="198" t="s">
        <v>145</v>
      </c>
    </row>
    <row r="485" spans="2:65" s="12" customFormat="1" x14ac:dyDescent="0.3">
      <c r="B485" s="197"/>
      <c r="D485" s="193" t="s">
        <v>158</v>
      </c>
      <c r="E485" s="198" t="s">
        <v>5</v>
      </c>
      <c r="F485" s="199" t="s">
        <v>659</v>
      </c>
      <c r="H485" s="198" t="s">
        <v>5</v>
      </c>
      <c r="I485" s="200"/>
      <c r="L485" s="197"/>
      <c r="M485" s="201"/>
      <c r="N485" s="202"/>
      <c r="O485" s="202"/>
      <c r="P485" s="202"/>
      <c r="Q485" s="202"/>
      <c r="R485" s="202"/>
      <c r="S485" s="202"/>
      <c r="T485" s="203"/>
      <c r="AT485" s="198" t="s">
        <v>158</v>
      </c>
      <c r="AU485" s="198" t="s">
        <v>78</v>
      </c>
      <c r="AV485" s="12" t="s">
        <v>74</v>
      </c>
      <c r="AW485" s="12" t="s">
        <v>34</v>
      </c>
      <c r="AX485" s="12" t="s">
        <v>70</v>
      </c>
      <c r="AY485" s="198" t="s">
        <v>145</v>
      </c>
    </row>
    <row r="486" spans="2:65" s="13" customFormat="1" x14ac:dyDescent="0.3">
      <c r="B486" s="204"/>
      <c r="D486" s="193" t="s">
        <v>158</v>
      </c>
      <c r="E486" s="205" t="s">
        <v>5</v>
      </c>
      <c r="F486" s="206" t="s">
        <v>660</v>
      </c>
      <c r="H486" s="207">
        <v>0.9</v>
      </c>
      <c r="I486" s="208"/>
      <c r="L486" s="204"/>
      <c r="M486" s="209"/>
      <c r="N486" s="210"/>
      <c r="O486" s="210"/>
      <c r="P486" s="210"/>
      <c r="Q486" s="210"/>
      <c r="R486" s="210"/>
      <c r="S486" s="210"/>
      <c r="T486" s="211"/>
      <c r="AT486" s="205" t="s">
        <v>158</v>
      </c>
      <c r="AU486" s="205" t="s">
        <v>78</v>
      </c>
      <c r="AV486" s="13" t="s">
        <v>78</v>
      </c>
      <c r="AW486" s="13" t="s">
        <v>34</v>
      </c>
      <c r="AX486" s="13" t="s">
        <v>74</v>
      </c>
      <c r="AY486" s="205" t="s">
        <v>145</v>
      </c>
    </row>
    <row r="487" spans="2:65" s="11" customFormat="1" ht="29.85" customHeight="1" x14ac:dyDescent="0.3">
      <c r="B487" s="167"/>
      <c r="D487" s="168" t="s">
        <v>69</v>
      </c>
      <c r="E487" s="178" t="s">
        <v>219</v>
      </c>
      <c r="F487" s="178" t="s">
        <v>661</v>
      </c>
      <c r="I487" s="170"/>
      <c r="J487" s="179">
        <f>SUBTOTAL(9,J488:J754)</f>
        <v>858039.18599999999</v>
      </c>
      <c r="L487" s="167"/>
      <c r="M487" s="172"/>
      <c r="N487" s="173"/>
      <c r="O487" s="173"/>
      <c r="P487" s="174">
        <v>0</v>
      </c>
      <c r="Q487" s="173"/>
      <c r="R487" s="174">
        <v>205.27754800379995</v>
      </c>
      <c r="S487" s="173"/>
      <c r="T487" s="175">
        <v>21.126100000000001</v>
      </c>
      <c r="AR487" s="168" t="s">
        <v>74</v>
      </c>
      <c r="AT487" s="176" t="s">
        <v>69</v>
      </c>
      <c r="AU487" s="176" t="s">
        <v>74</v>
      </c>
      <c r="AY487" s="168" t="s">
        <v>145</v>
      </c>
      <c r="BK487" s="177">
        <v>0</v>
      </c>
    </row>
    <row r="488" spans="2:65" s="1" customFormat="1" ht="25.5" customHeight="1" x14ac:dyDescent="0.3">
      <c r="B488" s="180"/>
      <c r="C488" s="181" t="s">
        <v>662</v>
      </c>
      <c r="D488" s="181" t="s">
        <v>147</v>
      </c>
      <c r="E488" s="182" t="s">
        <v>663</v>
      </c>
      <c r="F488" s="183" t="s">
        <v>664</v>
      </c>
      <c r="G488" s="184" t="s">
        <v>329</v>
      </c>
      <c r="H488" s="185">
        <v>40</v>
      </c>
      <c r="I488" s="186">
        <v>101</v>
      </c>
      <c r="J488" s="187">
        <f>H488*I488</f>
        <v>4040</v>
      </c>
      <c r="K488" s="183" t="s">
        <v>151</v>
      </c>
      <c r="L488" s="40"/>
      <c r="M488" s="188" t="s">
        <v>5</v>
      </c>
      <c r="N488" s="189" t="s">
        <v>41</v>
      </c>
      <c r="O488" s="41"/>
      <c r="P488" s="190">
        <v>0</v>
      </c>
      <c r="Q488" s="190">
        <v>6.9999999999999999E-4</v>
      </c>
      <c r="R488" s="190">
        <v>2.8000000000000001E-2</v>
      </c>
      <c r="S488" s="190">
        <v>0</v>
      </c>
      <c r="T488" s="191">
        <v>0</v>
      </c>
      <c r="AR488" s="24" t="s">
        <v>152</v>
      </c>
      <c r="AT488" s="24" t="s">
        <v>147</v>
      </c>
      <c r="AU488" s="24" t="s">
        <v>78</v>
      </c>
      <c r="AY488" s="24" t="s">
        <v>145</v>
      </c>
      <c r="BE488" s="192">
        <v>0</v>
      </c>
      <c r="BF488" s="192">
        <v>0</v>
      </c>
      <c r="BG488" s="192">
        <v>0</v>
      </c>
      <c r="BH488" s="192">
        <v>0</v>
      </c>
      <c r="BI488" s="192">
        <v>0</v>
      </c>
      <c r="BJ488" s="24" t="s">
        <v>74</v>
      </c>
      <c r="BK488" s="192">
        <v>0</v>
      </c>
      <c r="BL488" s="24" t="s">
        <v>152</v>
      </c>
      <c r="BM488" s="24" t="s">
        <v>665</v>
      </c>
    </row>
    <row r="489" spans="2:65" s="1" customFormat="1" x14ac:dyDescent="0.3">
      <c r="B489" s="40"/>
      <c r="D489" s="193" t="s">
        <v>154</v>
      </c>
      <c r="F489" s="194" t="s">
        <v>666</v>
      </c>
      <c r="I489" s="155"/>
      <c r="L489" s="40"/>
      <c r="M489" s="195"/>
      <c r="N489" s="41"/>
      <c r="O489" s="41"/>
      <c r="P489" s="41"/>
      <c r="Q489" s="41"/>
      <c r="R489" s="41"/>
      <c r="S489" s="41"/>
      <c r="T489" s="69"/>
      <c r="AT489" s="24" t="s">
        <v>154</v>
      </c>
      <c r="AU489" s="24" t="s">
        <v>78</v>
      </c>
    </row>
    <row r="490" spans="2:65" s="1" customFormat="1" ht="135" x14ac:dyDescent="0.3">
      <c r="B490" s="40"/>
      <c r="D490" s="193" t="s">
        <v>156</v>
      </c>
      <c r="F490" s="196" t="s">
        <v>667</v>
      </c>
      <c r="I490" s="155"/>
      <c r="L490" s="40"/>
      <c r="M490" s="195"/>
      <c r="N490" s="41"/>
      <c r="O490" s="41"/>
      <c r="P490" s="41"/>
      <c r="Q490" s="41"/>
      <c r="R490" s="41"/>
      <c r="S490" s="41"/>
      <c r="T490" s="69"/>
      <c r="AT490" s="24" t="s">
        <v>156</v>
      </c>
      <c r="AU490" s="24" t="s">
        <v>78</v>
      </c>
    </row>
    <row r="491" spans="2:65" s="12" customFormat="1" x14ac:dyDescent="0.3">
      <c r="B491" s="197"/>
      <c r="D491" s="193" t="s">
        <v>158</v>
      </c>
      <c r="E491" s="198" t="s">
        <v>5</v>
      </c>
      <c r="F491" s="199" t="s">
        <v>159</v>
      </c>
      <c r="H491" s="198" t="s">
        <v>5</v>
      </c>
      <c r="I491" s="200"/>
      <c r="L491" s="197"/>
      <c r="M491" s="201"/>
      <c r="N491" s="202"/>
      <c r="O491" s="202"/>
      <c r="P491" s="202"/>
      <c r="Q491" s="202"/>
      <c r="R491" s="202"/>
      <c r="S491" s="202"/>
      <c r="T491" s="203"/>
      <c r="AT491" s="198" t="s">
        <v>158</v>
      </c>
      <c r="AU491" s="198" t="s">
        <v>78</v>
      </c>
      <c r="AV491" s="12" t="s">
        <v>74</v>
      </c>
      <c r="AW491" s="12" t="s">
        <v>34</v>
      </c>
      <c r="AX491" s="12" t="s">
        <v>70</v>
      </c>
      <c r="AY491" s="198" t="s">
        <v>145</v>
      </c>
    </row>
    <row r="492" spans="2:65" s="13" customFormat="1" x14ac:dyDescent="0.3">
      <c r="B492" s="204"/>
      <c r="D492" s="193" t="s">
        <v>158</v>
      </c>
      <c r="E492" s="205" t="s">
        <v>5</v>
      </c>
      <c r="F492" s="206" t="s">
        <v>668</v>
      </c>
      <c r="H492" s="207">
        <v>13</v>
      </c>
      <c r="I492" s="208"/>
      <c r="L492" s="204"/>
      <c r="M492" s="209"/>
      <c r="N492" s="210"/>
      <c r="O492" s="210"/>
      <c r="P492" s="210"/>
      <c r="Q492" s="210"/>
      <c r="R492" s="210"/>
      <c r="S492" s="210"/>
      <c r="T492" s="211"/>
      <c r="AT492" s="205" t="s">
        <v>158</v>
      </c>
      <c r="AU492" s="205" t="s">
        <v>78</v>
      </c>
      <c r="AV492" s="13" t="s">
        <v>78</v>
      </c>
      <c r="AW492" s="13" t="s">
        <v>34</v>
      </c>
      <c r="AX492" s="13" t="s">
        <v>70</v>
      </c>
      <c r="AY492" s="205" t="s">
        <v>145</v>
      </c>
    </row>
    <row r="493" spans="2:65" s="13" customFormat="1" x14ac:dyDescent="0.3">
      <c r="B493" s="204"/>
      <c r="D493" s="193" t="s">
        <v>158</v>
      </c>
      <c r="E493" s="205" t="s">
        <v>5</v>
      </c>
      <c r="F493" s="206" t="s">
        <v>669</v>
      </c>
      <c r="H493" s="207">
        <v>12</v>
      </c>
      <c r="I493" s="208"/>
      <c r="L493" s="204"/>
      <c r="M493" s="209"/>
      <c r="N493" s="210"/>
      <c r="O493" s="210"/>
      <c r="P493" s="210"/>
      <c r="Q493" s="210"/>
      <c r="R493" s="210"/>
      <c r="S493" s="210"/>
      <c r="T493" s="211"/>
      <c r="AT493" s="205" t="s">
        <v>158</v>
      </c>
      <c r="AU493" s="205" t="s">
        <v>78</v>
      </c>
      <c r="AV493" s="13" t="s">
        <v>78</v>
      </c>
      <c r="AW493" s="13" t="s">
        <v>34</v>
      </c>
      <c r="AX493" s="13" t="s">
        <v>70</v>
      </c>
      <c r="AY493" s="205" t="s">
        <v>145</v>
      </c>
    </row>
    <row r="494" spans="2:65" s="13" customFormat="1" x14ac:dyDescent="0.3">
      <c r="B494" s="204"/>
      <c r="D494" s="193" t="s">
        <v>158</v>
      </c>
      <c r="E494" s="205" t="s">
        <v>5</v>
      </c>
      <c r="F494" s="206" t="s">
        <v>670</v>
      </c>
      <c r="H494" s="207">
        <v>2</v>
      </c>
      <c r="I494" s="208"/>
      <c r="L494" s="204"/>
      <c r="M494" s="209"/>
      <c r="N494" s="210"/>
      <c r="O494" s="210"/>
      <c r="P494" s="210"/>
      <c r="Q494" s="210"/>
      <c r="R494" s="210"/>
      <c r="S494" s="210"/>
      <c r="T494" s="211"/>
      <c r="AT494" s="205" t="s">
        <v>158</v>
      </c>
      <c r="AU494" s="205" t="s">
        <v>78</v>
      </c>
      <c r="AV494" s="13" t="s">
        <v>78</v>
      </c>
      <c r="AW494" s="13" t="s">
        <v>34</v>
      </c>
      <c r="AX494" s="13" t="s">
        <v>70</v>
      </c>
      <c r="AY494" s="205" t="s">
        <v>145</v>
      </c>
    </row>
    <row r="495" spans="2:65" s="13" customFormat="1" x14ac:dyDescent="0.3">
      <c r="B495" s="204"/>
      <c r="D495" s="193" t="s">
        <v>158</v>
      </c>
      <c r="E495" s="205" t="s">
        <v>5</v>
      </c>
      <c r="F495" s="206" t="s">
        <v>671</v>
      </c>
      <c r="H495" s="207">
        <v>13</v>
      </c>
      <c r="I495" s="208"/>
      <c r="L495" s="204"/>
      <c r="M495" s="209"/>
      <c r="N495" s="210"/>
      <c r="O495" s="210"/>
      <c r="P495" s="210"/>
      <c r="Q495" s="210"/>
      <c r="R495" s="210"/>
      <c r="S495" s="210"/>
      <c r="T495" s="211"/>
      <c r="AT495" s="205" t="s">
        <v>158</v>
      </c>
      <c r="AU495" s="205" t="s">
        <v>78</v>
      </c>
      <c r="AV495" s="13" t="s">
        <v>78</v>
      </c>
      <c r="AW495" s="13" t="s">
        <v>34</v>
      </c>
      <c r="AX495" s="13" t="s">
        <v>70</v>
      </c>
      <c r="AY495" s="205" t="s">
        <v>145</v>
      </c>
    </row>
    <row r="496" spans="2:65" s="14" customFormat="1" x14ac:dyDescent="0.3">
      <c r="B496" s="212"/>
      <c r="D496" s="193" t="s">
        <v>158</v>
      </c>
      <c r="E496" s="213" t="s">
        <v>5</v>
      </c>
      <c r="F496" s="214" t="s">
        <v>175</v>
      </c>
      <c r="H496" s="215">
        <v>40</v>
      </c>
      <c r="I496" s="216"/>
      <c r="L496" s="212"/>
      <c r="M496" s="217"/>
      <c r="N496" s="218"/>
      <c r="O496" s="218"/>
      <c r="P496" s="218"/>
      <c r="Q496" s="218"/>
      <c r="R496" s="218"/>
      <c r="S496" s="218"/>
      <c r="T496" s="219"/>
      <c r="AT496" s="213" t="s">
        <v>158</v>
      </c>
      <c r="AU496" s="213" t="s">
        <v>78</v>
      </c>
      <c r="AV496" s="14" t="s">
        <v>152</v>
      </c>
      <c r="AW496" s="14" t="s">
        <v>34</v>
      </c>
      <c r="AX496" s="14" t="s">
        <v>74</v>
      </c>
      <c r="AY496" s="213" t="s">
        <v>145</v>
      </c>
    </row>
    <row r="497" spans="2:65" s="1" customFormat="1" ht="16.5" customHeight="1" x14ac:dyDescent="0.3">
      <c r="B497" s="180"/>
      <c r="C497" s="228" t="s">
        <v>672</v>
      </c>
      <c r="D497" s="228" t="s">
        <v>273</v>
      </c>
      <c r="E497" s="229" t="s">
        <v>673</v>
      </c>
      <c r="F497" s="230" t="s">
        <v>674</v>
      </c>
      <c r="G497" s="231" t="s">
        <v>329</v>
      </c>
      <c r="H497" s="232">
        <v>25</v>
      </c>
      <c r="I497" s="186">
        <v>1193</v>
      </c>
      <c r="J497" s="187">
        <f>H497*I497</f>
        <v>29825</v>
      </c>
      <c r="K497" s="230" t="s">
        <v>151</v>
      </c>
      <c r="L497" s="233"/>
      <c r="M497" s="234" t="s">
        <v>5</v>
      </c>
      <c r="N497" s="235" t="s">
        <v>41</v>
      </c>
      <c r="O497" s="41"/>
      <c r="P497" s="190">
        <v>0</v>
      </c>
      <c r="Q497" s="190">
        <v>2E-3</v>
      </c>
      <c r="R497" s="190">
        <v>0.05</v>
      </c>
      <c r="S497" s="190">
        <v>0</v>
      </c>
      <c r="T497" s="191">
        <v>0</v>
      </c>
      <c r="AR497" s="24" t="s">
        <v>205</v>
      </c>
      <c r="AT497" s="24" t="s">
        <v>273</v>
      </c>
      <c r="AU497" s="24" t="s">
        <v>78</v>
      </c>
      <c r="AY497" s="24" t="s">
        <v>145</v>
      </c>
      <c r="BE497" s="192">
        <v>0</v>
      </c>
      <c r="BF497" s="192">
        <v>0</v>
      </c>
      <c r="BG497" s="192">
        <v>0</v>
      </c>
      <c r="BH497" s="192">
        <v>0</v>
      </c>
      <c r="BI497" s="192">
        <v>0</v>
      </c>
      <c r="BJ497" s="24" t="s">
        <v>74</v>
      </c>
      <c r="BK497" s="192">
        <v>0</v>
      </c>
      <c r="BL497" s="24" t="s">
        <v>152</v>
      </c>
      <c r="BM497" s="24" t="s">
        <v>675</v>
      </c>
    </row>
    <row r="498" spans="2:65" s="1" customFormat="1" x14ac:dyDescent="0.3">
      <c r="B498" s="40"/>
      <c r="D498" s="193" t="s">
        <v>154</v>
      </c>
      <c r="F498" s="194" t="s">
        <v>676</v>
      </c>
      <c r="I498" s="155"/>
      <c r="L498" s="40"/>
      <c r="M498" s="195"/>
      <c r="N498" s="41"/>
      <c r="O498" s="41"/>
      <c r="P498" s="41"/>
      <c r="Q498" s="41"/>
      <c r="R498" s="41"/>
      <c r="S498" s="41"/>
      <c r="T498" s="69"/>
      <c r="AT498" s="24" t="s">
        <v>154</v>
      </c>
      <c r="AU498" s="24" t="s">
        <v>78</v>
      </c>
    </row>
    <row r="499" spans="2:65" s="12" customFormat="1" x14ac:dyDescent="0.3">
      <c r="B499" s="197"/>
      <c r="D499" s="193" t="s">
        <v>158</v>
      </c>
      <c r="E499" s="198" t="s">
        <v>5</v>
      </c>
      <c r="F499" s="199" t="s">
        <v>677</v>
      </c>
      <c r="H499" s="198" t="s">
        <v>5</v>
      </c>
      <c r="I499" s="200"/>
      <c r="L499" s="197"/>
      <c r="M499" s="201"/>
      <c r="N499" s="202"/>
      <c r="O499" s="202"/>
      <c r="P499" s="202"/>
      <c r="Q499" s="202"/>
      <c r="R499" s="202"/>
      <c r="S499" s="202"/>
      <c r="T499" s="203"/>
      <c r="AT499" s="198" t="s">
        <v>158</v>
      </c>
      <c r="AU499" s="198" t="s">
        <v>78</v>
      </c>
      <c r="AV499" s="12" t="s">
        <v>74</v>
      </c>
      <c r="AW499" s="12" t="s">
        <v>34</v>
      </c>
      <c r="AX499" s="12" t="s">
        <v>70</v>
      </c>
      <c r="AY499" s="198" t="s">
        <v>145</v>
      </c>
    </row>
    <row r="500" spans="2:65" s="13" customFormat="1" x14ac:dyDescent="0.3">
      <c r="B500" s="204"/>
      <c r="D500" s="193" t="s">
        <v>158</v>
      </c>
      <c r="E500" s="205" t="s">
        <v>5</v>
      </c>
      <c r="F500" s="206" t="s">
        <v>678</v>
      </c>
      <c r="H500" s="207">
        <v>13</v>
      </c>
      <c r="I500" s="208"/>
      <c r="L500" s="204"/>
      <c r="M500" s="209"/>
      <c r="N500" s="210"/>
      <c r="O500" s="210"/>
      <c r="P500" s="210"/>
      <c r="Q500" s="210"/>
      <c r="R500" s="210"/>
      <c r="S500" s="210"/>
      <c r="T500" s="211"/>
      <c r="AT500" s="205" t="s">
        <v>158</v>
      </c>
      <c r="AU500" s="205" t="s">
        <v>78</v>
      </c>
      <c r="AV500" s="13" t="s">
        <v>78</v>
      </c>
      <c r="AW500" s="13" t="s">
        <v>34</v>
      </c>
      <c r="AX500" s="13" t="s">
        <v>70</v>
      </c>
      <c r="AY500" s="205" t="s">
        <v>145</v>
      </c>
    </row>
    <row r="501" spans="2:65" s="13" customFormat="1" x14ac:dyDescent="0.3">
      <c r="B501" s="204"/>
      <c r="D501" s="193" t="s">
        <v>158</v>
      </c>
      <c r="E501" s="205" t="s">
        <v>5</v>
      </c>
      <c r="F501" s="206" t="s">
        <v>679</v>
      </c>
      <c r="H501" s="207">
        <v>12</v>
      </c>
      <c r="I501" s="208"/>
      <c r="L501" s="204"/>
      <c r="M501" s="209"/>
      <c r="N501" s="210"/>
      <c r="O501" s="210"/>
      <c r="P501" s="210"/>
      <c r="Q501" s="210"/>
      <c r="R501" s="210"/>
      <c r="S501" s="210"/>
      <c r="T501" s="211"/>
      <c r="AT501" s="205" t="s">
        <v>158</v>
      </c>
      <c r="AU501" s="205" t="s">
        <v>78</v>
      </c>
      <c r="AV501" s="13" t="s">
        <v>78</v>
      </c>
      <c r="AW501" s="13" t="s">
        <v>34</v>
      </c>
      <c r="AX501" s="13" t="s">
        <v>70</v>
      </c>
      <c r="AY501" s="205" t="s">
        <v>145</v>
      </c>
    </row>
    <row r="502" spans="2:65" s="14" customFormat="1" x14ac:dyDescent="0.3">
      <c r="B502" s="212"/>
      <c r="D502" s="193" t="s">
        <v>158</v>
      </c>
      <c r="E502" s="213" t="s">
        <v>5</v>
      </c>
      <c r="F502" s="214" t="s">
        <v>175</v>
      </c>
      <c r="H502" s="215">
        <v>25</v>
      </c>
      <c r="I502" s="216"/>
      <c r="L502" s="212"/>
      <c r="M502" s="217"/>
      <c r="N502" s="218"/>
      <c r="O502" s="218"/>
      <c r="P502" s="218"/>
      <c r="Q502" s="218"/>
      <c r="R502" s="218"/>
      <c r="S502" s="218"/>
      <c r="T502" s="219"/>
      <c r="AT502" s="213" t="s">
        <v>158</v>
      </c>
      <c r="AU502" s="213" t="s">
        <v>78</v>
      </c>
      <c r="AV502" s="14" t="s">
        <v>152</v>
      </c>
      <c r="AW502" s="14" t="s">
        <v>34</v>
      </c>
      <c r="AX502" s="14" t="s">
        <v>74</v>
      </c>
      <c r="AY502" s="213" t="s">
        <v>145</v>
      </c>
    </row>
    <row r="503" spans="2:65" s="1" customFormat="1" ht="16.5" customHeight="1" x14ac:dyDescent="0.3">
      <c r="B503" s="180"/>
      <c r="C503" s="228" t="s">
        <v>680</v>
      </c>
      <c r="D503" s="228" t="s">
        <v>273</v>
      </c>
      <c r="E503" s="229" t="s">
        <v>681</v>
      </c>
      <c r="F503" s="230" t="s">
        <v>682</v>
      </c>
      <c r="G503" s="231" t="s">
        <v>329</v>
      </c>
      <c r="H503" s="232">
        <v>2</v>
      </c>
      <c r="I503" s="186">
        <v>617</v>
      </c>
      <c r="J503" s="187">
        <f>H503*I503</f>
        <v>1234</v>
      </c>
      <c r="K503" s="230" t="s">
        <v>151</v>
      </c>
      <c r="L503" s="233"/>
      <c r="M503" s="234" t="s">
        <v>5</v>
      </c>
      <c r="N503" s="235" t="s">
        <v>41</v>
      </c>
      <c r="O503" s="41"/>
      <c r="P503" s="190">
        <v>0</v>
      </c>
      <c r="Q503" s="190">
        <v>4.0000000000000001E-3</v>
      </c>
      <c r="R503" s="190">
        <v>8.0000000000000002E-3</v>
      </c>
      <c r="S503" s="190">
        <v>0</v>
      </c>
      <c r="T503" s="191">
        <v>0</v>
      </c>
      <c r="AR503" s="24" t="s">
        <v>205</v>
      </c>
      <c r="AT503" s="24" t="s">
        <v>273</v>
      </c>
      <c r="AU503" s="24" t="s">
        <v>78</v>
      </c>
      <c r="AY503" s="24" t="s">
        <v>145</v>
      </c>
      <c r="BE503" s="192">
        <v>0</v>
      </c>
      <c r="BF503" s="192">
        <v>0</v>
      </c>
      <c r="BG503" s="192">
        <v>0</v>
      </c>
      <c r="BH503" s="192">
        <v>0</v>
      </c>
      <c r="BI503" s="192">
        <v>0</v>
      </c>
      <c r="BJ503" s="24" t="s">
        <v>74</v>
      </c>
      <c r="BK503" s="192">
        <v>0</v>
      </c>
      <c r="BL503" s="24" t="s">
        <v>152</v>
      </c>
      <c r="BM503" s="24" t="s">
        <v>683</v>
      </c>
    </row>
    <row r="504" spans="2:65" s="1" customFormat="1" x14ac:dyDescent="0.3">
      <c r="B504" s="40"/>
      <c r="D504" s="193" t="s">
        <v>154</v>
      </c>
      <c r="F504" s="194" t="s">
        <v>682</v>
      </c>
      <c r="I504" s="155"/>
      <c r="L504" s="40"/>
      <c r="M504" s="195"/>
      <c r="N504" s="41"/>
      <c r="O504" s="41"/>
      <c r="P504" s="41"/>
      <c r="Q504" s="41"/>
      <c r="R504" s="41"/>
      <c r="S504" s="41"/>
      <c r="T504" s="69"/>
      <c r="AT504" s="24" t="s">
        <v>154</v>
      </c>
      <c r="AU504" s="24" t="s">
        <v>78</v>
      </c>
    </row>
    <row r="505" spans="2:65" s="12" customFormat="1" x14ac:dyDescent="0.3">
      <c r="B505" s="197"/>
      <c r="D505" s="193" t="s">
        <v>158</v>
      </c>
      <c r="E505" s="198" t="s">
        <v>5</v>
      </c>
      <c r="F505" s="199" t="s">
        <v>677</v>
      </c>
      <c r="H505" s="198" t="s">
        <v>5</v>
      </c>
      <c r="I505" s="200"/>
      <c r="L505" s="197"/>
      <c r="M505" s="201"/>
      <c r="N505" s="202"/>
      <c r="O505" s="202"/>
      <c r="P505" s="202"/>
      <c r="Q505" s="202"/>
      <c r="R505" s="202"/>
      <c r="S505" s="202"/>
      <c r="T505" s="203"/>
      <c r="AT505" s="198" t="s">
        <v>158</v>
      </c>
      <c r="AU505" s="198" t="s">
        <v>78</v>
      </c>
      <c r="AV505" s="12" t="s">
        <v>74</v>
      </c>
      <c r="AW505" s="12" t="s">
        <v>34</v>
      </c>
      <c r="AX505" s="12" t="s">
        <v>70</v>
      </c>
      <c r="AY505" s="198" t="s">
        <v>145</v>
      </c>
    </row>
    <row r="506" spans="2:65" s="13" customFormat="1" x14ac:dyDescent="0.3">
      <c r="B506" s="204"/>
      <c r="D506" s="193" t="s">
        <v>158</v>
      </c>
      <c r="E506" s="205" t="s">
        <v>5</v>
      </c>
      <c r="F506" s="206" t="s">
        <v>670</v>
      </c>
      <c r="H506" s="207">
        <v>2</v>
      </c>
      <c r="I506" s="208"/>
      <c r="L506" s="204"/>
      <c r="M506" s="209"/>
      <c r="N506" s="210"/>
      <c r="O506" s="210"/>
      <c r="P506" s="210"/>
      <c r="Q506" s="210"/>
      <c r="R506" s="210"/>
      <c r="S506" s="210"/>
      <c r="T506" s="211"/>
      <c r="AT506" s="205" t="s">
        <v>158</v>
      </c>
      <c r="AU506" s="205" t="s">
        <v>78</v>
      </c>
      <c r="AV506" s="13" t="s">
        <v>78</v>
      </c>
      <c r="AW506" s="13" t="s">
        <v>34</v>
      </c>
      <c r="AX506" s="13" t="s">
        <v>74</v>
      </c>
      <c r="AY506" s="205" t="s">
        <v>145</v>
      </c>
    </row>
    <row r="507" spans="2:65" s="1" customFormat="1" ht="16.5" customHeight="1" x14ac:dyDescent="0.3">
      <c r="B507" s="180"/>
      <c r="C507" s="228" t="s">
        <v>684</v>
      </c>
      <c r="D507" s="228" t="s">
        <v>273</v>
      </c>
      <c r="E507" s="229" t="s">
        <v>685</v>
      </c>
      <c r="F507" s="230" t="s">
        <v>686</v>
      </c>
      <c r="G507" s="231" t="s">
        <v>329</v>
      </c>
      <c r="H507" s="232">
        <v>13</v>
      </c>
      <c r="I507" s="186">
        <v>796</v>
      </c>
      <c r="J507" s="187">
        <f>H507*I507</f>
        <v>10348</v>
      </c>
      <c r="K507" s="230" t="s">
        <v>151</v>
      </c>
      <c r="L507" s="233"/>
      <c r="M507" s="234" t="s">
        <v>5</v>
      </c>
      <c r="N507" s="235" t="s">
        <v>41</v>
      </c>
      <c r="O507" s="41"/>
      <c r="P507" s="190">
        <v>0</v>
      </c>
      <c r="Q507" s="190">
        <v>3.0000000000000001E-3</v>
      </c>
      <c r="R507" s="190">
        <v>3.9E-2</v>
      </c>
      <c r="S507" s="190">
        <v>0</v>
      </c>
      <c r="T507" s="191">
        <v>0</v>
      </c>
      <c r="AR507" s="24" t="s">
        <v>205</v>
      </c>
      <c r="AT507" s="24" t="s">
        <v>273</v>
      </c>
      <c r="AU507" s="24" t="s">
        <v>78</v>
      </c>
      <c r="AY507" s="24" t="s">
        <v>145</v>
      </c>
      <c r="BE507" s="192">
        <v>0</v>
      </c>
      <c r="BF507" s="192">
        <v>0</v>
      </c>
      <c r="BG507" s="192">
        <v>0</v>
      </c>
      <c r="BH507" s="192">
        <v>0</v>
      </c>
      <c r="BI507" s="192">
        <v>0</v>
      </c>
      <c r="BJ507" s="24" t="s">
        <v>74</v>
      </c>
      <c r="BK507" s="192">
        <v>0</v>
      </c>
      <c r="BL507" s="24" t="s">
        <v>152</v>
      </c>
      <c r="BM507" s="24" t="s">
        <v>687</v>
      </c>
    </row>
    <row r="508" spans="2:65" s="1" customFormat="1" x14ac:dyDescent="0.3">
      <c r="B508" s="40"/>
      <c r="D508" s="193" t="s">
        <v>154</v>
      </c>
      <c r="F508" s="194" t="s">
        <v>688</v>
      </c>
      <c r="I508" s="155"/>
      <c r="L508" s="40"/>
      <c r="M508" s="195"/>
      <c r="N508" s="41"/>
      <c r="O508" s="41"/>
      <c r="P508" s="41"/>
      <c r="Q508" s="41"/>
      <c r="R508" s="41"/>
      <c r="S508" s="41"/>
      <c r="T508" s="69"/>
      <c r="AT508" s="24" t="s">
        <v>154</v>
      </c>
      <c r="AU508" s="24" t="s">
        <v>78</v>
      </c>
    </row>
    <row r="509" spans="2:65" s="12" customFormat="1" x14ac:dyDescent="0.3">
      <c r="B509" s="197"/>
      <c r="D509" s="193" t="s">
        <v>158</v>
      </c>
      <c r="E509" s="198" t="s">
        <v>5</v>
      </c>
      <c r="F509" s="199" t="s">
        <v>677</v>
      </c>
      <c r="H509" s="198" t="s">
        <v>5</v>
      </c>
      <c r="I509" s="200"/>
      <c r="L509" s="197"/>
      <c r="M509" s="201"/>
      <c r="N509" s="202"/>
      <c r="O509" s="202"/>
      <c r="P509" s="202"/>
      <c r="Q509" s="202"/>
      <c r="R509" s="202"/>
      <c r="S509" s="202"/>
      <c r="T509" s="203"/>
      <c r="AT509" s="198" t="s">
        <v>158</v>
      </c>
      <c r="AU509" s="198" t="s">
        <v>78</v>
      </c>
      <c r="AV509" s="12" t="s">
        <v>74</v>
      </c>
      <c r="AW509" s="12" t="s">
        <v>34</v>
      </c>
      <c r="AX509" s="12" t="s">
        <v>70</v>
      </c>
      <c r="AY509" s="198" t="s">
        <v>145</v>
      </c>
    </row>
    <row r="510" spans="2:65" s="13" customFormat="1" x14ac:dyDescent="0.3">
      <c r="B510" s="204"/>
      <c r="D510" s="193" t="s">
        <v>158</v>
      </c>
      <c r="E510" s="205" t="s">
        <v>5</v>
      </c>
      <c r="F510" s="206" t="s">
        <v>671</v>
      </c>
      <c r="H510" s="207">
        <v>13</v>
      </c>
      <c r="I510" s="208"/>
      <c r="L510" s="204"/>
      <c r="M510" s="209"/>
      <c r="N510" s="210"/>
      <c r="O510" s="210"/>
      <c r="P510" s="210"/>
      <c r="Q510" s="210"/>
      <c r="R510" s="210"/>
      <c r="S510" s="210"/>
      <c r="T510" s="211"/>
      <c r="AT510" s="205" t="s">
        <v>158</v>
      </c>
      <c r="AU510" s="205" t="s">
        <v>78</v>
      </c>
      <c r="AV510" s="13" t="s">
        <v>78</v>
      </c>
      <c r="AW510" s="13" t="s">
        <v>34</v>
      </c>
      <c r="AX510" s="13" t="s">
        <v>74</v>
      </c>
      <c r="AY510" s="205" t="s">
        <v>145</v>
      </c>
    </row>
    <row r="511" spans="2:65" s="1" customFormat="1" ht="16.5" customHeight="1" x14ac:dyDescent="0.3">
      <c r="B511" s="180"/>
      <c r="C511" s="181" t="s">
        <v>689</v>
      </c>
      <c r="D511" s="181" t="s">
        <v>147</v>
      </c>
      <c r="E511" s="182" t="s">
        <v>690</v>
      </c>
      <c r="F511" s="183" t="s">
        <v>691</v>
      </c>
      <c r="G511" s="184" t="s">
        <v>329</v>
      </c>
      <c r="H511" s="185">
        <v>2</v>
      </c>
      <c r="I511" s="186">
        <v>398</v>
      </c>
      <c r="J511" s="187">
        <f>H511*I511</f>
        <v>796</v>
      </c>
      <c r="K511" s="183" t="s">
        <v>151</v>
      </c>
      <c r="L511" s="40"/>
      <c r="M511" s="188" t="s">
        <v>5</v>
      </c>
      <c r="N511" s="189" t="s">
        <v>41</v>
      </c>
      <c r="O511" s="41"/>
      <c r="P511" s="190">
        <v>0</v>
      </c>
      <c r="Q511" s="190">
        <v>1.3334400000000001E-5</v>
      </c>
      <c r="R511" s="190">
        <v>2.6668800000000001E-5</v>
      </c>
      <c r="S511" s="190">
        <v>0</v>
      </c>
      <c r="T511" s="191">
        <v>0</v>
      </c>
      <c r="AR511" s="24" t="s">
        <v>152</v>
      </c>
      <c r="AT511" s="24" t="s">
        <v>147</v>
      </c>
      <c r="AU511" s="24" t="s">
        <v>78</v>
      </c>
      <c r="AY511" s="24" t="s">
        <v>145</v>
      </c>
      <c r="BE511" s="192">
        <v>0</v>
      </c>
      <c r="BF511" s="192">
        <v>0</v>
      </c>
      <c r="BG511" s="192">
        <v>0</v>
      </c>
      <c r="BH511" s="192">
        <v>0</v>
      </c>
      <c r="BI511" s="192">
        <v>0</v>
      </c>
      <c r="BJ511" s="24" t="s">
        <v>74</v>
      </c>
      <c r="BK511" s="192">
        <v>0</v>
      </c>
      <c r="BL511" s="24" t="s">
        <v>152</v>
      </c>
      <c r="BM511" s="24" t="s">
        <v>692</v>
      </c>
    </row>
    <row r="512" spans="2:65" s="1" customFormat="1" x14ac:dyDescent="0.3">
      <c r="B512" s="40"/>
      <c r="D512" s="193" t="s">
        <v>154</v>
      </c>
      <c r="F512" s="194" t="s">
        <v>693</v>
      </c>
      <c r="I512" s="155"/>
      <c r="L512" s="40"/>
      <c r="M512" s="195"/>
      <c r="N512" s="41"/>
      <c r="O512" s="41"/>
      <c r="P512" s="41"/>
      <c r="Q512" s="41"/>
      <c r="R512" s="41"/>
      <c r="S512" s="41"/>
      <c r="T512" s="69"/>
      <c r="AT512" s="24" t="s">
        <v>154</v>
      </c>
      <c r="AU512" s="24" t="s">
        <v>78</v>
      </c>
    </row>
    <row r="513" spans="2:65" s="1" customFormat="1" ht="135" x14ac:dyDescent="0.3">
      <c r="B513" s="40"/>
      <c r="D513" s="193" t="s">
        <v>156</v>
      </c>
      <c r="F513" s="196" t="s">
        <v>667</v>
      </c>
      <c r="I513" s="155"/>
      <c r="L513" s="40"/>
      <c r="M513" s="195"/>
      <c r="N513" s="41"/>
      <c r="O513" s="41"/>
      <c r="P513" s="41"/>
      <c r="Q513" s="41"/>
      <c r="R513" s="41"/>
      <c r="S513" s="41"/>
      <c r="T513" s="69"/>
      <c r="AT513" s="24" t="s">
        <v>156</v>
      </c>
      <c r="AU513" s="24" t="s">
        <v>78</v>
      </c>
    </row>
    <row r="514" spans="2:65" s="12" customFormat="1" x14ac:dyDescent="0.3">
      <c r="B514" s="197"/>
      <c r="D514" s="193" t="s">
        <v>158</v>
      </c>
      <c r="E514" s="198" t="s">
        <v>5</v>
      </c>
      <c r="F514" s="199" t="s">
        <v>159</v>
      </c>
      <c r="H514" s="198" t="s">
        <v>5</v>
      </c>
      <c r="I514" s="200"/>
      <c r="L514" s="197"/>
      <c r="M514" s="201"/>
      <c r="N514" s="202"/>
      <c r="O514" s="202"/>
      <c r="P514" s="202"/>
      <c r="Q514" s="202"/>
      <c r="R514" s="202"/>
      <c r="S514" s="202"/>
      <c r="T514" s="203"/>
      <c r="AT514" s="198" t="s">
        <v>158</v>
      </c>
      <c r="AU514" s="198" t="s">
        <v>78</v>
      </c>
      <c r="AV514" s="12" t="s">
        <v>74</v>
      </c>
      <c r="AW514" s="12" t="s">
        <v>34</v>
      </c>
      <c r="AX514" s="12" t="s">
        <v>70</v>
      </c>
      <c r="AY514" s="198" t="s">
        <v>145</v>
      </c>
    </row>
    <row r="515" spans="2:65" s="13" customFormat="1" x14ac:dyDescent="0.3">
      <c r="B515" s="204"/>
      <c r="D515" s="193" t="s">
        <v>158</v>
      </c>
      <c r="E515" s="205" t="s">
        <v>5</v>
      </c>
      <c r="F515" s="206" t="s">
        <v>694</v>
      </c>
      <c r="H515" s="207">
        <v>1</v>
      </c>
      <c r="I515" s="208"/>
      <c r="L515" s="204"/>
      <c r="M515" s="209"/>
      <c r="N515" s="210"/>
      <c r="O515" s="210"/>
      <c r="P515" s="210"/>
      <c r="Q515" s="210"/>
      <c r="R515" s="210"/>
      <c r="S515" s="210"/>
      <c r="T515" s="211"/>
      <c r="AT515" s="205" t="s">
        <v>158</v>
      </c>
      <c r="AU515" s="205" t="s">
        <v>78</v>
      </c>
      <c r="AV515" s="13" t="s">
        <v>78</v>
      </c>
      <c r="AW515" s="13" t="s">
        <v>34</v>
      </c>
      <c r="AX515" s="13" t="s">
        <v>70</v>
      </c>
      <c r="AY515" s="205" t="s">
        <v>145</v>
      </c>
    </row>
    <row r="516" spans="2:65" s="13" customFormat="1" x14ac:dyDescent="0.3">
      <c r="B516" s="204"/>
      <c r="D516" s="193" t="s">
        <v>158</v>
      </c>
      <c r="E516" s="205" t="s">
        <v>5</v>
      </c>
      <c r="F516" s="206" t="s">
        <v>695</v>
      </c>
      <c r="H516" s="207">
        <v>1</v>
      </c>
      <c r="I516" s="208"/>
      <c r="L516" s="204"/>
      <c r="M516" s="209"/>
      <c r="N516" s="210"/>
      <c r="O516" s="210"/>
      <c r="P516" s="210"/>
      <c r="Q516" s="210"/>
      <c r="R516" s="210"/>
      <c r="S516" s="210"/>
      <c r="T516" s="211"/>
      <c r="AT516" s="205" t="s">
        <v>158</v>
      </c>
      <c r="AU516" s="205" t="s">
        <v>78</v>
      </c>
      <c r="AV516" s="13" t="s">
        <v>78</v>
      </c>
      <c r="AW516" s="13" t="s">
        <v>34</v>
      </c>
      <c r="AX516" s="13" t="s">
        <v>70</v>
      </c>
      <c r="AY516" s="205" t="s">
        <v>145</v>
      </c>
    </row>
    <row r="517" spans="2:65" s="14" customFormat="1" x14ac:dyDescent="0.3">
      <c r="B517" s="212"/>
      <c r="D517" s="193" t="s">
        <v>158</v>
      </c>
      <c r="E517" s="213" t="s">
        <v>5</v>
      </c>
      <c r="F517" s="214" t="s">
        <v>175</v>
      </c>
      <c r="H517" s="215">
        <v>2</v>
      </c>
      <c r="I517" s="216"/>
      <c r="L517" s="212"/>
      <c r="M517" s="217"/>
      <c r="N517" s="218"/>
      <c r="O517" s="218"/>
      <c r="P517" s="218"/>
      <c r="Q517" s="218"/>
      <c r="R517" s="218"/>
      <c r="S517" s="218"/>
      <c r="T517" s="219"/>
      <c r="AT517" s="213" t="s">
        <v>158</v>
      </c>
      <c r="AU517" s="213" t="s">
        <v>78</v>
      </c>
      <c r="AV517" s="14" t="s">
        <v>152</v>
      </c>
      <c r="AW517" s="14" t="s">
        <v>34</v>
      </c>
      <c r="AX517" s="14" t="s">
        <v>74</v>
      </c>
      <c r="AY517" s="213" t="s">
        <v>145</v>
      </c>
    </row>
    <row r="518" spans="2:65" s="1" customFormat="1" ht="16.5" customHeight="1" x14ac:dyDescent="0.3">
      <c r="B518" s="180"/>
      <c r="C518" s="228" t="s">
        <v>696</v>
      </c>
      <c r="D518" s="228" t="s">
        <v>273</v>
      </c>
      <c r="E518" s="229" t="s">
        <v>697</v>
      </c>
      <c r="F518" s="230" t="s">
        <v>698</v>
      </c>
      <c r="G518" s="231" t="s">
        <v>329</v>
      </c>
      <c r="H518" s="232">
        <v>1</v>
      </c>
      <c r="I518" s="186">
        <v>729</v>
      </c>
      <c r="J518" s="187">
        <f>H518*I518</f>
        <v>729</v>
      </c>
      <c r="K518" s="230" t="s">
        <v>151</v>
      </c>
      <c r="L518" s="233"/>
      <c r="M518" s="234" t="s">
        <v>5</v>
      </c>
      <c r="N518" s="235" t="s">
        <v>41</v>
      </c>
      <c r="O518" s="41"/>
      <c r="P518" s="190">
        <v>0</v>
      </c>
      <c r="Q518" s="190">
        <v>3.0000000000000001E-3</v>
      </c>
      <c r="R518" s="190">
        <v>3.0000000000000001E-3</v>
      </c>
      <c r="S518" s="190">
        <v>0</v>
      </c>
      <c r="T518" s="191">
        <v>0</v>
      </c>
      <c r="AR518" s="24" t="s">
        <v>205</v>
      </c>
      <c r="AT518" s="24" t="s">
        <v>273</v>
      </c>
      <c r="AU518" s="24" t="s">
        <v>78</v>
      </c>
      <c r="AY518" s="24" t="s">
        <v>145</v>
      </c>
      <c r="BE518" s="192">
        <v>0</v>
      </c>
      <c r="BF518" s="192">
        <v>0</v>
      </c>
      <c r="BG518" s="192">
        <v>0</v>
      </c>
      <c r="BH518" s="192">
        <v>0</v>
      </c>
      <c r="BI518" s="192">
        <v>0</v>
      </c>
      <c r="BJ518" s="24" t="s">
        <v>74</v>
      </c>
      <c r="BK518" s="192">
        <v>0</v>
      </c>
      <c r="BL518" s="24" t="s">
        <v>152</v>
      </c>
      <c r="BM518" s="24" t="s">
        <v>699</v>
      </c>
    </row>
    <row r="519" spans="2:65" s="1" customFormat="1" x14ac:dyDescent="0.3">
      <c r="B519" s="40"/>
      <c r="D519" s="193" t="s">
        <v>154</v>
      </c>
      <c r="F519" s="194" t="s">
        <v>700</v>
      </c>
      <c r="I519" s="155"/>
      <c r="L519" s="40"/>
      <c r="M519" s="195"/>
      <c r="N519" s="41"/>
      <c r="O519" s="41"/>
      <c r="P519" s="41"/>
      <c r="Q519" s="41"/>
      <c r="R519" s="41"/>
      <c r="S519" s="41"/>
      <c r="T519" s="69"/>
      <c r="AT519" s="24" t="s">
        <v>154</v>
      </c>
      <c r="AU519" s="24" t="s">
        <v>78</v>
      </c>
    </row>
    <row r="520" spans="2:65" s="12" customFormat="1" x14ac:dyDescent="0.3">
      <c r="B520" s="197"/>
      <c r="D520" s="193" t="s">
        <v>158</v>
      </c>
      <c r="E520" s="198" t="s">
        <v>5</v>
      </c>
      <c r="F520" s="199" t="s">
        <v>701</v>
      </c>
      <c r="H520" s="198" t="s">
        <v>5</v>
      </c>
      <c r="I520" s="200"/>
      <c r="L520" s="197"/>
      <c r="M520" s="201"/>
      <c r="N520" s="202"/>
      <c r="O520" s="202"/>
      <c r="P520" s="202"/>
      <c r="Q520" s="202"/>
      <c r="R520" s="202"/>
      <c r="S520" s="202"/>
      <c r="T520" s="203"/>
      <c r="AT520" s="198" t="s">
        <v>158</v>
      </c>
      <c r="AU520" s="198" t="s">
        <v>78</v>
      </c>
      <c r="AV520" s="12" t="s">
        <v>74</v>
      </c>
      <c r="AW520" s="12" t="s">
        <v>34</v>
      </c>
      <c r="AX520" s="12" t="s">
        <v>70</v>
      </c>
      <c r="AY520" s="198" t="s">
        <v>145</v>
      </c>
    </row>
    <row r="521" spans="2:65" s="13" customFormat="1" x14ac:dyDescent="0.3">
      <c r="B521" s="204"/>
      <c r="D521" s="193" t="s">
        <v>158</v>
      </c>
      <c r="E521" s="205" t="s">
        <v>5</v>
      </c>
      <c r="F521" s="206" t="s">
        <v>702</v>
      </c>
      <c r="H521" s="207">
        <v>1</v>
      </c>
      <c r="I521" s="208"/>
      <c r="L521" s="204"/>
      <c r="M521" s="209"/>
      <c r="N521" s="210"/>
      <c r="O521" s="210"/>
      <c r="P521" s="210"/>
      <c r="Q521" s="210"/>
      <c r="R521" s="210"/>
      <c r="S521" s="210"/>
      <c r="T521" s="211"/>
      <c r="AT521" s="205" t="s">
        <v>158</v>
      </c>
      <c r="AU521" s="205" t="s">
        <v>78</v>
      </c>
      <c r="AV521" s="13" t="s">
        <v>78</v>
      </c>
      <c r="AW521" s="13" t="s">
        <v>34</v>
      </c>
      <c r="AX521" s="13" t="s">
        <v>74</v>
      </c>
      <c r="AY521" s="205" t="s">
        <v>145</v>
      </c>
    </row>
    <row r="522" spans="2:65" s="1" customFormat="1" ht="16.5" customHeight="1" x14ac:dyDescent="0.3">
      <c r="B522" s="180"/>
      <c r="C522" s="228" t="s">
        <v>703</v>
      </c>
      <c r="D522" s="228" t="s">
        <v>273</v>
      </c>
      <c r="E522" s="229" t="s">
        <v>704</v>
      </c>
      <c r="F522" s="230" t="s">
        <v>705</v>
      </c>
      <c r="G522" s="231" t="s">
        <v>329</v>
      </c>
      <c r="H522" s="232">
        <v>1</v>
      </c>
      <c r="I522" s="186">
        <v>1193</v>
      </c>
      <c r="J522" s="187">
        <f>H522*I522</f>
        <v>1193</v>
      </c>
      <c r="K522" s="230" t="s">
        <v>151</v>
      </c>
      <c r="L522" s="233"/>
      <c r="M522" s="234" t="s">
        <v>5</v>
      </c>
      <c r="N522" s="235" t="s">
        <v>41</v>
      </c>
      <c r="O522" s="41"/>
      <c r="P522" s="190">
        <v>0</v>
      </c>
      <c r="Q522" s="190">
        <v>2E-3</v>
      </c>
      <c r="R522" s="190">
        <v>2E-3</v>
      </c>
      <c r="S522" s="190">
        <v>0</v>
      </c>
      <c r="T522" s="191">
        <v>0</v>
      </c>
      <c r="AR522" s="24" t="s">
        <v>205</v>
      </c>
      <c r="AT522" s="24" t="s">
        <v>273</v>
      </c>
      <c r="AU522" s="24" t="s">
        <v>78</v>
      </c>
      <c r="AY522" s="24" t="s">
        <v>145</v>
      </c>
      <c r="BE522" s="192">
        <v>0</v>
      </c>
      <c r="BF522" s="192">
        <v>0</v>
      </c>
      <c r="BG522" s="192">
        <v>0</v>
      </c>
      <c r="BH522" s="192">
        <v>0</v>
      </c>
      <c r="BI522" s="192">
        <v>0</v>
      </c>
      <c r="BJ522" s="24" t="s">
        <v>74</v>
      </c>
      <c r="BK522" s="192">
        <v>0</v>
      </c>
      <c r="BL522" s="24" t="s">
        <v>152</v>
      </c>
      <c r="BM522" s="24" t="s">
        <v>706</v>
      </c>
    </row>
    <row r="523" spans="2:65" s="1" customFormat="1" x14ac:dyDescent="0.3">
      <c r="B523" s="40"/>
      <c r="D523" s="193" t="s">
        <v>154</v>
      </c>
      <c r="F523" s="194" t="s">
        <v>707</v>
      </c>
      <c r="I523" s="155"/>
      <c r="L523" s="40"/>
      <c r="M523" s="195"/>
      <c r="N523" s="41"/>
      <c r="O523" s="41"/>
      <c r="P523" s="41"/>
      <c r="Q523" s="41"/>
      <c r="R523" s="41"/>
      <c r="S523" s="41"/>
      <c r="T523" s="69"/>
      <c r="AT523" s="24" t="s">
        <v>154</v>
      </c>
      <c r="AU523" s="24" t="s">
        <v>78</v>
      </c>
    </row>
    <row r="524" spans="2:65" s="12" customFormat="1" x14ac:dyDescent="0.3">
      <c r="B524" s="197"/>
      <c r="D524" s="193" t="s">
        <v>158</v>
      </c>
      <c r="E524" s="198" t="s">
        <v>5</v>
      </c>
      <c r="F524" s="199" t="s">
        <v>701</v>
      </c>
      <c r="H524" s="198" t="s">
        <v>5</v>
      </c>
      <c r="I524" s="200"/>
      <c r="L524" s="197"/>
      <c r="M524" s="201"/>
      <c r="N524" s="202"/>
      <c r="O524" s="202"/>
      <c r="P524" s="202"/>
      <c r="Q524" s="202"/>
      <c r="R524" s="202"/>
      <c r="S524" s="202"/>
      <c r="T524" s="203"/>
      <c r="AT524" s="198" t="s">
        <v>158</v>
      </c>
      <c r="AU524" s="198" t="s">
        <v>78</v>
      </c>
      <c r="AV524" s="12" t="s">
        <v>74</v>
      </c>
      <c r="AW524" s="12" t="s">
        <v>34</v>
      </c>
      <c r="AX524" s="12" t="s">
        <v>70</v>
      </c>
      <c r="AY524" s="198" t="s">
        <v>145</v>
      </c>
    </row>
    <row r="525" spans="2:65" s="13" customFormat="1" x14ac:dyDescent="0.3">
      <c r="B525" s="204"/>
      <c r="D525" s="193" t="s">
        <v>158</v>
      </c>
      <c r="E525" s="205" t="s">
        <v>5</v>
      </c>
      <c r="F525" s="206" t="s">
        <v>708</v>
      </c>
      <c r="H525" s="207">
        <v>1</v>
      </c>
      <c r="I525" s="208"/>
      <c r="L525" s="204"/>
      <c r="M525" s="209"/>
      <c r="N525" s="210"/>
      <c r="O525" s="210"/>
      <c r="P525" s="210"/>
      <c r="Q525" s="210"/>
      <c r="R525" s="210"/>
      <c r="S525" s="210"/>
      <c r="T525" s="211"/>
      <c r="AT525" s="205" t="s">
        <v>158</v>
      </c>
      <c r="AU525" s="205" t="s">
        <v>78</v>
      </c>
      <c r="AV525" s="13" t="s">
        <v>78</v>
      </c>
      <c r="AW525" s="13" t="s">
        <v>34</v>
      </c>
      <c r="AX525" s="13" t="s">
        <v>74</v>
      </c>
      <c r="AY525" s="205" t="s">
        <v>145</v>
      </c>
    </row>
    <row r="526" spans="2:65" s="1" customFormat="1" ht="25.5" customHeight="1" x14ac:dyDescent="0.3">
      <c r="B526" s="180"/>
      <c r="C526" s="181" t="s">
        <v>709</v>
      </c>
      <c r="D526" s="181" t="s">
        <v>147</v>
      </c>
      <c r="E526" s="182" t="s">
        <v>710</v>
      </c>
      <c r="F526" s="183" t="s">
        <v>711</v>
      </c>
      <c r="G526" s="184" t="s">
        <v>329</v>
      </c>
      <c r="H526" s="185">
        <v>25</v>
      </c>
      <c r="I526" s="186">
        <v>1607</v>
      </c>
      <c r="J526" s="187">
        <f>H526*I526</f>
        <v>40175</v>
      </c>
      <c r="K526" s="183" t="s">
        <v>151</v>
      </c>
      <c r="L526" s="40"/>
      <c r="M526" s="188" t="s">
        <v>5</v>
      </c>
      <c r="N526" s="189" t="s">
        <v>41</v>
      </c>
      <c r="O526" s="41"/>
      <c r="P526" s="190">
        <v>0</v>
      </c>
      <c r="Q526" s="190">
        <v>0.112405</v>
      </c>
      <c r="R526" s="190">
        <v>2.8101250000000002</v>
      </c>
      <c r="S526" s="190">
        <v>0</v>
      </c>
      <c r="T526" s="191">
        <v>0</v>
      </c>
      <c r="AR526" s="24" t="s">
        <v>152</v>
      </c>
      <c r="AT526" s="24" t="s">
        <v>147</v>
      </c>
      <c r="AU526" s="24" t="s">
        <v>78</v>
      </c>
      <c r="AY526" s="24" t="s">
        <v>145</v>
      </c>
      <c r="BE526" s="192">
        <v>0</v>
      </c>
      <c r="BF526" s="192">
        <v>0</v>
      </c>
      <c r="BG526" s="192">
        <v>0</v>
      </c>
      <c r="BH526" s="192">
        <v>0</v>
      </c>
      <c r="BI526" s="192">
        <v>0</v>
      </c>
      <c r="BJ526" s="24" t="s">
        <v>74</v>
      </c>
      <c r="BK526" s="192">
        <v>0</v>
      </c>
      <c r="BL526" s="24" t="s">
        <v>152</v>
      </c>
      <c r="BM526" s="24" t="s">
        <v>712</v>
      </c>
    </row>
    <row r="527" spans="2:65" s="1" customFormat="1" x14ac:dyDescent="0.3">
      <c r="B527" s="40"/>
      <c r="D527" s="193" t="s">
        <v>154</v>
      </c>
      <c r="F527" s="194" t="s">
        <v>713</v>
      </c>
      <c r="I527" s="155"/>
      <c r="L527" s="40"/>
      <c r="M527" s="195"/>
      <c r="N527" s="41"/>
      <c r="O527" s="41"/>
      <c r="P527" s="41"/>
      <c r="Q527" s="41"/>
      <c r="R527" s="41"/>
      <c r="S527" s="41"/>
      <c r="T527" s="69"/>
      <c r="AT527" s="24" t="s">
        <v>154</v>
      </c>
      <c r="AU527" s="24" t="s">
        <v>78</v>
      </c>
    </row>
    <row r="528" spans="2:65" s="1" customFormat="1" ht="94.5" x14ac:dyDescent="0.3">
      <c r="B528" s="40"/>
      <c r="D528" s="193" t="s">
        <v>156</v>
      </c>
      <c r="F528" s="196" t="s">
        <v>714</v>
      </c>
      <c r="I528" s="155"/>
      <c r="L528" s="40"/>
      <c r="M528" s="195"/>
      <c r="N528" s="41"/>
      <c r="O528" s="41"/>
      <c r="P528" s="41"/>
      <c r="Q528" s="41"/>
      <c r="R528" s="41"/>
      <c r="S528" s="41"/>
      <c r="T528" s="69"/>
      <c r="AT528" s="24" t="s">
        <v>156</v>
      </c>
      <c r="AU528" s="24" t="s">
        <v>78</v>
      </c>
    </row>
    <row r="529" spans="2:65" s="12" customFormat="1" x14ac:dyDescent="0.3">
      <c r="B529" s="197"/>
      <c r="D529" s="193" t="s">
        <v>158</v>
      </c>
      <c r="E529" s="198" t="s">
        <v>5</v>
      </c>
      <c r="F529" s="199" t="s">
        <v>159</v>
      </c>
      <c r="H529" s="198" t="s">
        <v>5</v>
      </c>
      <c r="I529" s="200"/>
      <c r="L529" s="197"/>
      <c r="M529" s="201"/>
      <c r="N529" s="202"/>
      <c r="O529" s="202"/>
      <c r="P529" s="202"/>
      <c r="Q529" s="202"/>
      <c r="R529" s="202"/>
      <c r="S529" s="202"/>
      <c r="T529" s="203"/>
      <c r="AT529" s="198" t="s">
        <v>158</v>
      </c>
      <c r="AU529" s="198" t="s">
        <v>78</v>
      </c>
      <c r="AV529" s="12" t="s">
        <v>74</v>
      </c>
      <c r="AW529" s="12" t="s">
        <v>34</v>
      </c>
      <c r="AX529" s="12" t="s">
        <v>70</v>
      </c>
      <c r="AY529" s="198" t="s">
        <v>145</v>
      </c>
    </row>
    <row r="530" spans="2:65" s="13" customFormat="1" x14ac:dyDescent="0.3">
      <c r="B530" s="204"/>
      <c r="D530" s="193" t="s">
        <v>158</v>
      </c>
      <c r="E530" s="205" t="s">
        <v>5</v>
      </c>
      <c r="F530" s="206" t="s">
        <v>715</v>
      </c>
      <c r="H530" s="207">
        <v>12</v>
      </c>
      <c r="I530" s="208"/>
      <c r="L530" s="204"/>
      <c r="M530" s="209"/>
      <c r="N530" s="210"/>
      <c r="O530" s="210"/>
      <c r="P530" s="210"/>
      <c r="Q530" s="210"/>
      <c r="R530" s="210"/>
      <c r="S530" s="210"/>
      <c r="T530" s="211"/>
      <c r="AT530" s="205" t="s">
        <v>158</v>
      </c>
      <c r="AU530" s="205" t="s">
        <v>78</v>
      </c>
      <c r="AV530" s="13" t="s">
        <v>78</v>
      </c>
      <c r="AW530" s="13" t="s">
        <v>34</v>
      </c>
      <c r="AX530" s="13" t="s">
        <v>70</v>
      </c>
      <c r="AY530" s="205" t="s">
        <v>145</v>
      </c>
    </row>
    <row r="531" spans="2:65" s="13" customFormat="1" x14ac:dyDescent="0.3">
      <c r="B531" s="204"/>
      <c r="D531" s="193" t="s">
        <v>158</v>
      </c>
      <c r="E531" s="205" t="s">
        <v>5</v>
      </c>
      <c r="F531" s="206" t="s">
        <v>669</v>
      </c>
      <c r="H531" s="207">
        <v>12</v>
      </c>
      <c r="I531" s="208"/>
      <c r="L531" s="204"/>
      <c r="M531" s="209"/>
      <c r="N531" s="210"/>
      <c r="O531" s="210"/>
      <c r="P531" s="210"/>
      <c r="Q531" s="210"/>
      <c r="R531" s="210"/>
      <c r="S531" s="210"/>
      <c r="T531" s="211"/>
      <c r="AT531" s="205" t="s">
        <v>158</v>
      </c>
      <c r="AU531" s="205" t="s">
        <v>78</v>
      </c>
      <c r="AV531" s="13" t="s">
        <v>78</v>
      </c>
      <c r="AW531" s="13" t="s">
        <v>34</v>
      </c>
      <c r="AX531" s="13" t="s">
        <v>70</v>
      </c>
      <c r="AY531" s="205" t="s">
        <v>145</v>
      </c>
    </row>
    <row r="532" spans="2:65" s="13" customFormat="1" x14ac:dyDescent="0.3">
      <c r="B532" s="204"/>
      <c r="D532" s="193" t="s">
        <v>158</v>
      </c>
      <c r="E532" s="205" t="s">
        <v>5</v>
      </c>
      <c r="F532" s="206" t="s">
        <v>716</v>
      </c>
      <c r="H532" s="207">
        <v>1</v>
      </c>
      <c r="I532" s="208"/>
      <c r="L532" s="204"/>
      <c r="M532" s="209"/>
      <c r="N532" s="210"/>
      <c r="O532" s="210"/>
      <c r="P532" s="210"/>
      <c r="Q532" s="210"/>
      <c r="R532" s="210"/>
      <c r="S532" s="210"/>
      <c r="T532" s="211"/>
      <c r="AT532" s="205" t="s">
        <v>158</v>
      </c>
      <c r="AU532" s="205" t="s">
        <v>78</v>
      </c>
      <c r="AV532" s="13" t="s">
        <v>78</v>
      </c>
      <c r="AW532" s="13" t="s">
        <v>34</v>
      </c>
      <c r="AX532" s="13" t="s">
        <v>70</v>
      </c>
      <c r="AY532" s="205" t="s">
        <v>145</v>
      </c>
    </row>
    <row r="533" spans="2:65" s="14" customFormat="1" x14ac:dyDescent="0.3">
      <c r="B533" s="212"/>
      <c r="D533" s="193" t="s">
        <v>158</v>
      </c>
      <c r="E533" s="213" t="s">
        <v>5</v>
      </c>
      <c r="F533" s="214" t="s">
        <v>175</v>
      </c>
      <c r="H533" s="215">
        <v>25</v>
      </c>
      <c r="I533" s="216"/>
      <c r="L533" s="212"/>
      <c r="M533" s="217"/>
      <c r="N533" s="218"/>
      <c r="O533" s="218"/>
      <c r="P533" s="218"/>
      <c r="Q533" s="218"/>
      <c r="R533" s="218"/>
      <c r="S533" s="218"/>
      <c r="T533" s="219"/>
      <c r="AT533" s="213" t="s">
        <v>158</v>
      </c>
      <c r="AU533" s="213" t="s">
        <v>78</v>
      </c>
      <c r="AV533" s="14" t="s">
        <v>152</v>
      </c>
      <c r="AW533" s="14" t="s">
        <v>34</v>
      </c>
      <c r="AX533" s="14" t="s">
        <v>74</v>
      </c>
      <c r="AY533" s="213" t="s">
        <v>145</v>
      </c>
    </row>
    <row r="534" spans="2:65" s="1" customFormat="1" ht="16.5" customHeight="1" x14ac:dyDescent="0.3">
      <c r="B534" s="180"/>
      <c r="C534" s="228" t="s">
        <v>717</v>
      </c>
      <c r="D534" s="228" t="s">
        <v>273</v>
      </c>
      <c r="E534" s="229" t="s">
        <v>718</v>
      </c>
      <c r="F534" s="230" t="s">
        <v>719</v>
      </c>
      <c r="G534" s="231" t="s">
        <v>329</v>
      </c>
      <c r="H534" s="232">
        <v>24</v>
      </c>
      <c r="I534" s="186">
        <v>522</v>
      </c>
      <c r="J534" s="187">
        <f>H534*I534</f>
        <v>12528</v>
      </c>
      <c r="K534" s="230" t="s">
        <v>151</v>
      </c>
      <c r="L534" s="233"/>
      <c r="M534" s="234" t="s">
        <v>5</v>
      </c>
      <c r="N534" s="235" t="s">
        <v>41</v>
      </c>
      <c r="O534" s="41"/>
      <c r="P534" s="190">
        <v>0</v>
      </c>
      <c r="Q534" s="190">
        <v>6.1000000000000004E-3</v>
      </c>
      <c r="R534" s="190">
        <v>0.1464</v>
      </c>
      <c r="S534" s="190">
        <v>0</v>
      </c>
      <c r="T534" s="191">
        <v>0</v>
      </c>
      <c r="AR534" s="24" t="s">
        <v>205</v>
      </c>
      <c r="AT534" s="24" t="s">
        <v>273</v>
      </c>
      <c r="AU534" s="24" t="s">
        <v>78</v>
      </c>
      <c r="AY534" s="24" t="s">
        <v>145</v>
      </c>
      <c r="BE534" s="192">
        <v>0</v>
      </c>
      <c r="BF534" s="192">
        <v>0</v>
      </c>
      <c r="BG534" s="192">
        <v>0</v>
      </c>
      <c r="BH534" s="192">
        <v>0</v>
      </c>
      <c r="BI534" s="192">
        <v>0</v>
      </c>
      <c r="BJ534" s="24" t="s">
        <v>74</v>
      </c>
      <c r="BK534" s="192">
        <v>0</v>
      </c>
      <c r="BL534" s="24" t="s">
        <v>152</v>
      </c>
      <c r="BM534" s="24" t="s">
        <v>720</v>
      </c>
    </row>
    <row r="535" spans="2:65" s="1" customFormat="1" x14ac:dyDescent="0.3">
      <c r="B535" s="40"/>
      <c r="D535" s="193" t="s">
        <v>154</v>
      </c>
      <c r="F535" s="194" t="s">
        <v>719</v>
      </c>
      <c r="I535" s="155"/>
      <c r="L535" s="40"/>
      <c r="M535" s="195"/>
      <c r="N535" s="41"/>
      <c r="O535" s="41"/>
      <c r="P535" s="41"/>
      <c r="Q535" s="41"/>
      <c r="R535" s="41"/>
      <c r="S535" s="41"/>
      <c r="T535" s="69"/>
      <c r="AT535" s="24" t="s">
        <v>154</v>
      </c>
      <c r="AU535" s="24" t="s">
        <v>78</v>
      </c>
    </row>
    <row r="536" spans="2:65" s="13" customFormat="1" x14ac:dyDescent="0.3">
      <c r="B536" s="204"/>
      <c r="D536" s="193" t="s">
        <v>158</v>
      </c>
      <c r="E536" s="205" t="s">
        <v>5</v>
      </c>
      <c r="F536" s="206" t="s">
        <v>721</v>
      </c>
      <c r="H536" s="207">
        <v>24</v>
      </c>
      <c r="I536" s="208"/>
      <c r="L536" s="204"/>
      <c r="M536" s="209"/>
      <c r="N536" s="210"/>
      <c r="O536" s="210"/>
      <c r="P536" s="210"/>
      <c r="Q536" s="210"/>
      <c r="R536" s="210"/>
      <c r="S536" s="210"/>
      <c r="T536" s="211"/>
      <c r="AT536" s="205" t="s">
        <v>158</v>
      </c>
      <c r="AU536" s="205" t="s">
        <v>78</v>
      </c>
      <c r="AV536" s="13" t="s">
        <v>78</v>
      </c>
      <c r="AW536" s="13" t="s">
        <v>34</v>
      </c>
      <c r="AX536" s="13" t="s">
        <v>74</v>
      </c>
      <c r="AY536" s="205" t="s">
        <v>145</v>
      </c>
    </row>
    <row r="537" spans="2:65" s="1" customFormat="1" ht="25.5" customHeight="1" x14ac:dyDescent="0.3">
      <c r="B537" s="180"/>
      <c r="C537" s="181" t="s">
        <v>722</v>
      </c>
      <c r="D537" s="181" t="s">
        <v>147</v>
      </c>
      <c r="E537" s="182" t="s">
        <v>723</v>
      </c>
      <c r="F537" s="183" t="s">
        <v>724</v>
      </c>
      <c r="G537" s="184" t="s">
        <v>329</v>
      </c>
      <c r="H537" s="185">
        <v>13</v>
      </c>
      <c r="I537" s="186">
        <v>140</v>
      </c>
      <c r="J537" s="187">
        <f>H537*I537</f>
        <v>1820</v>
      </c>
      <c r="K537" s="183" t="s">
        <v>151</v>
      </c>
      <c r="L537" s="40"/>
      <c r="M537" s="188" t="s">
        <v>5</v>
      </c>
      <c r="N537" s="189" t="s">
        <v>41</v>
      </c>
      <c r="O537" s="41"/>
      <c r="P537" s="190">
        <v>0</v>
      </c>
      <c r="Q537" s="190">
        <v>0</v>
      </c>
      <c r="R537" s="190">
        <v>0</v>
      </c>
      <c r="S537" s="190">
        <v>0</v>
      </c>
      <c r="T537" s="191">
        <v>0</v>
      </c>
      <c r="AR537" s="24" t="s">
        <v>152</v>
      </c>
      <c r="AT537" s="24" t="s">
        <v>147</v>
      </c>
      <c r="AU537" s="24" t="s">
        <v>78</v>
      </c>
      <c r="AY537" s="24" t="s">
        <v>145</v>
      </c>
      <c r="BE537" s="192">
        <v>0</v>
      </c>
      <c r="BF537" s="192">
        <v>0</v>
      </c>
      <c r="BG537" s="192">
        <v>0</v>
      </c>
      <c r="BH537" s="192">
        <v>0</v>
      </c>
      <c r="BI537" s="192">
        <v>0</v>
      </c>
      <c r="BJ537" s="24" t="s">
        <v>74</v>
      </c>
      <c r="BK537" s="192">
        <v>0</v>
      </c>
      <c r="BL537" s="24" t="s">
        <v>152</v>
      </c>
      <c r="BM537" s="24" t="s">
        <v>725</v>
      </c>
    </row>
    <row r="538" spans="2:65" s="1" customFormat="1" x14ac:dyDescent="0.3">
      <c r="B538" s="40"/>
      <c r="D538" s="193" t="s">
        <v>154</v>
      </c>
      <c r="F538" s="194" t="s">
        <v>726</v>
      </c>
      <c r="I538" s="155"/>
      <c r="L538" s="40"/>
      <c r="M538" s="195"/>
      <c r="N538" s="41"/>
      <c r="O538" s="41"/>
      <c r="P538" s="41"/>
      <c r="Q538" s="41"/>
      <c r="R538" s="41"/>
      <c r="S538" s="41"/>
      <c r="T538" s="69"/>
      <c r="AT538" s="24" t="s">
        <v>154</v>
      </c>
      <c r="AU538" s="24" t="s">
        <v>78</v>
      </c>
    </row>
    <row r="539" spans="2:65" s="1" customFormat="1" ht="54" x14ac:dyDescent="0.3">
      <c r="B539" s="40"/>
      <c r="D539" s="193" t="s">
        <v>156</v>
      </c>
      <c r="F539" s="196" t="s">
        <v>727</v>
      </c>
      <c r="I539" s="155"/>
      <c r="L539" s="40"/>
      <c r="M539" s="195"/>
      <c r="N539" s="41"/>
      <c r="O539" s="41"/>
      <c r="P539" s="41"/>
      <c r="Q539" s="41"/>
      <c r="R539" s="41"/>
      <c r="S539" s="41"/>
      <c r="T539" s="69"/>
      <c r="AT539" s="24" t="s">
        <v>156</v>
      </c>
      <c r="AU539" s="24" t="s">
        <v>78</v>
      </c>
    </row>
    <row r="540" spans="2:65" s="12" customFormat="1" x14ac:dyDescent="0.3">
      <c r="B540" s="197"/>
      <c r="D540" s="193" t="s">
        <v>158</v>
      </c>
      <c r="E540" s="198" t="s">
        <v>5</v>
      </c>
      <c r="F540" s="199" t="s">
        <v>159</v>
      </c>
      <c r="H540" s="198" t="s">
        <v>5</v>
      </c>
      <c r="I540" s="200"/>
      <c r="L540" s="197"/>
      <c r="M540" s="201"/>
      <c r="N540" s="202"/>
      <c r="O540" s="202"/>
      <c r="P540" s="202"/>
      <c r="Q540" s="202"/>
      <c r="R540" s="202"/>
      <c r="S540" s="202"/>
      <c r="T540" s="203"/>
      <c r="AT540" s="198" t="s">
        <v>158</v>
      </c>
      <c r="AU540" s="198" t="s">
        <v>78</v>
      </c>
      <c r="AV540" s="12" t="s">
        <v>74</v>
      </c>
      <c r="AW540" s="12" t="s">
        <v>34</v>
      </c>
      <c r="AX540" s="12" t="s">
        <v>70</v>
      </c>
      <c r="AY540" s="198" t="s">
        <v>145</v>
      </c>
    </row>
    <row r="541" spans="2:65" s="13" customFormat="1" x14ac:dyDescent="0.3">
      <c r="B541" s="204"/>
      <c r="D541" s="193" t="s">
        <v>158</v>
      </c>
      <c r="E541" s="205" t="s">
        <v>5</v>
      </c>
      <c r="F541" s="206" t="s">
        <v>728</v>
      </c>
      <c r="H541" s="207">
        <v>1</v>
      </c>
      <c r="I541" s="208"/>
      <c r="L541" s="204"/>
      <c r="M541" s="209"/>
      <c r="N541" s="210"/>
      <c r="O541" s="210"/>
      <c r="P541" s="210"/>
      <c r="Q541" s="210"/>
      <c r="R541" s="210"/>
      <c r="S541" s="210"/>
      <c r="T541" s="211"/>
      <c r="AT541" s="205" t="s">
        <v>158</v>
      </c>
      <c r="AU541" s="205" t="s">
        <v>78</v>
      </c>
      <c r="AV541" s="13" t="s">
        <v>78</v>
      </c>
      <c r="AW541" s="13" t="s">
        <v>34</v>
      </c>
      <c r="AX541" s="13" t="s">
        <v>70</v>
      </c>
      <c r="AY541" s="205" t="s">
        <v>145</v>
      </c>
    </row>
    <row r="542" spans="2:65" s="13" customFormat="1" x14ac:dyDescent="0.3">
      <c r="B542" s="204"/>
      <c r="D542" s="193" t="s">
        <v>158</v>
      </c>
      <c r="E542" s="205" t="s">
        <v>5</v>
      </c>
      <c r="F542" s="206" t="s">
        <v>669</v>
      </c>
      <c r="H542" s="207">
        <v>12</v>
      </c>
      <c r="I542" s="208"/>
      <c r="L542" s="204"/>
      <c r="M542" s="209"/>
      <c r="N542" s="210"/>
      <c r="O542" s="210"/>
      <c r="P542" s="210"/>
      <c r="Q542" s="210"/>
      <c r="R542" s="210"/>
      <c r="S542" s="210"/>
      <c r="T542" s="211"/>
      <c r="AT542" s="205" t="s">
        <v>158</v>
      </c>
      <c r="AU542" s="205" t="s">
        <v>78</v>
      </c>
      <c r="AV542" s="13" t="s">
        <v>78</v>
      </c>
      <c r="AW542" s="13" t="s">
        <v>34</v>
      </c>
      <c r="AX542" s="13" t="s">
        <v>70</v>
      </c>
      <c r="AY542" s="205" t="s">
        <v>145</v>
      </c>
    </row>
    <row r="543" spans="2:65" s="14" customFormat="1" x14ac:dyDescent="0.3">
      <c r="B543" s="212"/>
      <c r="D543" s="193" t="s">
        <v>158</v>
      </c>
      <c r="E543" s="213" t="s">
        <v>5</v>
      </c>
      <c r="F543" s="214" t="s">
        <v>175</v>
      </c>
      <c r="H543" s="215">
        <v>13</v>
      </c>
      <c r="I543" s="216"/>
      <c r="L543" s="212"/>
      <c r="M543" s="217"/>
      <c r="N543" s="218"/>
      <c r="O543" s="218"/>
      <c r="P543" s="218"/>
      <c r="Q543" s="218"/>
      <c r="R543" s="218"/>
      <c r="S543" s="218"/>
      <c r="T543" s="219"/>
      <c r="AT543" s="213" t="s">
        <v>158</v>
      </c>
      <c r="AU543" s="213" t="s">
        <v>78</v>
      </c>
      <c r="AV543" s="14" t="s">
        <v>152</v>
      </c>
      <c r="AW543" s="14" t="s">
        <v>34</v>
      </c>
      <c r="AX543" s="14" t="s">
        <v>74</v>
      </c>
      <c r="AY543" s="213" t="s">
        <v>145</v>
      </c>
    </row>
    <row r="544" spans="2:65" s="1" customFormat="1" ht="16.5" customHeight="1" x14ac:dyDescent="0.3">
      <c r="B544" s="180"/>
      <c r="C544" s="228" t="s">
        <v>729</v>
      </c>
      <c r="D544" s="228" t="s">
        <v>273</v>
      </c>
      <c r="E544" s="229" t="s">
        <v>730</v>
      </c>
      <c r="F544" s="230" t="s">
        <v>731</v>
      </c>
      <c r="G544" s="231" t="s">
        <v>329</v>
      </c>
      <c r="H544" s="232">
        <v>13</v>
      </c>
      <c r="I544" s="186">
        <v>1988</v>
      </c>
      <c r="J544" s="187">
        <f>H544*I544</f>
        <v>25844</v>
      </c>
      <c r="K544" s="230" t="s">
        <v>5</v>
      </c>
      <c r="L544" s="233"/>
      <c r="M544" s="234" t="s">
        <v>5</v>
      </c>
      <c r="N544" s="235" t="s">
        <v>41</v>
      </c>
      <c r="O544" s="41"/>
      <c r="P544" s="190">
        <v>0</v>
      </c>
      <c r="Q544" s="190">
        <v>5.0000000000000001E-3</v>
      </c>
      <c r="R544" s="190">
        <v>6.5000000000000002E-2</v>
      </c>
      <c r="S544" s="190">
        <v>0</v>
      </c>
      <c r="T544" s="191">
        <v>0</v>
      </c>
      <c r="AR544" s="24" t="s">
        <v>205</v>
      </c>
      <c r="AT544" s="24" t="s">
        <v>273</v>
      </c>
      <c r="AU544" s="24" t="s">
        <v>78</v>
      </c>
      <c r="AY544" s="24" t="s">
        <v>145</v>
      </c>
      <c r="BE544" s="192">
        <v>0</v>
      </c>
      <c r="BF544" s="192">
        <v>0</v>
      </c>
      <c r="BG544" s="192">
        <v>0</v>
      </c>
      <c r="BH544" s="192">
        <v>0</v>
      </c>
      <c r="BI544" s="192">
        <v>0</v>
      </c>
      <c r="BJ544" s="24" t="s">
        <v>74</v>
      </c>
      <c r="BK544" s="192">
        <v>0</v>
      </c>
      <c r="BL544" s="24" t="s">
        <v>152</v>
      </c>
      <c r="BM544" s="24" t="s">
        <v>732</v>
      </c>
    </row>
    <row r="545" spans="2:65" s="1" customFormat="1" x14ac:dyDescent="0.3">
      <c r="B545" s="40"/>
      <c r="D545" s="193" t="s">
        <v>154</v>
      </c>
      <c r="F545" s="194" t="s">
        <v>731</v>
      </c>
      <c r="I545" s="155"/>
      <c r="L545" s="40"/>
      <c r="M545" s="195"/>
      <c r="N545" s="41"/>
      <c r="O545" s="41"/>
      <c r="P545" s="41"/>
      <c r="Q545" s="41"/>
      <c r="R545" s="41"/>
      <c r="S545" s="41"/>
      <c r="T545" s="69"/>
      <c r="AT545" s="24" t="s">
        <v>154</v>
      </c>
      <c r="AU545" s="24" t="s">
        <v>78</v>
      </c>
    </row>
    <row r="546" spans="2:65" s="13" customFormat="1" x14ac:dyDescent="0.3">
      <c r="B546" s="204"/>
      <c r="D546" s="193" t="s">
        <v>158</v>
      </c>
      <c r="E546" s="205" t="s">
        <v>5</v>
      </c>
      <c r="F546" s="206" t="s">
        <v>733</v>
      </c>
      <c r="H546" s="207">
        <v>13</v>
      </c>
      <c r="I546" s="208"/>
      <c r="L546" s="204"/>
      <c r="M546" s="209"/>
      <c r="N546" s="210"/>
      <c r="O546" s="210"/>
      <c r="P546" s="210"/>
      <c r="Q546" s="210"/>
      <c r="R546" s="210"/>
      <c r="S546" s="210"/>
      <c r="T546" s="211"/>
      <c r="AT546" s="205" t="s">
        <v>158</v>
      </c>
      <c r="AU546" s="205" t="s">
        <v>78</v>
      </c>
      <c r="AV546" s="13" t="s">
        <v>78</v>
      </c>
      <c r="AW546" s="13" t="s">
        <v>34</v>
      </c>
      <c r="AX546" s="13" t="s">
        <v>74</v>
      </c>
      <c r="AY546" s="205" t="s">
        <v>145</v>
      </c>
    </row>
    <row r="547" spans="2:65" s="1" customFormat="1" ht="25.5" customHeight="1" x14ac:dyDescent="0.3">
      <c r="B547" s="180"/>
      <c r="C547" s="181" t="s">
        <v>734</v>
      </c>
      <c r="D547" s="181" t="s">
        <v>147</v>
      </c>
      <c r="E547" s="182" t="s">
        <v>735</v>
      </c>
      <c r="F547" s="183" t="s">
        <v>736</v>
      </c>
      <c r="G547" s="184" t="s">
        <v>185</v>
      </c>
      <c r="H547" s="185">
        <v>200</v>
      </c>
      <c r="I547" s="186">
        <v>20</v>
      </c>
      <c r="J547" s="187">
        <f>H547*I547</f>
        <v>4000</v>
      </c>
      <c r="K547" s="183" t="s">
        <v>151</v>
      </c>
      <c r="L547" s="40"/>
      <c r="M547" s="188" t="s">
        <v>5</v>
      </c>
      <c r="N547" s="189" t="s">
        <v>41</v>
      </c>
      <c r="O547" s="41"/>
      <c r="P547" s="190">
        <v>0</v>
      </c>
      <c r="Q547" s="190">
        <v>7.4999999999999993E-5</v>
      </c>
      <c r="R547" s="190">
        <v>1.4999999999999999E-2</v>
      </c>
      <c r="S547" s="190">
        <v>0</v>
      </c>
      <c r="T547" s="191">
        <v>0</v>
      </c>
      <c r="AR547" s="24" t="s">
        <v>152</v>
      </c>
      <c r="AT547" s="24" t="s">
        <v>147</v>
      </c>
      <c r="AU547" s="24" t="s">
        <v>78</v>
      </c>
      <c r="AY547" s="24" t="s">
        <v>145</v>
      </c>
      <c r="BE547" s="192">
        <v>0</v>
      </c>
      <c r="BF547" s="192">
        <v>0</v>
      </c>
      <c r="BG547" s="192">
        <v>0</v>
      </c>
      <c r="BH547" s="192">
        <v>0</v>
      </c>
      <c r="BI547" s="192">
        <v>0</v>
      </c>
      <c r="BJ547" s="24" t="s">
        <v>74</v>
      </c>
      <c r="BK547" s="192">
        <v>0</v>
      </c>
      <c r="BL547" s="24" t="s">
        <v>152</v>
      </c>
      <c r="BM547" s="24" t="s">
        <v>737</v>
      </c>
    </row>
    <row r="548" spans="2:65" s="1" customFormat="1" x14ac:dyDescent="0.3">
      <c r="B548" s="40"/>
      <c r="D548" s="193" t="s">
        <v>154</v>
      </c>
      <c r="F548" s="194" t="s">
        <v>738</v>
      </c>
      <c r="I548" s="155"/>
      <c r="L548" s="40"/>
      <c r="M548" s="195"/>
      <c r="N548" s="41"/>
      <c r="O548" s="41"/>
      <c r="P548" s="41"/>
      <c r="Q548" s="41"/>
      <c r="R548" s="41"/>
      <c r="S548" s="41"/>
      <c r="T548" s="69"/>
      <c r="AT548" s="24" t="s">
        <v>154</v>
      </c>
      <c r="AU548" s="24" t="s">
        <v>78</v>
      </c>
    </row>
    <row r="549" spans="2:65" s="1" customFormat="1" ht="108" x14ac:dyDescent="0.3">
      <c r="B549" s="40"/>
      <c r="D549" s="193" t="s">
        <v>156</v>
      </c>
      <c r="F549" s="196" t="s">
        <v>739</v>
      </c>
      <c r="I549" s="155"/>
      <c r="L549" s="40"/>
      <c r="M549" s="195"/>
      <c r="N549" s="41"/>
      <c r="O549" s="41"/>
      <c r="P549" s="41"/>
      <c r="Q549" s="41"/>
      <c r="R549" s="41"/>
      <c r="S549" s="41"/>
      <c r="T549" s="69"/>
      <c r="AT549" s="24" t="s">
        <v>156</v>
      </c>
      <c r="AU549" s="24" t="s">
        <v>78</v>
      </c>
    </row>
    <row r="550" spans="2:65" s="12" customFormat="1" x14ac:dyDescent="0.3">
      <c r="B550" s="197"/>
      <c r="D550" s="193" t="s">
        <v>158</v>
      </c>
      <c r="E550" s="198" t="s">
        <v>5</v>
      </c>
      <c r="F550" s="199" t="s">
        <v>159</v>
      </c>
      <c r="H550" s="198" t="s">
        <v>5</v>
      </c>
      <c r="I550" s="200"/>
      <c r="L550" s="197"/>
      <c r="M550" s="201"/>
      <c r="N550" s="202"/>
      <c r="O550" s="202"/>
      <c r="P550" s="202"/>
      <c r="Q550" s="202"/>
      <c r="R550" s="202"/>
      <c r="S550" s="202"/>
      <c r="T550" s="203"/>
      <c r="AT550" s="198" t="s">
        <v>158</v>
      </c>
      <c r="AU550" s="198" t="s">
        <v>78</v>
      </c>
      <c r="AV550" s="12" t="s">
        <v>74</v>
      </c>
      <c r="AW550" s="12" t="s">
        <v>34</v>
      </c>
      <c r="AX550" s="12" t="s">
        <v>70</v>
      </c>
      <c r="AY550" s="198" t="s">
        <v>145</v>
      </c>
    </row>
    <row r="551" spans="2:65" s="13" customFormat="1" x14ac:dyDescent="0.3">
      <c r="B551" s="204"/>
      <c r="D551" s="193" t="s">
        <v>158</v>
      </c>
      <c r="E551" s="205" t="s">
        <v>5</v>
      </c>
      <c r="F551" s="206" t="s">
        <v>740</v>
      </c>
      <c r="H551" s="207">
        <v>200</v>
      </c>
      <c r="I551" s="208"/>
      <c r="L551" s="204"/>
      <c r="M551" s="209"/>
      <c r="N551" s="210"/>
      <c r="O551" s="210"/>
      <c r="P551" s="210"/>
      <c r="Q551" s="210"/>
      <c r="R551" s="210"/>
      <c r="S551" s="210"/>
      <c r="T551" s="211"/>
      <c r="AT551" s="205" t="s">
        <v>158</v>
      </c>
      <c r="AU551" s="205" t="s">
        <v>78</v>
      </c>
      <c r="AV551" s="13" t="s">
        <v>78</v>
      </c>
      <c r="AW551" s="13" t="s">
        <v>34</v>
      </c>
      <c r="AX551" s="13" t="s">
        <v>74</v>
      </c>
      <c r="AY551" s="205" t="s">
        <v>145</v>
      </c>
    </row>
    <row r="552" spans="2:65" s="1" customFormat="1" ht="25.5" customHeight="1" x14ac:dyDescent="0.3">
      <c r="B552" s="180"/>
      <c r="C552" s="181" t="s">
        <v>741</v>
      </c>
      <c r="D552" s="181" t="s">
        <v>147</v>
      </c>
      <c r="E552" s="182" t="s">
        <v>742</v>
      </c>
      <c r="F552" s="183" t="s">
        <v>743</v>
      </c>
      <c r="G552" s="184" t="s">
        <v>185</v>
      </c>
      <c r="H552" s="185">
        <v>26</v>
      </c>
      <c r="I552" s="186">
        <v>20</v>
      </c>
      <c r="J552" s="187">
        <f>H552*I552</f>
        <v>520</v>
      </c>
      <c r="K552" s="183" t="s">
        <v>151</v>
      </c>
      <c r="L552" s="40"/>
      <c r="M552" s="188" t="s">
        <v>5</v>
      </c>
      <c r="N552" s="189" t="s">
        <v>41</v>
      </c>
      <c r="O552" s="41"/>
      <c r="P552" s="190">
        <v>0</v>
      </c>
      <c r="Q552" s="190">
        <v>7.4999999999999993E-5</v>
      </c>
      <c r="R552" s="190">
        <v>1.9499999999999999E-3</v>
      </c>
      <c r="S552" s="190">
        <v>0</v>
      </c>
      <c r="T552" s="191">
        <v>0</v>
      </c>
      <c r="AR552" s="24" t="s">
        <v>152</v>
      </c>
      <c r="AT552" s="24" t="s">
        <v>147</v>
      </c>
      <c r="AU552" s="24" t="s">
        <v>78</v>
      </c>
      <c r="AY552" s="24" t="s">
        <v>145</v>
      </c>
      <c r="BE552" s="192">
        <v>0</v>
      </c>
      <c r="BF552" s="192">
        <v>0</v>
      </c>
      <c r="BG552" s="192">
        <v>0</v>
      </c>
      <c r="BH552" s="192">
        <v>0</v>
      </c>
      <c r="BI552" s="192">
        <v>0</v>
      </c>
      <c r="BJ552" s="24" t="s">
        <v>74</v>
      </c>
      <c r="BK552" s="192">
        <v>0</v>
      </c>
      <c r="BL552" s="24" t="s">
        <v>152</v>
      </c>
      <c r="BM552" s="24" t="s">
        <v>744</v>
      </c>
    </row>
    <row r="553" spans="2:65" s="1" customFormat="1" x14ac:dyDescent="0.3">
      <c r="B553" s="40"/>
      <c r="D553" s="193" t="s">
        <v>154</v>
      </c>
      <c r="F553" s="194" t="s">
        <v>745</v>
      </c>
      <c r="I553" s="155"/>
      <c r="L553" s="40"/>
      <c r="M553" s="195"/>
      <c r="N553" s="41"/>
      <c r="O553" s="41"/>
      <c r="P553" s="41"/>
      <c r="Q553" s="41"/>
      <c r="R553" s="41"/>
      <c r="S553" s="41"/>
      <c r="T553" s="69"/>
      <c r="AT553" s="24" t="s">
        <v>154</v>
      </c>
      <c r="AU553" s="24" t="s">
        <v>78</v>
      </c>
    </row>
    <row r="554" spans="2:65" s="1" customFormat="1" ht="108" x14ac:dyDescent="0.3">
      <c r="B554" s="40"/>
      <c r="D554" s="193" t="s">
        <v>156</v>
      </c>
      <c r="F554" s="196" t="s">
        <v>739</v>
      </c>
      <c r="I554" s="155"/>
      <c r="L554" s="40"/>
      <c r="M554" s="195"/>
      <c r="N554" s="41"/>
      <c r="O554" s="41"/>
      <c r="P554" s="41"/>
      <c r="Q554" s="41"/>
      <c r="R554" s="41"/>
      <c r="S554" s="41"/>
      <c r="T554" s="69"/>
      <c r="AT554" s="24" t="s">
        <v>156</v>
      </c>
      <c r="AU554" s="24" t="s">
        <v>78</v>
      </c>
    </row>
    <row r="555" spans="2:65" s="12" customFormat="1" x14ac:dyDescent="0.3">
      <c r="B555" s="197"/>
      <c r="D555" s="193" t="s">
        <v>158</v>
      </c>
      <c r="E555" s="198" t="s">
        <v>5</v>
      </c>
      <c r="F555" s="199" t="s">
        <v>159</v>
      </c>
      <c r="H555" s="198" t="s">
        <v>5</v>
      </c>
      <c r="I555" s="200"/>
      <c r="L555" s="197"/>
      <c r="M555" s="201"/>
      <c r="N555" s="202"/>
      <c r="O555" s="202"/>
      <c r="P555" s="202"/>
      <c r="Q555" s="202"/>
      <c r="R555" s="202"/>
      <c r="S555" s="202"/>
      <c r="T555" s="203"/>
      <c r="AT555" s="198" t="s">
        <v>158</v>
      </c>
      <c r="AU555" s="198" t="s">
        <v>78</v>
      </c>
      <c r="AV555" s="12" t="s">
        <v>74</v>
      </c>
      <c r="AW555" s="12" t="s">
        <v>34</v>
      </c>
      <c r="AX555" s="12" t="s">
        <v>70</v>
      </c>
      <c r="AY555" s="198" t="s">
        <v>145</v>
      </c>
    </row>
    <row r="556" spans="2:65" s="13" customFormat="1" x14ac:dyDescent="0.3">
      <c r="B556" s="204"/>
      <c r="D556" s="193" t="s">
        <v>158</v>
      </c>
      <c r="E556" s="205" t="s">
        <v>5</v>
      </c>
      <c r="F556" s="206" t="s">
        <v>746</v>
      </c>
      <c r="H556" s="207">
        <v>26</v>
      </c>
      <c r="I556" s="208"/>
      <c r="L556" s="204"/>
      <c r="M556" s="209"/>
      <c r="N556" s="210"/>
      <c r="O556" s="210"/>
      <c r="P556" s="210"/>
      <c r="Q556" s="210"/>
      <c r="R556" s="210"/>
      <c r="S556" s="210"/>
      <c r="T556" s="211"/>
      <c r="AT556" s="205" t="s">
        <v>158</v>
      </c>
      <c r="AU556" s="205" t="s">
        <v>78</v>
      </c>
      <c r="AV556" s="13" t="s">
        <v>78</v>
      </c>
      <c r="AW556" s="13" t="s">
        <v>34</v>
      </c>
      <c r="AX556" s="13" t="s">
        <v>74</v>
      </c>
      <c r="AY556" s="205" t="s">
        <v>145</v>
      </c>
    </row>
    <row r="557" spans="2:65" s="1" customFormat="1" ht="25.5" customHeight="1" x14ac:dyDescent="0.3">
      <c r="B557" s="180"/>
      <c r="C557" s="181" t="s">
        <v>747</v>
      </c>
      <c r="D557" s="181" t="s">
        <v>147</v>
      </c>
      <c r="E557" s="182" t="s">
        <v>748</v>
      </c>
      <c r="F557" s="183" t="s">
        <v>749</v>
      </c>
      <c r="G557" s="184" t="s">
        <v>150</v>
      </c>
      <c r="H557" s="185">
        <v>238</v>
      </c>
      <c r="I557" s="186">
        <v>159</v>
      </c>
      <c r="J557" s="187">
        <f>H557*I557</f>
        <v>37842</v>
      </c>
      <c r="K557" s="183" t="s">
        <v>151</v>
      </c>
      <c r="L557" s="40"/>
      <c r="M557" s="188" t="s">
        <v>5</v>
      </c>
      <c r="N557" s="189" t="s">
        <v>41</v>
      </c>
      <c r="O557" s="41"/>
      <c r="P557" s="190">
        <v>0</v>
      </c>
      <c r="Q557" s="190">
        <v>5.9999999999999995E-4</v>
      </c>
      <c r="R557" s="190">
        <v>0.14279999999999998</v>
      </c>
      <c r="S557" s="190">
        <v>0</v>
      </c>
      <c r="T557" s="191">
        <v>0</v>
      </c>
      <c r="AR557" s="24" t="s">
        <v>152</v>
      </c>
      <c r="AT557" s="24" t="s">
        <v>147</v>
      </c>
      <c r="AU557" s="24" t="s">
        <v>78</v>
      </c>
      <c r="AY557" s="24" t="s">
        <v>145</v>
      </c>
      <c r="BE557" s="192">
        <v>0</v>
      </c>
      <c r="BF557" s="192">
        <v>0</v>
      </c>
      <c r="BG557" s="192">
        <v>0</v>
      </c>
      <c r="BH557" s="192">
        <v>0</v>
      </c>
      <c r="BI557" s="192">
        <v>0</v>
      </c>
      <c r="BJ557" s="24" t="s">
        <v>74</v>
      </c>
      <c r="BK557" s="192">
        <v>0</v>
      </c>
      <c r="BL557" s="24" t="s">
        <v>152</v>
      </c>
      <c r="BM557" s="24" t="s">
        <v>750</v>
      </c>
    </row>
    <row r="558" spans="2:65" s="1" customFormat="1" x14ac:dyDescent="0.3">
      <c r="B558" s="40"/>
      <c r="D558" s="193" t="s">
        <v>154</v>
      </c>
      <c r="F558" s="194" t="s">
        <v>751</v>
      </c>
      <c r="I558" s="155"/>
      <c r="L558" s="40"/>
      <c r="M558" s="195"/>
      <c r="N558" s="41"/>
      <c r="O558" s="41"/>
      <c r="P558" s="41"/>
      <c r="Q558" s="41"/>
      <c r="R558" s="41"/>
      <c r="S558" s="41"/>
      <c r="T558" s="69"/>
      <c r="AT558" s="24" t="s">
        <v>154</v>
      </c>
      <c r="AU558" s="24" t="s">
        <v>78</v>
      </c>
    </row>
    <row r="559" spans="2:65" s="1" customFormat="1" ht="108" x14ac:dyDescent="0.3">
      <c r="B559" s="40"/>
      <c r="D559" s="193" t="s">
        <v>156</v>
      </c>
      <c r="F559" s="196" t="s">
        <v>739</v>
      </c>
      <c r="I559" s="155"/>
      <c r="L559" s="40"/>
      <c r="M559" s="195"/>
      <c r="N559" s="41"/>
      <c r="O559" s="41"/>
      <c r="P559" s="41"/>
      <c r="Q559" s="41"/>
      <c r="R559" s="41"/>
      <c r="S559" s="41"/>
      <c r="T559" s="69"/>
      <c r="AT559" s="24" t="s">
        <v>156</v>
      </c>
      <c r="AU559" s="24" t="s">
        <v>78</v>
      </c>
    </row>
    <row r="560" spans="2:65" s="12" customFormat="1" x14ac:dyDescent="0.3">
      <c r="B560" s="197"/>
      <c r="D560" s="193" t="s">
        <v>158</v>
      </c>
      <c r="E560" s="198" t="s">
        <v>5</v>
      </c>
      <c r="F560" s="199" t="s">
        <v>159</v>
      </c>
      <c r="H560" s="198" t="s">
        <v>5</v>
      </c>
      <c r="I560" s="200"/>
      <c r="L560" s="197"/>
      <c r="M560" s="201"/>
      <c r="N560" s="202"/>
      <c r="O560" s="202"/>
      <c r="P560" s="202"/>
      <c r="Q560" s="202"/>
      <c r="R560" s="202"/>
      <c r="S560" s="202"/>
      <c r="T560" s="203"/>
      <c r="AT560" s="198" t="s">
        <v>158</v>
      </c>
      <c r="AU560" s="198" t="s">
        <v>78</v>
      </c>
      <c r="AV560" s="12" t="s">
        <v>74</v>
      </c>
      <c r="AW560" s="12" t="s">
        <v>34</v>
      </c>
      <c r="AX560" s="12" t="s">
        <v>70</v>
      </c>
      <c r="AY560" s="198" t="s">
        <v>145</v>
      </c>
    </row>
    <row r="561" spans="2:65" s="13" customFormat="1" x14ac:dyDescent="0.3">
      <c r="B561" s="204"/>
      <c r="D561" s="193" t="s">
        <v>158</v>
      </c>
      <c r="E561" s="205" t="s">
        <v>5</v>
      </c>
      <c r="F561" s="206" t="s">
        <v>752</v>
      </c>
      <c r="H561" s="207">
        <v>188</v>
      </c>
      <c r="I561" s="208"/>
      <c r="L561" s="204"/>
      <c r="M561" s="209"/>
      <c r="N561" s="210"/>
      <c r="O561" s="210"/>
      <c r="P561" s="210"/>
      <c r="Q561" s="210"/>
      <c r="R561" s="210"/>
      <c r="S561" s="210"/>
      <c r="T561" s="211"/>
      <c r="AT561" s="205" t="s">
        <v>158</v>
      </c>
      <c r="AU561" s="205" t="s">
        <v>78</v>
      </c>
      <c r="AV561" s="13" t="s">
        <v>78</v>
      </c>
      <c r="AW561" s="13" t="s">
        <v>34</v>
      </c>
      <c r="AX561" s="13" t="s">
        <v>70</v>
      </c>
      <c r="AY561" s="205" t="s">
        <v>145</v>
      </c>
    </row>
    <row r="562" spans="2:65" s="13" customFormat="1" x14ac:dyDescent="0.3">
      <c r="B562" s="204"/>
      <c r="D562" s="193" t="s">
        <v>158</v>
      </c>
      <c r="E562" s="205" t="s">
        <v>5</v>
      </c>
      <c r="F562" s="206" t="s">
        <v>753</v>
      </c>
      <c r="H562" s="207">
        <v>22</v>
      </c>
      <c r="I562" s="208"/>
      <c r="L562" s="204"/>
      <c r="M562" s="209"/>
      <c r="N562" s="210"/>
      <c r="O562" s="210"/>
      <c r="P562" s="210"/>
      <c r="Q562" s="210"/>
      <c r="R562" s="210"/>
      <c r="S562" s="210"/>
      <c r="T562" s="211"/>
      <c r="AT562" s="205" t="s">
        <v>158</v>
      </c>
      <c r="AU562" s="205" t="s">
        <v>78</v>
      </c>
      <c r="AV562" s="13" t="s">
        <v>78</v>
      </c>
      <c r="AW562" s="13" t="s">
        <v>34</v>
      </c>
      <c r="AX562" s="13" t="s">
        <v>70</v>
      </c>
      <c r="AY562" s="205" t="s">
        <v>145</v>
      </c>
    </row>
    <row r="563" spans="2:65" s="13" customFormat="1" x14ac:dyDescent="0.3">
      <c r="B563" s="204"/>
      <c r="D563" s="193" t="s">
        <v>158</v>
      </c>
      <c r="E563" s="205" t="s">
        <v>5</v>
      </c>
      <c r="F563" s="206" t="s">
        <v>754</v>
      </c>
      <c r="H563" s="207">
        <v>11</v>
      </c>
      <c r="I563" s="208"/>
      <c r="L563" s="204"/>
      <c r="M563" s="209"/>
      <c r="N563" s="210"/>
      <c r="O563" s="210"/>
      <c r="P563" s="210"/>
      <c r="Q563" s="210"/>
      <c r="R563" s="210"/>
      <c r="S563" s="210"/>
      <c r="T563" s="211"/>
      <c r="AT563" s="205" t="s">
        <v>158</v>
      </c>
      <c r="AU563" s="205" t="s">
        <v>78</v>
      </c>
      <c r="AV563" s="13" t="s">
        <v>78</v>
      </c>
      <c r="AW563" s="13" t="s">
        <v>34</v>
      </c>
      <c r="AX563" s="13" t="s">
        <v>70</v>
      </c>
      <c r="AY563" s="205" t="s">
        <v>145</v>
      </c>
    </row>
    <row r="564" spans="2:65" s="13" customFormat="1" x14ac:dyDescent="0.3">
      <c r="B564" s="204"/>
      <c r="D564" s="193" t="s">
        <v>158</v>
      </c>
      <c r="E564" s="205" t="s">
        <v>5</v>
      </c>
      <c r="F564" s="206" t="s">
        <v>755</v>
      </c>
      <c r="H564" s="207">
        <v>15</v>
      </c>
      <c r="I564" s="208"/>
      <c r="L564" s="204"/>
      <c r="M564" s="209"/>
      <c r="N564" s="210"/>
      <c r="O564" s="210"/>
      <c r="P564" s="210"/>
      <c r="Q564" s="210"/>
      <c r="R564" s="210"/>
      <c r="S564" s="210"/>
      <c r="T564" s="211"/>
      <c r="AT564" s="205" t="s">
        <v>158</v>
      </c>
      <c r="AU564" s="205" t="s">
        <v>78</v>
      </c>
      <c r="AV564" s="13" t="s">
        <v>78</v>
      </c>
      <c r="AW564" s="13" t="s">
        <v>34</v>
      </c>
      <c r="AX564" s="13" t="s">
        <v>70</v>
      </c>
      <c r="AY564" s="205" t="s">
        <v>145</v>
      </c>
    </row>
    <row r="565" spans="2:65" s="13" customFormat="1" x14ac:dyDescent="0.3">
      <c r="B565" s="204"/>
      <c r="D565" s="193" t="s">
        <v>158</v>
      </c>
      <c r="E565" s="205" t="s">
        <v>5</v>
      </c>
      <c r="F565" s="206" t="s">
        <v>756</v>
      </c>
      <c r="H565" s="207">
        <v>2</v>
      </c>
      <c r="I565" s="208"/>
      <c r="L565" s="204"/>
      <c r="M565" s="209"/>
      <c r="N565" s="210"/>
      <c r="O565" s="210"/>
      <c r="P565" s="210"/>
      <c r="Q565" s="210"/>
      <c r="R565" s="210"/>
      <c r="S565" s="210"/>
      <c r="T565" s="211"/>
      <c r="AT565" s="205" t="s">
        <v>158</v>
      </c>
      <c r="AU565" s="205" t="s">
        <v>78</v>
      </c>
      <c r="AV565" s="13" t="s">
        <v>78</v>
      </c>
      <c r="AW565" s="13" t="s">
        <v>34</v>
      </c>
      <c r="AX565" s="13" t="s">
        <v>70</v>
      </c>
      <c r="AY565" s="205" t="s">
        <v>145</v>
      </c>
    </row>
    <row r="566" spans="2:65" s="14" customFormat="1" x14ac:dyDescent="0.3">
      <c r="B566" s="212"/>
      <c r="D566" s="193" t="s">
        <v>158</v>
      </c>
      <c r="E566" s="213" t="s">
        <v>5</v>
      </c>
      <c r="F566" s="214" t="s">
        <v>175</v>
      </c>
      <c r="H566" s="215">
        <v>238</v>
      </c>
      <c r="I566" s="216"/>
      <c r="L566" s="212"/>
      <c r="M566" s="217"/>
      <c r="N566" s="218"/>
      <c r="O566" s="218"/>
      <c r="P566" s="218"/>
      <c r="Q566" s="218"/>
      <c r="R566" s="218"/>
      <c r="S566" s="218"/>
      <c r="T566" s="219"/>
      <c r="AT566" s="213" t="s">
        <v>158</v>
      </c>
      <c r="AU566" s="213" t="s">
        <v>78</v>
      </c>
      <c r="AV566" s="14" t="s">
        <v>152</v>
      </c>
      <c r="AW566" s="14" t="s">
        <v>34</v>
      </c>
      <c r="AX566" s="14" t="s">
        <v>74</v>
      </c>
      <c r="AY566" s="213" t="s">
        <v>145</v>
      </c>
    </row>
    <row r="567" spans="2:65" s="1" customFormat="1" ht="16.5" customHeight="1" x14ac:dyDescent="0.3">
      <c r="B567" s="180"/>
      <c r="C567" s="181" t="s">
        <v>757</v>
      </c>
      <c r="D567" s="181" t="s">
        <v>147</v>
      </c>
      <c r="E567" s="182" t="s">
        <v>758</v>
      </c>
      <c r="F567" s="183" t="s">
        <v>759</v>
      </c>
      <c r="G567" s="184" t="s">
        <v>185</v>
      </c>
      <c r="H567" s="185">
        <v>226</v>
      </c>
      <c r="I567" s="186">
        <v>3</v>
      </c>
      <c r="J567" s="187">
        <f>H567*I567</f>
        <v>678</v>
      </c>
      <c r="K567" s="183" t="s">
        <v>151</v>
      </c>
      <c r="L567" s="40"/>
      <c r="M567" s="188" t="s">
        <v>5</v>
      </c>
      <c r="N567" s="189" t="s">
        <v>41</v>
      </c>
      <c r="O567" s="41"/>
      <c r="P567" s="190">
        <v>0</v>
      </c>
      <c r="Q567" s="190">
        <v>3.7500000000000001E-6</v>
      </c>
      <c r="R567" s="190">
        <v>8.4750000000000005E-4</v>
      </c>
      <c r="S567" s="190">
        <v>0</v>
      </c>
      <c r="T567" s="191">
        <v>0</v>
      </c>
      <c r="AR567" s="24" t="s">
        <v>152</v>
      </c>
      <c r="AT567" s="24" t="s">
        <v>147</v>
      </c>
      <c r="AU567" s="24" t="s">
        <v>78</v>
      </c>
      <c r="AY567" s="24" t="s">
        <v>145</v>
      </c>
      <c r="BE567" s="192">
        <v>0</v>
      </c>
      <c r="BF567" s="192">
        <v>0</v>
      </c>
      <c r="BG567" s="192">
        <v>0</v>
      </c>
      <c r="BH567" s="192">
        <v>0</v>
      </c>
      <c r="BI567" s="192">
        <v>0</v>
      </c>
      <c r="BJ567" s="24" t="s">
        <v>74</v>
      </c>
      <c r="BK567" s="192">
        <v>0</v>
      </c>
      <c r="BL567" s="24" t="s">
        <v>152</v>
      </c>
      <c r="BM567" s="24" t="s">
        <v>760</v>
      </c>
    </row>
    <row r="568" spans="2:65" s="1" customFormat="1" ht="27" x14ac:dyDescent="0.3">
      <c r="B568" s="40"/>
      <c r="D568" s="193" t="s">
        <v>154</v>
      </c>
      <c r="F568" s="194" t="s">
        <v>761</v>
      </c>
      <c r="I568" s="155"/>
      <c r="L568" s="40"/>
      <c r="M568" s="195"/>
      <c r="N568" s="41"/>
      <c r="O568" s="41"/>
      <c r="P568" s="41"/>
      <c r="Q568" s="41"/>
      <c r="R568" s="41"/>
      <c r="S568" s="41"/>
      <c r="T568" s="69"/>
      <c r="AT568" s="24" t="s">
        <v>154</v>
      </c>
      <c r="AU568" s="24" t="s">
        <v>78</v>
      </c>
    </row>
    <row r="569" spans="2:65" s="1" customFormat="1" ht="40.5" x14ac:dyDescent="0.3">
      <c r="B569" s="40"/>
      <c r="D569" s="193" t="s">
        <v>156</v>
      </c>
      <c r="F569" s="196" t="s">
        <v>762</v>
      </c>
      <c r="I569" s="155"/>
      <c r="L569" s="40"/>
      <c r="M569" s="195"/>
      <c r="N569" s="41"/>
      <c r="O569" s="41"/>
      <c r="P569" s="41"/>
      <c r="Q569" s="41"/>
      <c r="R569" s="41"/>
      <c r="S569" s="41"/>
      <c r="T569" s="69"/>
      <c r="AT569" s="24" t="s">
        <v>156</v>
      </c>
      <c r="AU569" s="24" t="s">
        <v>78</v>
      </c>
    </row>
    <row r="570" spans="2:65" s="13" customFormat="1" x14ac:dyDescent="0.3">
      <c r="B570" s="204"/>
      <c r="D570" s="193" t="s">
        <v>158</v>
      </c>
      <c r="E570" s="205" t="s">
        <v>5</v>
      </c>
      <c r="F570" s="206" t="s">
        <v>763</v>
      </c>
      <c r="H570" s="207">
        <v>200</v>
      </c>
      <c r="I570" s="208"/>
      <c r="L570" s="204"/>
      <c r="M570" s="209"/>
      <c r="N570" s="210"/>
      <c r="O570" s="210"/>
      <c r="P570" s="210"/>
      <c r="Q570" s="210"/>
      <c r="R570" s="210"/>
      <c r="S570" s="210"/>
      <c r="T570" s="211"/>
      <c r="AT570" s="205" t="s">
        <v>158</v>
      </c>
      <c r="AU570" s="205" t="s">
        <v>78</v>
      </c>
      <c r="AV570" s="13" t="s">
        <v>78</v>
      </c>
      <c r="AW570" s="13" t="s">
        <v>34</v>
      </c>
      <c r="AX570" s="13" t="s">
        <v>70</v>
      </c>
      <c r="AY570" s="205" t="s">
        <v>145</v>
      </c>
    </row>
    <row r="571" spans="2:65" s="13" customFormat="1" x14ac:dyDescent="0.3">
      <c r="B571" s="204"/>
      <c r="D571" s="193" t="s">
        <v>158</v>
      </c>
      <c r="E571" s="205" t="s">
        <v>5</v>
      </c>
      <c r="F571" s="206" t="s">
        <v>764</v>
      </c>
      <c r="H571" s="207">
        <v>26</v>
      </c>
      <c r="I571" s="208"/>
      <c r="L571" s="204"/>
      <c r="M571" s="209"/>
      <c r="N571" s="210"/>
      <c r="O571" s="210"/>
      <c r="P571" s="210"/>
      <c r="Q571" s="210"/>
      <c r="R571" s="210"/>
      <c r="S571" s="210"/>
      <c r="T571" s="211"/>
      <c r="AT571" s="205" t="s">
        <v>158</v>
      </c>
      <c r="AU571" s="205" t="s">
        <v>78</v>
      </c>
      <c r="AV571" s="13" t="s">
        <v>78</v>
      </c>
      <c r="AW571" s="13" t="s">
        <v>34</v>
      </c>
      <c r="AX571" s="13" t="s">
        <v>70</v>
      </c>
      <c r="AY571" s="205" t="s">
        <v>145</v>
      </c>
    </row>
    <row r="572" spans="2:65" s="14" customFormat="1" x14ac:dyDescent="0.3">
      <c r="B572" s="212"/>
      <c r="D572" s="193" t="s">
        <v>158</v>
      </c>
      <c r="E572" s="213" t="s">
        <v>5</v>
      </c>
      <c r="F572" s="214" t="s">
        <v>175</v>
      </c>
      <c r="H572" s="215">
        <v>226</v>
      </c>
      <c r="I572" s="216"/>
      <c r="L572" s="212"/>
      <c r="M572" s="217"/>
      <c r="N572" s="218"/>
      <c r="O572" s="218"/>
      <c r="P572" s="218"/>
      <c r="Q572" s="218"/>
      <c r="R572" s="218"/>
      <c r="S572" s="218"/>
      <c r="T572" s="219"/>
      <c r="AT572" s="213" t="s">
        <v>158</v>
      </c>
      <c r="AU572" s="213" t="s">
        <v>78</v>
      </c>
      <c r="AV572" s="14" t="s">
        <v>152</v>
      </c>
      <c r="AW572" s="14" t="s">
        <v>34</v>
      </c>
      <c r="AX572" s="14" t="s">
        <v>74</v>
      </c>
      <c r="AY572" s="213" t="s">
        <v>145</v>
      </c>
    </row>
    <row r="573" spans="2:65" s="1" customFormat="1" ht="16.5" customHeight="1" x14ac:dyDescent="0.3">
      <c r="B573" s="180"/>
      <c r="C573" s="181" t="s">
        <v>765</v>
      </c>
      <c r="D573" s="181" t="s">
        <v>147</v>
      </c>
      <c r="E573" s="182" t="s">
        <v>766</v>
      </c>
      <c r="F573" s="183" t="s">
        <v>767</v>
      </c>
      <c r="G573" s="184" t="s">
        <v>150</v>
      </c>
      <c r="H573" s="185">
        <v>238</v>
      </c>
      <c r="I573" s="186">
        <v>2</v>
      </c>
      <c r="J573" s="187">
        <f>H573*I573</f>
        <v>476</v>
      </c>
      <c r="K573" s="183" t="s">
        <v>151</v>
      </c>
      <c r="L573" s="40"/>
      <c r="M573" s="188" t="s">
        <v>5</v>
      </c>
      <c r="N573" s="189" t="s">
        <v>41</v>
      </c>
      <c r="O573" s="41"/>
      <c r="P573" s="190">
        <v>0</v>
      </c>
      <c r="Q573" s="190">
        <v>9.38E-6</v>
      </c>
      <c r="R573" s="190">
        <v>2.23244E-3</v>
      </c>
      <c r="S573" s="190">
        <v>0</v>
      </c>
      <c r="T573" s="191">
        <v>0</v>
      </c>
      <c r="AR573" s="24" t="s">
        <v>152</v>
      </c>
      <c r="AT573" s="24" t="s">
        <v>147</v>
      </c>
      <c r="AU573" s="24" t="s">
        <v>78</v>
      </c>
      <c r="AY573" s="24" t="s">
        <v>145</v>
      </c>
      <c r="BE573" s="192">
        <v>0</v>
      </c>
      <c r="BF573" s="192">
        <v>0</v>
      </c>
      <c r="BG573" s="192">
        <v>0</v>
      </c>
      <c r="BH573" s="192">
        <v>0</v>
      </c>
      <c r="BI573" s="192">
        <v>0</v>
      </c>
      <c r="BJ573" s="24" t="s">
        <v>74</v>
      </c>
      <c r="BK573" s="192">
        <v>0</v>
      </c>
      <c r="BL573" s="24" t="s">
        <v>152</v>
      </c>
      <c r="BM573" s="24" t="s">
        <v>768</v>
      </c>
    </row>
    <row r="574" spans="2:65" s="1" customFormat="1" ht="27" x14ac:dyDescent="0.3">
      <c r="B574" s="40"/>
      <c r="D574" s="193" t="s">
        <v>154</v>
      </c>
      <c r="F574" s="194" t="s">
        <v>769</v>
      </c>
      <c r="I574" s="155"/>
      <c r="L574" s="40"/>
      <c r="M574" s="195"/>
      <c r="N574" s="41"/>
      <c r="O574" s="41"/>
      <c r="P574" s="41"/>
      <c r="Q574" s="41"/>
      <c r="R574" s="41"/>
      <c r="S574" s="41"/>
      <c r="T574" s="69"/>
      <c r="AT574" s="24" t="s">
        <v>154</v>
      </c>
      <c r="AU574" s="24" t="s">
        <v>78</v>
      </c>
    </row>
    <row r="575" spans="2:65" s="1" customFormat="1" ht="40.5" x14ac:dyDescent="0.3">
      <c r="B575" s="40"/>
      <c r="D575" s="193" t="s">
        <v>156</v>
      </c>
      <c r="F575" s="196" t="s">
        <v>762</v>
      </c>
      <c r="I575" s="155"/>
      <c r="L575" s="40"/>
      <c r="M575" s="195"/>
      <c r="N575" s="41"/>
      <c r="O575" s="41"/>
      <c r="P575" s="41"/>
      <c r="Q575" s="41"/>
      <c r="R575" s="41"/>
      <c r="S575" s="41"/>
      <c r="T575" s="69"/>
      <c r="AT575" s="24" t="s">
        <v>156</v>
      </c>
      <c r="AU575" s="24" t="s">
        <v>78</v>
      </c>
    </row>
    <row r="576" spans="2:65" s="13" customFormat="1" x14ac:dyDescent="0.3">
      <c r="B576" s="204"/>
      <c r="D576" s="193" t="s">
        <v>158</v>
      </c>
      <c r="E576" s="205" t="s">
        <v>5</v>
      </c>
      <c r="F576" s="206" t="s">
        <v>770</v>
      </c>
      <c r="H576" s="207">
        <v>238</v>
      </c>
      <c r="I576" s="208"/>
      <c r="L576" s="204"/>
      <c r="M576" s="209"/>
      <c r="N576" s="210"/>
      <c r="O576" s="210"/>
      <c r="P576" s="210"/>
      <c r="Q576" s="210"/>
      <c r="R576" s="210"/>
      <c r="S576" s="210"/>
      <c r="T576" s="211"/>
      <c r="AT576" s="205" t="s">
        <v>158</v>
      </c>
      <c r="AU576" s="205" t="s">
        <v>78</v>
      </c>
      <c r="AV576" s="13" t="s">
        <v>78</v>
      </c>
      <c r="AW576" s="13" t="s">
        <v>34</v>
      </c>
      <c r="AX576" s="13" t="s">
        <v>74</v>
      </c>
      <c r="AY576" s="205" t="s">
        <v>145</v>
      </c>
    </row>
    <row r="577" spans="2:65" s="1" customFormat="1" ht="25.5" customHeight="1" x14ac:dyDescent="0.3">
      <c r="B577" s="180"/>
      <c r="C577" s="181" t="s">
        <v>771</v>
      </c>
      <c r="D577" s="181" t="s">
        <v>147</v>
      </c>
      <c r="E577" s="182" t="s">
        <v>772</v>
      </c>
      <c r="F577" s="183" t="s">
        <v>773</v>
      </c>
      <c r="G577" s="184" t="s">
        <v>185</v>
      </c>
      <c r="H577" s="185">
        <v>55</v>
      </c>
      <c r="I577" s="186">
        <v>152</v>
      </c>
      <c r="J577" s="187">
        <f>H577*I577</f>
        <v>8360</v>
      </c>
      <c r="K577" s="183" t="s">
        <v>151</v>
      </c>
      <c r="L577" s="40"/>
      <c r="M577" s="188" t="s">
        <v>5</v>
      </c>
      <c r="N577" s="189" t="s">
        <v>41</v>
      </c>
      <c r="O577" s="41"/>
      <c r="P577" s="190">
        <v>0</v>
      </c>
      <c r="Q577" s="190">
        <v>7.1903999999999996E-2</v>
      </c>
      <c r="R577" s="190">
        <v>3.9547199999999996</v>
      </c>
      <c r="S577" s="190">
        <v>0</v>
      </c>
      <c r="T577" s="191">
        <v>0</v>
      </c>
      <c r="AR577" s="24" t="s">
        <v>152</v>
      </c>
      <c r="AT577" s="24" t="s">
        <v>147</v>
      </c>
      <c r="AU577" s="24" t="s">
        <v>78</v>
      </c>
      <c r="AY577" s="24" t="s">
        <v>145</v>
      </c>
      <c r="BE577" s="192">
        <v>0</v>
      </c>
      <c r="BF577" s="192">
        <v>0</v>
      </c>
      <c r="BG577" s="192">
        <v>0</v>
      </c>
      <c r="BH577" s="192">
        <v>0</v>
      </c>
      <c r="BI577" s="192">
        <v>0</v>
      </c>
      <c r="BJ577" s="24" t="s">
        <v>74</v>
      </c>
      <c r="BK577" s="192">
        <v>0</v>
      </c>
      <c r="BL577" s="24" t="s">
        <v>152</v>
      </c>
      <c r="BM577" s="24" t="s">
        <v>774</v>
      </c>
    </row>
    <row r="578" spans="2:65" s="1" customFormat="1" ht="40.5" x14ac:dyDescent="0.3">
      <c r="B578" s="40"/>
      <c r="D578" s="193" t="s">
        <v>154</v>
      </c>
      <c r="F578" s="194" t="s">
        <v>775</v>
      </c>
      <c r="I578" s="155"/>
      <c r="L578" s="40"/>
      <c r="M578" s="195"/>
      <c r="N578" s="41"/>
      <c r="O578" s="41"/>
      <c r="P578" s="41"/>
      <c r="Q578" s="41"/>
      <c r="R578" s="41"/>
      <c r="S578" s="41"/>
      <c r="T578" s="69"/>
      <c r="AT578" s="24" t="s">
        <v>154</v>
      </c>
      <c r="AU578" s="24" t="s">
        <v>78</v>
      </c>
    </row>
    <row r="579" spans="2:65" s="1" customFormat="1" ht="135" x14ac:dyDescent="0.3">
      <c r="B579" s="40"/>
      <c r="D579" s="193" t="s">
        <v>156</v>
      </c>
      <c r="F579" s="196" t="s">
        <v>776</v>
      </c>
      <c r="I579" s="155"/>
      <c r="L579" s="40"/>
      <c r="M579" s="195"/>
      <c r="N579" s="41"/>
      <c r="O579" s="41"/>
      <c r="P579" s="41"/>
      <c r="Q579" s="41"/>
      <c r="R579" s="41"/>
      <c r="S579" s="41"/>
      <c r="T579" s="69"/>
      <c r="AT579" s="24" t="s">
        <v>156</v>
      </c>
      <c r="AU579" s="24" t="s">
        <v>78</v>
      </c>
    </row>
    <row r="580" spans="2:65" s="12" customFormat="1" x14ac:dyDescent="0.3">
      <c r="B580" s="197"/>
      <c r="D580" s="193" t="s">
        <v>158</v>
      </c>
      <c r="E580" s="198" t="s">
        <v>5</v>
      </c>
      <c r="F580" s="199" t="s">
        <v>159</v>
      </c>
      <c r="H580" s="198" t="s">
        <v>5</v>
      </c>
      <c r="I580" s="200"/>
      <c r="L580" s="197"/>
      <c r="M580" s="201"/>
      <c r="N580" s="202"/>
      <c r="O580" s="202"/>
      <c r="P580" s="202"/>
      <c r="Q580" s="202"/>
      <c r="R580" s="202"/>
      <c r="S580" s="202"/>
      <c r="T580" s="203"/>
      <c r="AT580" s="198" t="s">
        <v>158</v>
      </c>
      <c r="AU580" s="198" t="s">
        <v>78</v>
      </c>
      <c r="AV580" s="12" t="s">
        <v>74</v>
      </c>
      <c r="AW580" s="12" t="s">
        <v>34</v>
      </c>
      <c r="AX580" s="12" t="s">
        <v>70</v>
      </c>
      <c r="AY580" s="198" t="s">
        <v>145</v>
      </c>
    </row>
    <row r="581" spans="2:65" s="12" customFormat="1" x14ac:dyDescent="0.3">
      <c r="B581" s="197"/>
      <c r="D581" s="193" t="s">
        <v>158</v>
      </c>
      <c r="E581" s="198" t="s">
        <v>5</v>
      </c>
      <c r="F581" s="199" t="s">
        <v>777</v>
      </c>
      <c r="H581" s="198" t="s">
        <v>5</v>
      </c>
      <c r="I581" s="200"/>
      <c r="L581" s="197"/>
      <c r="M581" s="201"/>
      <c r="N581" s="202"/>
      <c r="O581" s="202"/>
      <c r="P581" s="202"/>
      <c r="Q581" s="202"/>
      <c r="R581" s="202"/>
      <c r="S581" s="202"/>
      <c r="T581" s="203"/>
      <c r="AT581" s="198" t="s">
        <v>158</v>
      </c>
      <c r="AU581" s="198" t="s">
        <v>78</v>
      </c>
      <c r="AV581" s="12" t="s">
        <v>74</v>
      </c>
      <c r="AW581" s="12" t="s">
        <v>34</v>
      </c>
      <c r="AX581" s="12" t="s">
        <v>70</v>
      </c>
      <c r="AY581" s="198" t="s">
        <v>145</v>
      </c>
    </row>
    <row r="582" spans="2:65" s="13" customFormat="1" x14ac:dyDescent="0.3">
      <c r="B582" s="204"/>
      <c r="D582" s="193" t="s">
        <v>158</v>
      </c>
      <c r="E582" s="205" t="s">
        <v>5</v>
      </c>
      <c r="F582" s="206" t="s">
        <v>778</v>
      </c>
      <c r="H582" s="207">
        <v>55</v>
      </c>
      <c r="I582" s="208"/>
      <c r="L582" s="204"/>
      <c r="M582" s="209"/>
      <c r="N582" s="210"/>
      <c r="O582" s="210"/>
      <c r="P582" s="210"/>
      <c r="Q582" s="210"/>
      <c r="R582" s="210"/>
      <c r="S582" s="210"/>
      <c r="T582" s="211"/>
      <c r="AT582" s="205" t="s">
        <v>158</v>
      </c>
      <c r="AU582" s="205" t="s">
        <v>78</v>
      </c>
      <c r="AV582" s="13" t="s">
        <v>78</v>
      </c>
      <c r="AW582" s="13" t="s">
        <v>34</v>
      </c>
      <c r="AX582" s="13" t="s">
        <v>74</v>
      </c>
      <c r="AY582" s="205" t="s">
        <v>145</v>
      </c>
    </row>
    <row r="583" spans="2:65" s="1" customFormat="1" ht="25.5" customHeight="1" x14ac:dyDescent="0.3">
      <c r="B583" s="180"/>
      <c r="C583" s="181" t="s">
        <v>779</v>
      </c>
      <c r="D583" s="181" t="s">
        <v>147</v>
      </c>
      <c r="E583" s="182" t="s">
        <v>780</v>
      </c>
      <c r="F583" s="183" t="s">
        <v>781</v>
      </c>
      <c r="G583" s="184" t="s">
        <v>185</v>
      </c>
      <c r="H583" s="185">
        <v>55</v>
      </c>
      <c r="I583" s="186">
        <v>159</v>
      </c>
      <c r="J583" s="187">
        <f>H583*I583</f>
        <v>8745</v>
      </c>
      <c r="K583" s="183" t="s">
        <v>151</v>
      </c>
      <c r="L583" s="40"/>
      <c r="M583" s="188" t="s">
        <v>5</v>
      </c>
      <c r="N583" s="189" t="s">
        <v>41</v>
      </c>
      <c r="O583" s="41"/>
      <c r="P583" s="190">
        <v>0</v>
      </c>
      <c r="Q583" s="190">
        <v>8.9775999999999995E-2</v>
      </c>
      <c r="R583" s="190">
        <v>4.9376799999999994</v>
      </c>
      <c r="S583" s="190">
        <v>0</v>
      </c>
      <c r="T583" s="191">
        <v>0</v>
      </c>
      <c r="AR583" s="24" t="s">
        <v>152</v>
      </c>
      <c r="AT583" s="24" t="s">
        <v>147</v>
      </c>
      <c r="AU583" s="24" t="s">
        <v>78</v>
      </c>
      <c r="AY583" s="24" t="s">
        <v>145</v>
      </c>
      <c r="BE583" s="192">
        <v>0</v>
      </c>
      <c r="BF583" s="192">
        <v>0</v>
      </c>
      <c r="BG583" s="192">
        <v>0</v>
      </c>
      <c r="BH583" s="192">
        <v>0</v>
      </c>
      <c r="BI583" s="192">
        <v>0</v>
      </c>
      <c r="BJ583" s="24" t="s">
        <v>74</v>
      </c>
      <c r="BK583" s="192">
        <v>0</v>
      </c>
      <c r="BL583" s="24" t="s">
        <v>152</v>
      </c>
      <c r="BM583" s="24" t="s">
        <v>782</v>
      </c>
    </row>
    <row r="584" spans="2:65" s="1" customFormat="1" ht="40.5" x14ac:dyDescent="0.3">
      <c r="B584" s="40"/>
      <c r="D584" s="193" t="s">
        <v>154</v>
      </c>
      <c r="F584" s="194" t="s">
        <v>783</v>
      </c>
      <c r="I584" s="155"/>
      <c r="L584" s="40"/>
      <c r="M584" s="195"/>
      <c r="N584" s="41"/>
      <c r="O584" s="41"/>
      <c r="P584" s="41"/>
      <c r="Q584" s="41"/>
      <c r="R584" s="41"/>
      <c r="S584" s="41"/>
      <c r="T584" s="69"/>
      <c r="AT584" s="24" t="s">
        <v>154</v>
      </c>
      <c r="AU584" s="24" t="s">
        <v>78</v>
      </c>
    </row>
    <row r="585" spans="2:65" s="1" customFormat="1" ht="135" x14ac:dyDescent="0.3">
      <c r="B585" s="40"/>
      <c r="D585" s="193" t="s">
        <v>156</v>
      </c>
      <c r="F585" s="196" t="s">
        <v>776</v>
      </c>
      <c r="I585" s="155"/>
      <c r="L585" s="40"/>
      <c r="M585" s="195"/>
      <c r="N585" s="41"/>
      <c r="O585" s="41"/>
      <c r="P585" s="41"/>
      <c r="Q585" s="41"/>
      <c r="R585" s="41"/>
      <c r="S585" s="41"/>
      <c r="T585" s="69"/>
      <c r="AT585" s="24" t="s">
        <v>156</v>
      </c>
      <c r="AU585" s="24" t="s">
        <v>78</v>
      </c>
    </row>
    <row r="586" spans="2:65" s="12" customFormat="1" x14ac:dyDescent="0.3">
      <c r="B586" s="197"/>
      <c r="D586" s="193" t="s">
        <v>158</v>
      </c>
      <c r="E586" s="198" t="s">
        <v>5</v>
      </c>
      <c r="F586" s="199" t="s">
        <v>159</v>
      </c>
      <c r="H586" s="198" t="s">
        <v>5</v>
      </c>
      <c r="I586" s="200"/>
      <c r="L586" s="197"/>
      <c r="M586" s="201"/>
      <c r="N586" s="202"/>
      <c r="O586" s="202"/>
      <c r="P586" s="202"/>
      <c r="Q586" s="202"/>
      <c r="R586" s="202"/>
      <c r="S586" s="202"/>
      <c r="T586" s="203"/>
      <c r="AT586" s="198" t="s">
        <v>158</v>
      </c>
      <c r="AU586" s="198" t="s">
        <v>78</v>
      </c>
      <c r="AV586" s="12" t="s">
        <v>74</v>
      </c>
      <c r="AW586" s="12" t="s">
        <v>34</v>
      </c>
      <c r="AX586" s="12" t="s">
        <v>70</v>
      </c>
      <c r="AY586" s="198" t="s">
        <v>145</v>
      </c>
    </row>
    <row r="587" spans="2:65" s="12" customFormat="1" x14ac:dyDescent="0.3">
      <c r="B587" s="197"/>
      <c r="D587" s="193" t="s">
        <v>158</v>
      </c>
      <c r="E587" s="198" t="s">
        <v>5</v>
      </c>
      <c r="F587" s="199" t="s">
        <v>777</v>
      </c>
      <c r="H587" s="198" t="s">
        <v>5</v>
      </c>
      <c r="I587" s="200"/>
      <c r="L587" s="197"/>
      <c r="M587" s="201"/>
      <c r="N587" s="202"/>
      <c r="O587" s="202"/>
      <c r="P587" s="202"/>
      <c r="Q587" s="202"/>
      <c r="R587" s="202"/>
      <c r="S587" s="202"/>
      <c r="T587" s="203"/>
      <c r="AT587" s="198" t="s">
        <v>158</v>
      </c>
      <c r="AU587" s="198" t="s">
        <v>78</v>
      </c>
      <c r="AV587" s="12" t="s">
        <v>74</v>
      </c>
      <c r="AW587" s="12" t="s">
        <v>34</v>
      </c>
      <c r="AX587" s="12" t="s">
        <v>70</v>
      </c>
      <c r="AY587" s="198" t="s">
        <v>145</v>
      </c>
    </row>
    <row r="588" spans="2:65" s="13" customFormat="1" x14ac:dyDescent="0.3">
      <c r="B588" s="204"/>
      <c r="D588" s="193" t="s">
        <v>158</v>
      </c>
      <c r="E588" s="205" t="s">
        <v>5</v>
      </c>
      <c r="F588" s="206" t="s">
        <v>778</v>
      </c>
      <c r="H588" s="207">
        <v>55</v>
      </c>
      <c r="I588" s="208"/>
      <c r="L588" s="204"/>
      <c r="M588" s="209"/>
      <c r="N588" s="210"/>
      <c r="O588" s="210"/>
      <c r="P588" s="210"/>
      <c r="Q588" s="210"/>
      <c r="R588" s="210"/>
      <c r="S588" s="210"/>
      <c r="T588" s="211"/>
      <c r="AT588" s="205" t="s">
        <v>158</v>
      </c>
      <c r="AU588" s="205" t="s">
        <v>78</v>
      </c>
      <c r="AV588" s="13" t="s">
        <v>78</v>
      </c>
      <c r="AW588" s="13" t="s">
        <v>34</v>
      </c>
      <c r="AX588" s="13" t="s">
        <v>74</v>
      </c>
      <c r="AY588" s="205" t="s">
        <v>145</v>
      </c>
    </row>
    <row r="589" spans="2:65" s="1" customFormat="1" ht="16.5" customHeight="1" x14ac:dyDescent="0.3">
      <c r="B589" s="180"/>
      <c r="C589" s="228" t="s">
        <v>784</v>
      </c>
      <c r="D589" s="228" t="s">
        <v>273</v>
      </c>
      <c r="E589" s="229" t="s">
        <v>452</v>
      </c>
      <c r="F589" s="230" t="s">
        <v>453</v>
      </c>
      <c r="G589" s="231" t="s">
        <v>260</v>
      </c>
      <c r="H589" s="232">
        <v>2.778</v>
      </c>
      <c r="I589" s="186">
        <v>2662</v>
      </c>
      <c r="J589" s="187">
        <f>H589*I589</f>
        <v>7395.0360000000001</v>
      </c>
      <c r="K589" s="230" t="s">
        <v>151</v>
      </c>
      <c r="L589" s="233"/>
      <c r="M589" s="234" t="s">
        <v>5</v>
      </c>
      <c r="N589" s="235" t="s">
        <v>41</v>
      </c>
      <c r="O589" s="41"/>
      <c r="P589" s="190">
        <v>0</v>
      </c>
      <c r="Q589" s="190">
        <v>1</v>
      </c>
      <c r="R589" s="190">
        <v>2.778</v>
      </c>
      <c r="S589" s="190">
        <v>0</v>
      </c>
      <c r="T589" s="191">
        <v>0</v>
      </c>
      <c r="AR589" s="24" t="s">
        <v>205</v>
      </c>
      <c r="AT589" s="24" t="s">
        <v>273</v>
      </c>
      <c r="AU589" s="24" t="s">
        <v>78</v>
      </c>
      <c r="AY589" s="24" t="s">
        <v>145</v>
      </c>
      <c r="BE589" s="192">
        <v>0</v>
      </c>
      <c r="BF589" s="192">
        <v>0</v>
      </c>
      <c r="BG589" s="192">
        <v>0</v>
      </c>
      <c r="BH589" s="192">
        <v>0</v>
      </c>
      <c r="BI589" s="192">
        <v>0</v>
      </c>
      <c r="BJ589" s="24" t="s">
        <v>74</v>
      </c>
      <c r="BK589" s="192">
        <v>0</v>
      </c>
      <c r="BL589" s="24" t="s">
        <v>152</v>
      </c>
      <c r="BM589" s="24" t="s">
        <v>785</v>
      </c>
    </row>
    <row r="590" spans="2:65" s="1" customFormat="1" x14ac:dyDescent="0.3">
      <c r="B590" s="40"/>
      <c r="D590" s="193" t="s">
        <v>154</v>
      </c>
      <c r="F590" s="194" t="s">
        <v>453</v>
      </c>
      <c r="I590" s="155"/>
      <c r="L590" s="40"/>
      <c r="M590" s="195"/>
      <c r="N590" s="41"/>
      <c r="O590" s="41"/>
      <c r="P590" s="41"/>
      <c r="Q590" s="41"/>
      <c r="R590" s="41"/>
      <c r="S590" s="41"/>
      <c r="T590" s="69"/>
      <c r="AT590" s="24" t="s">
        <v>154</v>
      </c>
      <c r="AU590" s="24" t="s">
        <v>78</v>
      </c>
    </row>
    <row r="591" spans="2:65" s="12" customFormat="1" x14ac:dyDescent="0.3">
      <c r="B591" s="197"/>
      <c r="D591" s="193" t="s">
        <v>158</v>
      </c>
      <c r="E591" s="198" t="s">
        <v>5</v>
      </c>
      <c r="F591" s="199" t="s">
        <v>786</v>
      </c>
      <c r="H591" s="198" t="s">
        <v>5</v>
      </c>
      <c r="I591" s="200"/>
      <c r="L591" s="197"/>
      <c r="M591" s="201"/>
      <c r="N591" s="202"/>
      <c r="O591" s="202"/>
      <c r="P591" s="202"/>
      <c r="Q591" s="202"/>
      <c r="R591" s="202"/>
      <c r="S591" s="202"/>
      <c r="T591" s="203"/>
      <c r="AT591" s="198" t="s">
        <v>158</v>
      </c>
      <c r="AU591" s="198" t="s">
        <v>78</v>
      </c>
      <c r="AV591" s="12" t="s">
        <v>74</v>
      </c>
      <c r="AW591" s="12" t="s">
        <v>34</v>
      </c>
      <c r="AX591" s="12" t="s">
        <v>70</v>
      </c>
      <c r="AY591" s="198" t="s">
        <v>145</v>
      </c>
    </row>
    <row r="592" spans="2:65" s="13" customFormat="1" x14ac:dyDescent="0.3">
      <c r="B592" s="204"/>
      <c r="D592" s="193" t="s">
        <v>158</v>
      </c>
      <c r="E592" s="205" t="s">
        <v>5</v>
      </c>
      <c r="F592" s="206" t="s">
        <v>787</v>
      </c>
      <c r="H592" s="207">
        <v>2.778</v>
      </c>
      <c r="I592" s="208"/>
      <c r="L592" s="204"/>
      <c r="M592" s="209"/>
      <c r="N592" s="210"/>
      <c r="O592" s="210"/>
      <c r="P592" s="210"/>
      <c r="Q592" s="210"/>
      <c r="R592" s="210"/>
      <c r="S592" s="210"/>
      <c r="T592" s="211"/>
      <c r="AT592" s="205" t="s">
        <v>158</v>
      </c>
      <c r="AU592" s="205" t="s">
        <v>78</v>
      </c>
      <c r="AV592" s="13" t="s">
        <v>78</v>
      </c>
      <c r="AW592" s="13" t="s">
        <v>34</v>
      </c>
      <c r="AX592" s="13" t="s">
        <v>74</v>
      </c>
      <c r="AY592" s="205" t="s">
        <v>145</v>
      </c>
    </row>
    <row r="593" spans="2:65" s="1" customFormat="1" ht="25.5" customHeight="1" x14ac:dyDescent="0.3">
      <c r="B593" s="180"/>
      <c r="C593" s="181" t="s">
        <v>788</v>
      </c>
      <c r="D593" s="181" t="s">
        <v>147</v>
      </c>
      <c r="E593" s="182" t="s">
        <v>789</v>
      </c>
      <c r="F593" s="183" t="s">
        <v>790</v>
      </c>
      <c r="G593" s="184" t="s">
        <v>185</v>
      </c>
      <c r="H593" s="185">
        <v>193</v>
      </c>
      <c r="I593" s="186">
        <v>186</v>
      </c>
      <c r="J593" s="187">
        <f>H593*I593</f>
        <v>35898</v>
      </c>
      <c r="K593" s="183" t="s">
        <v>151</v>
      </c>
      <c r="L593" s="40"/>
      <c r="M593" s="188" t="s">
        <v>5</v>
      </c>
      <c r="N593" s="189" t="s">
        <v>41</v>
      </c>
      <c r="O593" s="41"/>
      <c r="P593" s="190">
        <v>0</v>
      </c>
      <c r="Q593" s="190">
        <v>0.15539952000000001</v>
      </c>
      <c r="R593" s="190">
        <v>29.992107360000002</v>
      </c>
      <c r="S593" s="190">
        <v>0</v>
      </c>
      <c r="T593" s="191">
        <v>0</v>
      </c>
      <c r="AR593" s="24" t="s">
        <v>152</v>
      </c>
      <c r="AT593" s="24" t="s">
        <v>147</v>
      </c>
      <c r="AU593" s="24" t="s">
        <v>78</v>
      </c>
      <c r="AY593" s="24" t="s">
        <v>145</v>
      </c>
      <c r="BE593" s="192">
        <v>0</v>
      </c>
      <c r="BF593" s="192">
        <v>0</v>
      </c>
      <c r="BG593" s="192">
        <v>0</v>
      </c>
      <c r="BH593" s="192">
        <v>0</v>
      </c>
      <c r="BI593" s="192">
        <v>0</v>
      </c>
      <c r="BJ593" s="24" t="s">
        <v>74</v>
      </c>
      <c r="BK593" s="192">
        <v>0</v>
      </c>
      <c r="BL593" s="24" t="s">
        <v>152</v>
      </c>
      <c r="BM593" s="24" t="s">
        <v>791</v>
      </c>
    </row>
    <row r="594" spans="2:65" s="1" customFormat="1" ht="40.5" x14ac:dyDescent="0.3">
      <c r="B594" s="40"/>
      <c r="D594" s="193" t="s">
        <v>154</v>
      </c>
      <c r="F594" s="194" t="s">
        <v>792</v>
      </c>
      <c r="I594" s="155"/>
      <c r="L594" s="40"/>
      <c r="M594" s="195"/>
      <c r="N594" s="41"/>
      <c r="O594" s="41"/>
      <c r="P594" s="41"/>
      <c r="Q594" s="41"/>
      <c r="R594" s="41"/>
      <c r="S594" s="41"/>
      <c r="T594" s="69"/>
      <c r="AT594" s="24" t="s">
        <v>154</v>
      </c>
      <c r="AU594" s="24" t="s">
        <v>78</v>
      </c>
    </row>
    <row r="595" spans="2:65" s="1" customFormat="1" ht="94.5" x14ac:dyDescent="0.3">
      <c r="B595" s="40"/>
      <c r="D595" s="193" t="s">
        <v>156</v>
      </c>
      <c r="F595" s="196" t="s">
        <v>793</v>
      </c>
      <c r="I595" s="155"/>
      <c r="L595" s="40"/>
      <c r="M595" s="195"/>
      <c r="N595" s="41"/>
      <c r="O595" s="41"/>
      <c r="P595" s="41"/>
      <c r="Q595" s="41"/>
      <c r="R595" s="41"/>
      <c r="S595" s="41"/>
      <c r="T595" s="69"/>
      <c r="AT595" s="24" t="s">
        <v>156</v>
      </c>
      <c r="AU595" s="24" t="s">
        <v>78</v>
      </c>
    </row>
    <row r="596" spans="2:65" s="12" customFormat="1" x14ac:dyDescent="0.3">
      <c r="B596" s="197"/>
      <c r="D596" s="193" t="s">
        <v>158</v>
      </c>
      <c r="E596" s="198" t="s">
        <v>5</v>
      </c>
      <c r="F596" s="199" t="s">
        <v>159</v>
      </c>
      <c r="H596" s="198" t="s">
        <v>5</v>
      </c>
      <c r="I596" s="200"/>
      <c r="L596" s="197"/>
      <c r="M596" s="201"/>
      <c r="N596" s="202"/>
      <c r="O596" s="202"/>
      <c r="P596" s="202"/>
      <c r="Q596" s="202"/>
      <c r="R596" s="202"/>
      <c r="S596" s="202"/>
      <c r="T596" s="203"/>
      <c r="AT596" s="198" t="s">
        <v>158</v>
      </c>
      <c r="AU596" s="198" t="s">
        <v>78</v>
      </c>
      <c r="AV596" s="12" t="s">
        <v>74</v>
      </c>
      <c r="AW596" s="12" t="s">
        <v>34</v>
      </c>
      <c r="AX596" s="12" t="s">
        <v>70</v>
      </c>
      <c r="AY596" s="198" t="s">
        <v>145</v>
      </c>
    </row>
    <row r="597" spans="2:65" s="12" customFormat="1" x14ac:dyDescent="0.3">
      <c r="B597" s="197"/>
      <c r="D597" s="193" t="s">
        <v>158</v>
      </c>
      <c r="E597" s="198" t="s">
        <v>5</v>
      </c>
      <c r="F597" s="199" t="s">
        <v>794</v>
      </c>
      <c r="H597" s="198" t="s">
        <v>5</v>
      </c>
      <c r="I597" s="200"/>
      <c r="L597" s="197"/>
      <c r="M597" s="201"/>
      <c r="N597" s="202"/>
      <c r="O597" s="202"/>
      <c r="P597" s="202"/>
      <c r="Q597" s="202"/>
      <c r="R597" s="202"/>
      <c r="S597" s="202"/>
      <c r="T597" s="203"/>
      <c r="AT597" s="198" t="s">
        <v>158</v>
      </c>
      <c r="AU597" s="198" t="s">
        <v>78</v>
      </c>
      <c r="AV597" s="12" t="s">
        <v>74</v>
      </c>
      <c r="AW597" s="12" t="s">
        <v>34</v>
      </c>
      <c r="AX597" s="12" t="s">
        <v>70</v>
      </c>
      <c r="AY597" s="198" t="s">
        <v>145</v>
      </c>
    </row>
    <row r="598" spans="2:65" s="13" customFormat="1" x14ac:dyDescent="0.3">
      <c r="B598" s="204"/>
      <c r="D598" s="193" t="s">
        <v>158</v>
      </c>
      <c r="E598" s="205" t="s">
        <v>5</v>
      </c>
      <c r="F598" s="206" t="s">
        <v>795</v>
      </c>
      <c r="H598" s="207">
        <v>110</v>
      </c>
      <c r="I598" s="208"/>
      <c r="L598" s="204"/>
      <c r="M598" s="209"/>
      <c r="N598" s="210"/>
      <c r="O598" s="210"/>
      <c r="P598" s="210"/>
      <c r="Q598" s="210"/>
      <c r="R598" s="210"/>
      <c r="S598" s="210"/>
      <c r="T598" s="211"/>
      <c r="AT598" s="205" t="s">
        <v>158</v>
      </c>
      <c r="AU598" s="205" t="s">
        <v>78</v>
      </c>
      <c r="AV598" s="13" t="s">
        <v>78</v>
      </c>
      <c r="AW598" s="13" t="s">
        <v>34</v>
      </c>
      <c r="AX598" s="13" t="s">
        <v>70</v>
      </c>
      <c r="AY598" s="205" t="s">
        <v>145</v>
      </c>
    </row>
    <row r="599" spans="2:65" s="12" customFormat="1" x14ac:dyDescent="0.3">
      <c r="B599" s="197"/>
      <c r="D599" s="193" t="s">
        <v>158</v>
      </c>
      <c r="E599" s="198" t="s">
        <v>5</v>
      </c>
      <c r="F599" s="199" t="s">
        <v>796</v>
      </c>
      <c r="H599" s="198" t="s">
        <v>5</v>
      </c>
      <c r="I599" s="200"/>
      <c r="L599" s="197"/>
      <c r="M599" s="201"/>
      <c r="N599" s="202"/>
      <c r="O599" s="202"/>
      <c r="P599" s="202"/>
      <c r="Q599" s="202"/>
      <c r="R599" s="202"/>
      <c r="S599" s="202"/>
      <c r="T599" s="203"/>
      <c r="AT599" s="198" t="s">
        <v>158</v>
      </c>
      <c r="AU599" s="198" t="s">
        <v>78</v>
      </c>
      <c r="AV599" s="12" t="s">
        <v>74</v>
      </c>
      <c r="AW599" s="12" t="s">
        <v>34</v>
      </c>
      <c r="AX599" s="12" t="s">
        <v>70</v>
      </c>
      <c r="AY599" s="198" t="s">
        <v>145</v>
      </c>
    </row>
    <row r="600" spans="2:65" s="13" customFormat="1" x14ac:dyDescent="0.3">
      <c r="B600" s="204"/>
      <c r="D600" s="193" t="s">
        <v>158</v>
      </c>
      <c r="E600" s="205" t="s">
        <v>5</v>
      </c>
      <c r="F600" s="206" t="s">
        <v>797</v>
      </c>
      <c r="H600" s="207">
        <v>65</v>
      </c>
      <c r="I600" s="208"/>
      <c r="L600" s="204"/>
      <c r="M600" s="209"/>
      <c r="N600" s="210"/>
      <c r="O600" s="210"/>
      <c r="P600" s="210"/>
      <c r="Q600" s="210"/>
      <c r="R600" s="210"/>
      <c r="S600" s="210"/>
      <c r="T600" s="211"/>
      <c r="AT600" s="205" t="s">
        <v>158</v>
      </c>
      <c r="AU600" s="205" t="s">
        <v>78</v>
      </c>
      <c r="AV600" s="13" t="s">
        <v>78</v>
      </c>
      <c r="AW600" s="13" t="s">
        <v>34</v>
      </c>
      <c r="AX600" s="13" t="s">
        <v>70</v>
      </c>
      <c r="AY600" s="205" t="s">
        <v>145</v>
      </c>
    </row>
    <row r="601" spans="2:65" s="12" customFormat="1" x14ac:dyDescent="0.3">
      <c r="B601" s="197"/>
      <c r="D601" s="193" t="s">
        <v>158</v>
      </c>
      <c r="E601" s="198" t="s">
        <v>5</v>
      </c>
      <c r="F601" s="199" t="s">
        <v>798</v>
      </c>
      <c r="H601" s="198" t="s">
        <v>5</v>
      </c>
      <c r="I601" s="200"/>
      <c r="L601" s="197"/>
      <c r="M601" s="201"/>
      <c r="N601" s="202"/>
      <c r="O601" s="202"/>
      <c r="P601" s="202"/>
      <c r="Q601" s="202"/>
      <c r="R601" s="202"/>
      <c r="S601" s="202"/>
      <c r="T601" s="203"/>
      <c r="AT601" s="198" t="s">
        <v>158</v>
      </c>
      <c r="AU601" s="198" t="s">
        <v>78</v>
      </c>
      <c r="AV601" s="12" t="s">
        <v>74</v>
      </c>
      <c r="AW601" s="12" t="s">
        <v>34</v>
      </c>
      <c r="AX601" s="12" t="s">
        <v>70</v>
      </c>
      <c r="AY601" s="198" t="s">
        <v>145</v>
      </c>
    </row>
    <row r="602" spans="2:65" s="13" customFormat="1" x14ac:dyDescent="0.3">
      <c r="B602" s="204"/>
      <c r="D602" s="193" t="s">
        <v>158</v>
      </c>
      <c r="E602" s="205" t="s">
        <v>5</v>
      </c>
      <c r="F602" s="206" t="s">
        <v>799</v>
      </c>
      <c r="H602" s="207">
        <v>9</v>
      </c>
      <c r="I602" s="208"/>
      <c r="L602" s="204"/>
      <c r="M602" s="209"/>
      <c r="N602" s="210"/>
      <c r="O602" s="210"/>
      <c r="P602" s="210"/>
      <c r="Q602" s="210"/>
      <c r="R602" s="210"/>
      <c r="S602" s="210"/>
      <c r="T602" s="211"/>
      <c r="AT602" s="205" t="s">
        <v>158</v>
      </c>
      <c r="AU602" s="205" t="s">
        <v>78</v>
      </c>
      <c r="AV602" s="13" t="s">
        <v>78</v>
      </c>
      <c r="AW602" s="13" t="s">
        <v>34</v>
      </c>
      <c r="AX602" s="13" t="s">
        <v>70</v>
      </c>
      <c r="AY602" s="205" t="s">
        <v>145</v>
      </c>
    </row>
    <row r="603" spans="2:65" s="12" customFormat="1" x14ac:dyDescent="0.3">
      <c r="B603" s="197"/>
      <c r="D603" s="193" t="s">
        <v>158</v>
      </c>
      <c r="E603" s="198" t="s">
        <v>5</v>
      </c>
      <c r="F603" s="199" t="s">
        <v>800</v>
      </c>
      <c r="H603" s="198" t="s">
        <v>5</v>
      </c>
      <c r="I603" s="200"/>
      <c r="L603" s="197"/>
      <c r="M603" s="201"/>
      <c r="N603" s="202"/>
      <c r="O603" s="202"/>
      <c r="P603" s="202"/>
      <c r="Q603" s="202"/>
      <c r="R603" s="202"/>
      <c r="S603" s="202"/>
      <c r="T603" s="203"/>
      <c r="AT603" s="198" t="s">
        <v>158</v>
      </c>
      <c r="AU603" s="198" t="s">
        <v>78</v>
      </c>
      <c r="AV603" s="12" t="s">
        <v>74</v>
      </c>
      <c r="AW603" s="12" t="s">
        <v>34</v>
      </c>
      <c r="AX603" s="12" t="s">
        <v>70</v>
      </c>
      <c r="AY603" s="198" t="s">
        <v>145</v>
      </c>
    </row>
    <row r="604" spans="2:65" s="13" customFormat="1" x14ac:dyDescent="0.3">
      <c r="B604" s="204"/>
      <c r="D604" s="193" t="s">
        <v>158</v>
      </c>
      <c r="E604" s="205" t="s">
        <v>5</v>
      </c>
      <c r="F604" s="206" t="s">
        <v>799</v>
      </c>
      <c r="H604" s="207">
        <v>9</v>
      </c>
      <c r="I604" s="208"/>
      <c r="L604" s="204"/>
      <c r="M604" s="209"/>
      <c r="N604" s="210"/>
      <c r="O604" s="210"/>
      <c r="P604" s="210"/>
      <c r="Q604" s="210"/>
      <c r="R604" s="210"/>
      <c r="S604" s="210"/>
      <c r="T604" s="211"/>
      <c r="AT604" s="205" t="s">
        <v>158</v>
      </c>
      <c r="AU604" s="205" t="s">
        <v>78</v>
      </c>
      <c r="AV604" s="13" t="s">
        <v>78</v>
      </c>
      <c r="AW604" s="13" t="s">
        <v>34</v>
      </c>
      <c r="AX604" s="13" t="s">
        <v>70</v>
      </c>
      <c r="AY604" s="205" t="s">
        <v>145</v>
      </c>
    </row>
    <row r="605" spans="2:65" s="14" customFormat="1" x14ac:dyDescent="0.3">
      <c r="B605" s="212"/>
      <c r="D605" s="193" t="s">
        <v>158</v>
      </c>
      <c r="E605" s="213" t="s">
        <v>5</v>
      </c>
      <c r="F605" s="214" t="s">
        <v>175</v>
      </c>
      <c r="H605" s="215">
        <v>193</v>
      </c>
      <c r="I605" s="216"/>
      <c r="L605" s="212"/>
      <c r="M605" s="217"/>
      <c r="N605" s="218"/>
      <c r="O605" s="218"/>
      <c r="P605" s="218"/>
      <c r="Q605" s="218"/>
      <c r="R605" s="218"/>
      <c r="S605" s="218"/>
      <c r="T605" s="219"/>
      <c r="AT605" s="213" t="s">
        <v>158</v>
      </c>
      <c r="AU605" s="213" t="s">
        <v>78</v>
      </c>
      <c r="AV605" s="14" t="s">
        <v>152</v>
      </c>
      <c r="AW605" s="14" t="s">
        <v>34</v>
      </c>
      <c r="AX605" s="14" t="s">
        <v>74</v>
      </c>
      <c r="AY605" s="213" t="s">
        <v>145</v>
      </c>
    </row>
    <row r="606" spans="2:65" s="1" customFormat="1" ht="16.5" customHeight="1" x14ac:dyDescent="0.3">
      <c r="B606" s="180"/>
      <c r="C606" s="228" t="s">
        <v>801</v>
      </c>
      <c r="D606" s="228" t="s">
        <v>273</v>
      </c>
      <c r="E606" s="229" t="s">
        <v>802</v>
      </c>
      <c r="F606" s="230" t="s">
        <v>803</v>
      </c>
      <c r="G606" s="231" t="s">
        <v>329</v>
      </c>
      <c r="H606" s="232">
        <v>111.1</v>
      </c>
      <c r="I606" s="186">
        <v>124</v>
      </c>
      <c r="J606" s="187">
        <f>H606*I606</f>
        <v>13776.4</v>
      </c>
      <c r="K606" s="230" t="s">
        <v>151</v>
      </c>
      <c r="L606" s="233"/>
      <c r="M606" s="234" t="s">
        <v>5</v>
      </c>
      <c r="N606" s="235" t="s">
        <v>41</v>
      </c>
      <c r="O606" s="41"/>
      <c r="P606" s="190">
        <v>0</v>
      </c>
      <c r="Q606" s="190">
        <v>8.2100000000000006E-2</v>
      </c>
      <c r="R606" s="190">
        <v>9.1213099999999994</v>
      </c>
      <c r="S606" s="190">
        <v>0</v>
      </c>
      <c r="T606" s="191">
        <v>0</v>
      </c>
      <c r="AR606" s="24" t="s">
        <v>205</v>
      </c>
      <c r="AT606" s="24" t="s">
        <v>273</v>
      </c>
      <c r="AU606" s="24" t="s">
        <v>78</v>
      </c>
      <c r="AY606" s="24" t="s">
        <v>145</v>
      </c>
      <c r="BE606" s="192">
        <v>0</v>
      </c>
      <c r="BF606" s="192">
        <v>0</v>
      </c>
      <c r="BG606" s="192">
        <v>0</v>
      </c>
      <c r="BH606" s="192">
        <v>0</v>
      </c>
      <c r="BI606" s="192">
        <v>0</v>
      </c>
      <c r="BJ606" s="24" t="s">
        <v>74</v>
      </c>
      <c r="BK606" s="192">
        <v>0</v>
      </c>
      <c r="BL606" s="24" t="s">
        <v>152</v>
      </c>
      <c r="BM606" s="24" t="s">
        <v>804</v>
      </c>
    </row>
    <row r="607" spans="2:65" s="1" customFormat="1" x14ac:dyDescent="0.3">
      <c r="B607" s="40"/>
      <c r="D607" s="193" t="s">
        <v>154</v>
      </c>
      <c r="F607" s="194" t="s">
        <v>805</v>
      </c>
      <c r="I607" s="155"/>
      <c r="L607" s="40"/>
      <c r="M607" s="195"/>
      <c r="N607" s="41"/>
      <c r="O607" s="41"/>
      <c r="P607" s="41"/>
      <c r="Q607" s="41"/>
      <c r="R607" s="41"/>
      <c r="S607" s="41"/>
      <c r="T607" s="69"/>
      <c r="AT607" s="24" t="s">
        <v>154</v>
      </c>
      <c r="AU607" s="24" t="s">
        <v>78</v>
      </c>
    </row>
    <row r="608" spans="2:65" s="12" customFormat="1" x14ac:dyDescent="0.3">
      <c r="B608" s="197"/>
      <c r="D608" s="193" t="s">
        <v>158</v>
      </c>
      <c r="E608" s="198" t="s">
        <v>5</v>
      </c>
      <c r="F608" s="199" t="s">
        <v>806</v>
      </c>
      <c r="H608" s="198" t="s">
        <v>5</v>
      </c>
      <c r="I608" s="200"/>
      <c r="L608" s="197"/>
      <c r="M608" s="201"/>
      <c r="N608" s="202"/>
      <c r="O608" s="202"/>
      <c r="P608" s="202"/>
      <c r="Q608" s="202"/>
      <c r="R608" s="202"/>
      <c r="S608" s="202"/>
      <c r="T608" s="203"/>
      <c r="AT608" s="198" t="s">
        <v>158</v>
      </c>
      <c r="AU608" s="198" t="s">
        <v>78</v>
      </c>
      <c r="AV608" s="12" t="s">
        <v>74</v>
      </c>
      <c r="AW608" s="12" t="s">
        <v>34</v>
      </c>
      <c r="AX608" s="12" t="s">
        <v>70</v>
      </c>
      <c r="AY608" s="198" t="s">
        <v>145</v>
      </c>
    </row>
    <row r="609" spans="2:65" s="13" customFormat="1" x14ac:dyDescent="0.3">
      <c r="B609" s="204"/>
      <c r="D609" s="193" t="s">
        <v>158</v>
      </c>
      <c r="E609" s="205" t="s">
        <v>5</v>
      </c>
      <c r="F609" s="206" t="s">
        <v>807</v>
      </c>
      <c r="H609" s="207">
        <v>111.1</v>
      </c>
      <c r="I609" s="208"/>
      <c r="L609" s="204"/>
      <c r="M609" s="209"/>
      <c r="N609" s="210"/>
      <c r="O609" s="210"/>
      <c r="P609" s="210"/>
      <c r="Q609" s="210"/>
      <c r="R609" s="210"/>
      <c r="S609" s="210"/>
      <c r="T609" s="211"/>
      <c r="AT609" s="205" t="s">
        <v>158</v>
      </c>
      <c r="AU609" s="205" t="s">
        <v>78</v>
      </c>
      <c r="AV609" s="13" t="s">
        <v>78</v>
      </c>
      <c r="AW609" s="13" t="s">
        <v>34</v>
      </c>
      <c r="AX609" s="13" t="s">
        <v>74</v>
      </c>
      <c r="AY609" s="205" t="s">
        <v>145</v>
      </c>
    </row>
    <row r="610" spans="2:65" s="1" customFormat="1" ht="16.5" customHeight="1" x14ac:dyDescent="0.3">
      <c r="B610" s="180"/>
      <c r="C610" s="228" t="s">
        <v>808</v>
      </c>
      <c r="D610" s="228" t="s">
        <v>273</v>
      </c>
      <c r="E610" s="229" t="s">
        <v>809</v>
      </c>
      <c r="F610" s="230" t="s">
        <v>810</v>
      </c>
      <c r="G610" s="231" t="s">
        <v>329</v>
      </c>
      <c r="H610" s="232">
        <v>65.650000000000006</v>
      </c>
      <c r="I610" s="186">
        <v>115</v>
      </c>
      <c r="J610" s="187">
        <f>H610*I610</f>
        <v>7549.7500000000009</v>
      </c>
      <c r="K610" s="230" t="s">
        <v>151</v>
      </c>
      <c r="L610" s="233"/>
      <c r="M610" s="234" t="s">
        <v>5</v>
      </c>
      <c r="N610" s="235" t="s">
        <v>41</v>
      </c>
      <c r="O610" s="41"/>
      <c r="P610" s="190">
        <v>0</v>
      </c>
      <c r="Q610" s="190">
        <v>4.8300000000000003E-2</v>
      </c>
      <c r="R610" s="190">
        <v>3.1708950000000002</v>
      </c>
      <c r="S610" s="190">
        <v>0</v>
      </c>
      <c r="T610" s="191">
        <v>0</v>
      </c>
      <c r="AR610" s="24" t="s">
        <v>205</v>
      </c>
      <c r="AT610" s="24" t="s">
        <v>273</v>
      </c>
      <c r="AU610" s="24" t="s">
        <v>78</v>
      </c>
      <c r="AY610" s="24" t="s">
        <v>145</v>
      </c>
      <c r="BE610" s="192">
        <v>0</v>
      </c>
      <c r="BF610" s="192">
        <v>0</v>
      </c>
      <c r="BG610" s="192">
        <v>0</v>
      </c>
      <c r="BH610" s="192">
        <v>0</v>
      </c>
      <c r="BI610" s="192">
        <v>0</v>
      </c>
      <c r="BJ610" s="24" t="s">
        <v>74</v>
      </c>
      <c r="BK610" s="192">
        <v>0</v>
      </c>
      <c r="BL610" s="24" t="s">
        <v>152</v>
      </c>
      <c r="BM610" s="24" t="s">
        <v>811</v>
      </c>
    </row>
    <row r="611" spans="2:65" s="1" customFormat="1" x14ac:dyDescent="0.3">
      <c r="B611" s="40"/>
      <c r="D611" s="193" t="s">
        <v>154</v>
      </c>
      <c r="F611" s="194" t="s">
        <v>812</v>
      </c>
      <c r="I611" s="155"/>
      <c r="L611" s="40"/>
      <c r="M611" s="195"/>
      <c r="N611" s="41"/>
      <c r="O611" s="41"/>
      <c r="P611" s="41"/>
      <c r="Q611" s="41"/>
      <c r="R611" s="41"/>
      <c r="S611" s="41"/>
      <c r="T611" s="69"/>
      <c r="AT611" s="24" t="s">
        <v>154</v>
      </c>
      <c r="AU611" s="24" t="s">
        <v>78</v>
      </c>
    </row>
    <row r="612" spans="2:65" s="12" customFormat="1" x14ac:dyDescent="0.3">
      <c r="B612" s="197"/>
      <c r="D612" s="193" t="s">
        <v>158</v>
      </c>
      <c r="E612" s="198" t="s">
        <v>5</v>
      </c>
      <c r="F612" s="199" t="s">
        <v>806</v>
      </c>
      <c r="H612" s="198" t="s">
        <v>5</v>
      </c>
      <c r="I612" s="200"/>
      <c r="L612" s="197"/>
      <c r="M612" s="201"/>
      <c r="N612" s="202"/>
      <c r="O612" s="202"/>
      <c r="P612" s="202"/>
      <c r="Q612" s="202"/>
      <c r="R612" s="202"/>
      <c r="S612" s="202"/>
      <c r="T612" s="203"/>
      <c r="AT612" s="198" t="s">
        <v>158</v>
      </c>
      <c r="AU612" s="198" t="s">
        <v>78</v>
      </c>
      <c r="AV612" s="12" t="s">
        <v>74</v>
      </c>
      <c r="AW612" s="12" t="s">
        <v>34</v>
      </c>
      <c r="AX612" s="12" t="s">
        <v>70</v>
      </c>
      <c r="AY612" s="198" t="s">
        <v>145</v>
      </c>
    </row>
    <row r="613" spans="2:65" s="13" customFormat="1" x14ac:dyDescent="0.3">
      <c r="B613" s="204"/>
      <c r="D613" s="193" t="s">
        <v>158</v>
      </c>
      <c r="E613" s="205" t="s">
        <v>5</v>
      </c>
      <c r="F613" s="206" t="s">
        <v>813</v>
      </c>
      <c r="H613" s="207">
        <v>65.650000000000006</v>
      </c>
      <c r="I613" s="208"/>
      <c r="L613" s="204"/>
      <c r="M613" s="209"/>
      <c r="N613" s="210"/>
      <c r="O613" s="210"/>
      <c r="P613" s="210"/>
      <c r="Q613" s="210"/>
      <c r="R613" s="210"/>
      <c r="S613" s="210"/>
      <c r="T613" s="211"/>
      <c r="AT613" s="205" t="s">
        <v>158</v>
      </c>
      <c r="AU613" s="205" t="s">
        <v>78</v>
      </c>
      <c r="AV613" s="13" t="s">
        <v>78</v>
      </c>
      <c r="AW613" s="13" t="s">
        <v>34</v>
      </c>
      <c r="AX613" s="13" t="s">
        <v>74</v>
      </c>
      <c r="AY613" s="205" t="s">
        <v>145</v>
      </c>
    </row>
    <row r="614" spans="2:65" s="1" customFormat="1" ht="16.5" customHeight="1" x14ac:dyDescent="0.3">
      <c r="B614" s="180"/>
      <c r="C614" s="228" t="s">
        <v>814</v>
      </c>
      <c r="D614" s="228" t="s">
        <v>273</v>
      </c>
      <c r="E614" s="229" t="s">
        <v>815</v>
      </c>
      <c r="F614" s="230" t="s">
        <v>816</v>
      </c>
      <c r="G614" s="231" t="s">
        <v>329</v>
      </c>
      <c r="H614" s="232">
        <v>18.18</v>
      </c>
      <c r="I614" s="186">
        <v>375</v>
      </c>
      <c r="J614" s="187">
        <f>H614*I614</f>
        <v>6817.5</v>
      </c>
      <c r="K614" s="230" t="s">
        <v>151</v>
      </c>
      <c r="L614" s="233"/>
      <c r="M614" s="234" t="s">
        <v>5</v>
      </c>
      <c r="N614" s="235" t="s">
        <v>41</v>
      </c>
      <c r="O614" s="41"/>
      <c r="P614" s="190">
        <v>0</v>
      </c>
      <c r="Q614" s="190">
        <v>6.4000000000000001E-2</v>
      </c>
      <c r="R614" s="190">
        <v>1.1635200000000001</v>
      </c>
      <c r="S614" s="190">
        <v>0</v>
      </c>
      <c r="T614" s="191">
        <v>0</v>
      </c>
      <c r="AR614" s="24" t="s">
        <v>205</v>
      </c>
      <c r="AT614" s="24" t="s">
        <v>273</v>
      </c>
      <c r="AU614" s="24" t="s">
        <v>78</v>
      </c>
      <c r="AY614" s="24" t="s">
        <v>145</v>
      </c>
      <c r="BE614" s="192">
        <v>0</v>
      </c>
      <c r="BF614" s="192">
        <v>0</v>
      </c>
      <c r="BG614" s="192">
        <v>0</v>
      </c>
      <c r="BH614" s="192">
        <v>0</v>
      </c>
      <c r="BI614" s="192">
        <v>0</v>
      </c>
      <c r="BJ614" s="24" t="s">
        <v>74</v>
      </c>
      <c r="BK614" s="192">
        <v>0</v>
      </c>
      <c r="BL614" s="24" t="s">
        <v>152</v>
      </c>
      <c r="BM614" s="24" t="s">
        <v>817</v>
      </c>
    </row>
    <row r="615" spans="2:65" s="1" customFormat="1" x14ac:dyDescent="0.3">
      <c r="B615" s="40"/>
      <c r="D615" s="193" t="s">
        <v>154</v>
      </c>
      <c r="F615" s="194" t="s">
        <v>818</v>
      </c>
      <c r="I615" s="155"/>
      <c r="L615" s="40"/>
      <c r="M615" s="195"/>
      <c r="N615" s="41"/>
      <c r="O615" s="41"/>
      <c r="P615" s="41"/>
      <c r="Q615" s="41"/>
      <c r="R615" s="41"/>
      <c r="S615" s="41"/>
      <c r="T615" s="69"/>
      <c r="AT615" s="24" t="s">
        <v>154</v>
      </c>
      <c r="AU615" s="24" t="s">
        <v>78</v>
      </c>
    </row>
    <row r="616" spans="2:65" s="12" customFormat="1" x14ac:dyDescent="0.3">
      <c r="B616" s="197"/>
      <c r="D616" s="193" t="s">
        <v>158</v>
      </c>
      <c r="E616" s="198" t="s">
        <v>5</v>
      </c>
      <c r="F616" s="199" t="s">
        <v>806</v>
      </c>
      <c r="H616" s="198" t="s">
        <v>5</v>
      </c>
      <c r="I616" s="200"/>
      <c r="L616" s="197"/>
      <c r="M616" s="201"/>
      <c r="N616" s="202"/>
      <c r="O616" s="202"/>
      <c r="P616" s="202"/>
      <c r="Q616" s="202"/>
      <c r="R616" s="202"/>
      <c r="S616" s="202"/>
      <c r="T616" s="203"/>
      <c r="AT616" s="198" t="s">
        <v>158</v>
      </c>
      <c r="AU616" s="198" t="s">
        <v>78</v>
      </c>
      <c r="AV616" s="12" t="s">
        <v>74</v>
      </c>
      <c r="AW616" s="12" t="s">
        <v>34</v>
      </c>
      <c r="AX616" s="12" t="s">
        <v>70</v>
      </c>
      <c r="AY616" s="198" t="s">
        <v>145</v>
      </c>
    </row>
    <row r="617" spans="2:65" s="13" customFormat="1" x14ac:dyDescent="0.3">
      <c r="B617" s="204"/>
      <c r="D617" s="193" t="s">
        <v>158</v>
      </c>
      <c r="E617" s="205" t="s">
        <v>5</v>
      </c>
      <c r="F617" s="206" t="s">
        <v>819</v>
      </c>
      <c r="H617" s="207">
        <v>18.18</v>
      </c>
      <c r="I617" s="208"/>
      <c r="L617" s="204"/>
      <c r="M617" s="209"/>
      <c r="N617" s="210"/>
      <c r="O617" s="210"/>
      <c r="P617" s="210"/>
      <c r="Q617" s="210"/>
      <c r="R617" s="210"/>
      <c r="S617" s="210"/>
      <c r="T617" s="211"/>
      <c r="AT617" s="205" t="s">
        <v>158</v>
      </c>
      <c r="AU617" s="205" t="s">
        <v>78</v>
      </c>
      <c r="AV617" s="13" t="s">
        <v>78</v>
      </c>
      <c r="AW617" s="13" t="s">
        <v>34</v>
      </c>
      <c r="AX617" s="13" t="s">
        <v>74</v>
      </c>
      <c r="AY617" s="205" t="s">
        <v>145</v>
      </c>
    </row>
    <row r="618" spans="2:65" s="1" customFormat="1" ht="25.5" customHeight="1" x14ac:dyDescent="0.3">
      <c r="B618" s="180"/>
      <c r="C618" s="181" t="s">
        <v>820</v>
      </c>
      <c r="D618" s="181" t="s">
        <v>147</v>
      </c>
      <c r="E618" s="182" t="s">
        <v>821</v>
      </c>
      <c r="F618" s="183" t="s">
        <v>822</v>
      </c>
      <c r="G618" s="184" t="s">
        <v>185</v>
      </c>
      <c r="H618" s="185">
        <v>510</v>
      </c>
      <c r="I618" s="186">
        <v>186</v>
      </c>
      <c r="J618" s="187">
        <f>H618*I618</f>
        <v>94860</v>
      </c>
      <c r="K618" s="183" t="s">
        <v>151</v>
      </c>
      <c r="L618" s="40"/>
      <c r="M618" s="188" t="s">
        <v>5</v>
      </c>
      <c r="N618" s="189" t="s">
        <v>41</v>
      </c>
      <c r="O618" s="41"/>
      <c r="P618" s="190">
        <v>0</v>
      </c>
      <c r="Q618" s="190">
        <v>0.12949959999999999</v>
      </c>
      <c r="R618" s="190">
        <v>66.044795999999991</v>
      </c>
      <c r="S618" s="190">
        <v>0</v>
      </c>
      <c r="T618" s="191">
        <v>0</v>
      </c>
      <c r="AR618" s="24" t="s">
        <v>152</v>
      </c>
      <c r="AT618" s="24" t="s">
        <v>147</v>
      </c>
      <c r="AU618" s="24" t="s">
        <v>78</v>
      </c>
      <c r="AY618" s="24" t="s">
        <v>145</v>
      </c>
      <c r="BE618" s="192">
        <v>0</v>
      </c>
      <c r="BF618" s="192">
        <v>0</v>
      </c>
      <c r="BG618" s="192">
        <v>0</v>
      </c>
      <c r="BH618" s="192">
        <v>0</v>
      </c>
      <c r="BI618" s="192">
        <v>0</v>
      </c>
      <c r="BJ618" s="24" t="s">
        <v>74</v>
      </c>
      <c r="BK618" s="192">
        <v>0</v>
      </c>
      <c r="BL618" s="24" t="s">
        <v>152</v>
      </c>
      <c r="BM618" s="24" t="s">
        <v>823</v>
      </c>
    </row>
    <row r="619" spans="2:65" s="1" customFormat="1" ht="40.5" x14ac:dyDescent="0.3">
      <c r="B619" s="40"/>
      <c r="D619" s="193" t="s">
        <v>154</v>
      </c>
      <c r="F619" s="194" t="s">
        <v>824</v>
      </c>
      <c r="I619" s="155"/>
      <c r="L619" s="40"/>
      <c r="M619" s="195"/>
      <c r="N619" s="41"/>
      <c r="O619" s="41"/>
      <c r="P619" s="41"/>
      <c r="Q619" s="41"/>
      <c r="R619" s="41"/>
      <c r="S619" s="41"/>
      <c r="T619" s="69"/>
      <c r="AT619" s="24" t="s">
        <v>154</v>
      </c>
      <c r="AU619" s="24" t="s">
        <v>78</v>
      </c>
    </row>
    <row r="620" spans="2:65" s="1" customFormat="1" ht="94.5" x14ac:dyDescent="0.3">
      <c r="B620" s="40"/>
      <c r="D620" s="193" t="s">
        <v>156</v>
      </c>
      <c r="F620" s="196" t="s">
        <v>825</v>
      </c>
      <c r="I620" s="155"/>
      <c r="L620" s="40"/>
      <c r="M620" s="195"/>
      <c r="N620" s="41"/>
      <c r="O620" s="41"/>
      <c r="P620" s="41"/>
      <c r="Q620" s="41"/>
      <c r="R620" s="41"/>
      <c r="S620" s="41"/>
      <c r="T620" s="69"/>
      <c r="AT620" s="24" t="s">
        <v>156</v>
      </c>
      <c r="AU620" s="24" t="s">
        <v>78</v>
      </c>
    </row>
    <row r="621" spans="2:65" s="12" customFormat="1" x14ac:dyDescent="0.3">
      <c r="B621" s="197"/>
      <c r="D621" s="193" t="s">
        <v>158</v>
      </c>
      <c r="E621" s="198" t="s">
        <v>5</v>
      </c>
      <c r="F621" s="199" t="s">
        <v>159</v>
      </c>
      <c r="H621" s="198" t="s">
        <v>5</v>
      </c>
      <c r="I621" s="200"/>
      <c r="L621" s="197"/>
      <c r="M621" s="201"/>
      <c r="N621" s="202"/>
      <c r="O621" s="202"/>
      <c r="P621" s="202"/>
      <c r="Q621" s="202"/>
      <c r="R621" s="202"/>
      <c r="S621" s="202"/>
      <c r="T621" s="203"/>
      <c r="AT621" s="198" t="s">
        <v>158</v>
      </c>
      <c r="AU621" s="198" t="s">
        <v>78</v>
      </c>
      <c r="AV621" s="12" t="s">
        <v>74</v>
      </c>
      <c r="AW621" s="12" t="s">
        <v>34</v>
      </c>
      <c r="AX621" s="12" t="s">
        <v>70</v>
      </c>
      <c r="AY621" s="198" t="s">
        <v>145</v>
      </c>
    </row>
    <row r="622" spans="2:65" s="12" customFormat="1" x14ac:dyDescent="0.3">
      <c r="B622" s="197"/>
      <c r="D622" s="193" t="s">
        <v>158</v>
      </c>
      <c r="E622" s="198" t="s">
        <v>5</v>
      </c>
      <c r="F622" s="199" t="s">
        <v>826</v>
      </c>
      <c r="H622" s="198" t="s">
        <v>5</v>
      </c>
      <c r="I622" s="200"/>
      <c r="L622" s="197"/>
      <c r="M622" s="201"/>
      <c r="N622" s="202"/>
      <c r="O622" s="202"/>
      <c r="P622" s="202"/>
      <c r="Q622" s="202"/>
      <c r="R622" s="202"/>
      <c r="S622" s="202"/>
      <c r="T622" s="203"/>
      <c r="AT622" s="198" t="s">
        <v>158</v>
      </c>
      <c r="AU622" s="198" t="s">
        <v>78</v>
      </c>
      <c r="AV622" s="12" t="s">
        <v>74</v>
      </c>
      <c r="AW622" s="12" t="s">
        <v>34</v>
      </c>
      <c r="AX622" s="12" t="s">
        <v>70</v>
      </c>
      <c r="AY622" s="198" t="s">
        <v>145</v>
      </c>
    </row>
    <row r="623" spans="2:65" s="13" customFormat="1" x14ac:dyDescent="0.3">
      <c r="B623" s="204"/>
      <c r="D623" s="193" t="s">
        <v>158</v>
      </c>
      <c r="E623" s="205" t="s">
        <v>5</v>
      </c>
      <c r="F623" s="206" t="s">
        <v>827</v>
      </c>
      <c r="H623" s="207">
        <v>510</v>
      </c>
      <c r="I623" s="208"/>
      <c r="L623" s="204"/>
      <c r="M623" s="209"/>
      <c r="N623" s="210"/>
      <c r="O623" s="210"/>
      <c r="P623" s="210"/>
      <c r="Q623" s="210"/>
      <c r="R623" s="210"/>
      <c r="S623" s="210"/>
      <c r="T623" s="211"/>
      <c r="AT623" s="205" t="s">
        <v>158</v>
      </c>
      <c r="AU623" s="205" t="s">
        <v>78</v>
      </c>
      <c r="AV623" s="13" t="s">
        <v>78</v>
      </c>
      <c r="AW623" s="13" t="s">
        <v>34</v>
      </c>
      <c r="AX623" s="13" t="s">
        <v>74</v>
      </c>
      <c r="AY623" s="205" t="s">
        <v>145</v>
      </c>
    </row>
    <row r="624" spans="2:65" s="1" customFormat="1" ht="16.5" customHeight="1" x14ac:dyDescent="0.3">
      <c r="B624" s="180"/>
      <c r="C624" s="228" t="s">
        <v>828</v>
      </c>
      <c r="D624" s="228" t="s">
        <v>273</v>
      </c>
      <c r="E624" s="229" t="s">
        <v>829</v>
      </c>
      <c r="F624" s="230" t="s">
        <v>830</v>
      </c>
      <c r="G624" s="231" t="s">
        <v>329</v>
      </c>
      <c r="H624" s="232">
        <v>515.1</v>
      </c>
      <c r="I624" s="186">
        <v>109</v>
      </c>
      <c r="J624" s="187">
        <f>H624*I624</f>
        <v>56145.9</v>
      </c>
      <c r="K624" s="230" t="s">
        <v>5</v>
      </c>
      <c r="L624" s="233"/>
      <c r="M624" s="234" t="s">
        <v>5</v>
      </c>
      <c r="N624" s="235" t="s">
        <v>41</v>
      </c>
      <c r="O624" s="41"/>
      <c r="P624" s="190">
        <v>0</v>
      </c>
      <c r="Q624" s="190">
        <v>4.5999999999999999E-2</v>
      </c>
      <c r="R624" s="190">
        <v>23.694600000000001</v>
      </c>
      <c r="S624" s="190">
        <v>0</v>
      </c>
      <c r="T624" s="191">
        <v>0</v>
      </c>
      <c r="AR624" s="24" t="s">
        <v>205</v>
      </c>
      <c r="AT624" s="24" t="s">
        <v>273</v>
      </c>
      <c r="AU624" s="24" t="s">
        <v>78</v>
      </c>
      <c r="AY624" s="24" t="s">
        <v>145</v>
      </c>
      <c r="BE624" s="192">
        <v>0</v>
      </c>
      <c r="BF624" s="192">
        <v>0</v>
      </c>
      <c r="BG624" s="192">
        <v>0</v>
      </c>
      <c r="BH624" s="192">
        <v>0</v>
      </c>
      <c r="BI624" s="192">
        <v>0</v>
      </c>
      <c r="BJ624" s="24" t="s">
        <v>74</v>
      </c>
      <c r="BK624" s="192">
        <v>0</v>
      </c>
      <c r="BL624" s="24" t="s">
        <v>152</v>
      </c>
      <c r="BM624" s="24" t="s">
        <v>831</v>
      </c>
    </row>
    <row r="625" spans="2:65" s="1" customFormat="1" x14ac:dyDescent="0.3">
      <c r="B625" s="40"/>
      <c r="D625" s="193" t="s">
        <v>154</v>
      </c>
      <c r="F625" s="194" t="s">
        <v>832</v>
      </c>
      <c r="I625" s="155"/>
      <c r="L625" s="40"/>
      <c r="M625" s="195"/>
      <c r="N625" s="41"/>
      <c r="O625" s="41"/>
      <c r="P625" s="41"/>
      <c r="Q625" s="41"/>
      <c r="R625" s="41"/>
      <c r="S625" s="41"/>
      <c r="T625" s="69"/>
      <c r="AT625" s="24" t="s">
        <v>154</v>
      </c>
      <c r="AU625" s="24" t="s">
        <v>78</v>
      </c>
    </row>
    <row r="626" spans="2:65" s="12" customFormat="1" x14ac:dyDescent="0.3">
      <c r="B626" s="197"/>
      <c r="D626" s="193" t="s">
        <v>158</v>
      </c>
      <c r="E626" s="198" t="s">
        <v>5</v>
      </c>
      <c r="F626" s="199" t="s">
        <v>833</v>
      </c>
      <c r="H626" s="198" t="s">
        <v>5</v>
      </c>
      <c r="I626" s="200"/>
      <c r="L626" s="197"/>
      <c r="M626" s="201"/>
      <c r="N626" s="202"/>
      <c r="O626" s="202"/>
      <c r="P626" s="202"/>
      <c r="Q626" s="202"/>
      <c r="R626" s="202"/>
      <c r="S626" s="202"/>
      <c r="T626" s="203"/>
      <c r="AT626" s="198" t="s">
        <v>158</v>
      </c>
      <c r="AU626" s="198" t="s">
        <v>78</v>
      </c>
      <c r="AV626" s="12" t="s">
        <v>74</v>
      </c>
      <c r="AW626" s="12" t="s">
        <v>34</v>
      </c>
      <c r="AX626" s="12" t="s">
        <v>70</v>
      </c>
      <c r="AY626" s="198" t="s">
        <v>145</v>
      </c>
    </row>
    <row r="627" spans="2:65" s="13" customFormat="1" x14ac:dyDescent="0.3">
      <c r="B627" s="204"/>
      <c r="D627" s="193" t="s">
        <v>158</v>
      </c>
      <c r="E627" s="205" t="s">
        <v>5</v>
      </c>
      <c r="F627" s="206" t="s">
        <v>834</v>
      </c>
      <c r="H627" s="207">
        <v>515.1</v>
      </c>
      <c r="I627" s="208"/>
      <c r="L627" s="204"/>
      <c r="M627" s="209"/>
      <c r="N627" s="210"/>
      <c r="O627" s="210"/>
      <c r="P627" s="210"/>
      <c r="Q627" s="210"/>
      <c r="R627" s="210"/>
      <c r="S627" s="210"/>
      <c r="T627" s="211"/>
      <c r="AT627" s="205" t="s">
        <v>158</v>
      </c>
      <c r="AU627" s="205" t="s">
        <v>78</v>
      </c>
      <c r="AV627" s="13" t="s">
        <v>78</v>
      </c>
      <c r="AW627" s="13" t="s">
        <v>34</v>
      </c>
      <c r="AX627" s="13" t="s">
        <v>74</v>
      </c>
      <c r="AY627" s="205" t="s">
        <v>145</v>
      </c>
    </row>
    <row r="628" spans="2:65" s="1" customFormat="1" ht="25.5" customHeight="1" x14ac:dyDescent="0.3">
      <c r="B628" s="180"/>
      <c r="C628" s="181" t="s">
        <v>835</v>
      </c>
      <c r="D628" s="181" t="s">
        <v>147</v>
      </c>
      <c r="E628" s="182" t="s">
        <v>836</v>
      </c>
      <c r="F628" s="183" t="s">
        <v>837</v>
      </c>
      <c r="G628" s="184" t="s">
        <v>200</v>
      </c>
      <c r="H628" s="185">
        <v>13.85</v>
      </c>
      <c r="I628" s="186">
        <v>1723</v>
      </c>
      <c r="J628" s="187">
        <f>H628*I628</f>
        <v>23863.55</v>
      </c>
      <c r="K628" s="183" t="s">
        <v>151</v>
      </c>
      <c r="L628" s="40"/>
      <c r="M628" s="188" t="s">
        <v>5</v>
      </c>
      <c r="N628" s="189" t="s">
        <v>41</v>
      </c>
      <c r="O628" s="41"/>
      <c r="P628" s="190">
        <v>0</v>
      </c>
      <c r="Q628" s="190">
        <v>2.2563399999999998</v>
      </c>
      <c r="R628" s="190">
        <v>31.250308999999998</v>
      </c>
      <c r="S628" s="190">
        <v>0</v>
      </c>
      <c r="T628" s="191">
        <v>0</v>
      </c>
      <c r="AR628" s="24" t="s">
        <v>152</v>
      </c>
      <c r="AT628" s="24" t="s">
        <v>147</v>
      </c>
      <c r="AU628" s="24" t="s">
        <v>78</v>
      </c>
      <c r="AY628" s="24" t="s">
        <v>145</v>
      </c>
      <c r="BE628" s="192">
        <v>0</v>
      </c>
      <c r="BF628" s="192">
        <v>0</v>
      </c>
      <c r="BG628" s="192">
        <v>0</v>
      </c>
      <c r="BH628" s="192">
        <v>0</v>
      </c>
      <c r="BI628" s="192">
        <v>0</v>
      </c>
      <c r="BJ628" s="24" t="s">
        <v>74</v>
      </c>
      <c r="BK628" s="192">
        <v>0</v>
      </c>
      <c r="BL628" s="24" t="s">
        <v>152</v>
      </c>
      <c r="BM628" s="24" t="s">
        <v>838</v>
      </c>
    </row>
    <row r="629" spans="2:65" s="1" customFormat="1" x14ac:dyDescent="0.3">
      <c r="B629" s="40"/>
      <c r="D629" s="193" t="s">
        <v>154</v>
      </c>
      <c r="F629" s="194" t="s">
        <v>839</v>
      </c>
      <c r="I629" s="155"/>
      <c r="L629" s="40"/>
      <c r="M629" s="195"/>
      <c r="N629" s="41"/>
      <c r="O629" s="41"/>
      <c r="P629" s="41"/>
      <c r="Q629" s="41"/>
      <c r="R629" s="41"/>
      <c r="S629" s="41"/>
      <c r="T629" s="69"/>
      <c r="AT629" s="24" t="s">
        <v>154</v>
      </c>
      <c r="AU629" s="24" t="s">
        <v>78</v>
      </c>
    </row>
    <row r="630" spans="2:65" s="12" customFormat="1" x14ac:dyDescent="0.3">
      <c r="B630" s="197"/>
      <c r="D630" s="193" t="s">
        <v>158</v>
      </c>
      <c r="E630" s="198" t="s">
        <v>5</v>
      </c>
      <c r="F630" s="199" t="s">
        <v>159</v>
      </c>
      <c r="H630" s="198" t="s">
        <v>5</v>
      </c>
      <c r="I630" s="200"/>
      <c r="L630" s="197"/>
      <c r="M630" s="201"/>
      <c r="N630" s="202"/>
      <c r="O630" s="202"/>
      <c r="P630" s="202"/>
      <c r="Q630" s="202"/>
      <c r="R630" s="202"/>
      <c r="S630" s="202"/>
      <c r="T630" s="203"/>
      <c r="AT630" s="198" t="s">
        <v>158</v>
      </c>
      <c r="AU630" s="198" t="s">
        <v>78</v>
      </c>
      <c r="AV630" s="12" t="s">
        <v>74</v>
      </c>
      <c r="AW630" s="12" t="s">
        <v>34</v>
      </c>
      <c r="AX630" s="12" t="s">
        <v>70</v>
      </c>
      <c r="AY630" s="198" t="s">
        <v>145</v>
      </c>
    </row>
    <row r="631" spans="2:65" s="12" customFormat="1" x14ac:dyDescent="0.3">
      <c r="B631" s="197"/>
      <c r="D631" s="193" t="s">
        <v>158</v>
      </c>
      <c r="E631" s="198" t="s">
        <v>5</v>
      </c>
      <c r="F631" s="199" t="s">
        <v>794</v>
      </c>
      <c r="H631" s="198" t="s">
        <v>5</v>
      </c>
      <c r="I631" s="200"/>
      <c r="L631" s="197"/>
      <c r="M631" s="201"/>
      <c r="N631" s="202"/>
      <c r="O631" s="202"/>
      <c r="P631" s="202"/>
      <c r="Q631" s="202"/>
      <c r="R631" s="202"/>
      <c r="S631" s="202"/>
      <c r="T631" s="203"/>
      <c r="AT631" s="198" t="s">
        <v>158</v>
      </c>
      <c r="AU631" s="198" t="s">
        <v>78</v>
      </c>
      <c r="AV631" s="12" t="s">
        <v>74</v>
      </c>
      <c r="AW631" s="12" t="s">
        <v>34</v>
      </c>
      <c r="AX631" s="12" t="s">
        <v>70</v>
      </c>
      <c r="AY631" s="198" t="s">
        <v>145</v>
      </c>
    </row>
    <row r="632" spans="2:65" s="13" customFormat="1" x14ac:dyDescent="0.3">
      <c r="B632" s="204"/>
      <c r="D632" s="193" t="s">
        <v>158</v>
      </c>
      <c r="E632" s="205" t="s">
        <v>5</v>
      </c>
      <c r="F632" s="206" t="s">
        <v>840</v>
      </c>
      <c r="H632" s="207">
        <v>2.75</v>
      </c>
      <c r="I632" s="208"/>
      <c r="L632" s="204"/>
      <c r="M632" s="209"/>
      <c r="N632" s="210"/>
      <c r="O632" s="210"/>
      <c r="P632" s="210"/>
      <c r="Q632" s="210"/>
      <c r="R632" s="210"/>
      <c r="S632" s="210"/>
      <c r="T632" s="211"/>
      <c r="AT632" s="205" t="s">
        <v>158</v>
      </c>
      <c r="AU632" s="205" t="s">
        <v>78</v>
      </c>
      <c r="AV632" s="13" t="s">
        <v>78</v>
      </c>
      <c r="AW632" s="13" t="s">
        <v>34</v>
      </c>
      <c r="AX632" s="13" t="s">
        <v>70</v>
      </c>
      <c r="AY632" s="205" t="s">
        <v>145</v>
      </c>
    </row>
    <row r="633" spans="2:65" s="12" customFormat="1" x14ac:dyDescent="0.3">
      <c r="B633" s="197"/>
      <c r="D633" s="193" t="s">
        <v>158</v>
      </c>
      <c r="E633" s="198" t="s">
        <v>5</v>
      </c>
      <c r="F633" s="199" t="s">
        <v>796</v>
      </c>
      <c r="H633" s="198" t="s">
        <v>5</v>
      </c>
      <c r="I633" s="200"/>
      <c r="L633" s="197"/>
      <c r="M633" s="201"/>
      <c r="N633" s="202"/>
      <c r="O633" s="202"/>
      <c r="P633" s="202"/>
      <c r="Q633" s="202"/>
      <c r="R633" s="202"/>
      <c r="S633" s="202"/>
      <c r="T633" s="203"/>
      <c r="AT633" s="198" t="s">
        <v>158</v>
      </c>
      <c r="AU633" s="198" t="s">
        <v>78</v>
      </c>
      <c r="AV633" s="12" t="s">
        <v>74</v>
      </c>
      <c r="AW633" s="12" t="s">
        <v>34</v>
      </c>
      <c r="AX633" s="12" t="s">
        <v>70</v>
      </c>
      <c r="AY633" s="198" t="s">
        <v>145</v>
      </c>
    </row>
    <row r="634" spans="2:65" s="13" customFormat="1" x14ac:dyDescent="0.3">
      <c r="B634" s="204"/>
      <c r="D634" s="193" t="s">
        <v>158</v>
      </c>
      <c r="E634" s="205" t="s">
        <v>5</v>
      </c>
      <c r="F634" s="206" t="s">
        <v>841</v>
      </c>
      <c r="H634" s="207">
        <v>1.625</v>
      </c>
      <c r="I634" s="208"/>
      <c r="L634" s="204"/>
      <c r="M634" s="209"/>
      <c r="N634" s="210"/>
      <c r="O634" s="210"/>
      <c r="P634" s="210"/>
      <c r="Q634" s="210"/>
      <c r="R634" s="210"/>
      <c r="S634" s="210"/>
      <c r="T634" s="211"/>
      <c r="AT634" s="205" t="s">
        <v>158</v>
      </c>
      <c r="AU634" s="205" t="s">
        <v>78</v>
      </c>
      <c r="AV634" s="13" t="s">
        <v>78</v>
      </c>
      <c r="AW634" s="13" t="s">
        <v>34</v>
      </c>
      <c r="AX634" s="13" t="s">
        <v>70</v>
      </c>
      <c r="AY634" s="205" t="s">
        <v>145</v>
      </c>
    </row>
    <row r="635" spans="2:65" s="12" customFormat="1" x14ac:dyDescent="0.3">
      <c r="B635" s="197"/>
      <c r="D635" s="193" t="s">
        <v>158</v>
      </c>
      <c r="E635" s="198" t="s">
        <v>5</v>
      </c>
      <c r="F635" s="199" t="s">
        <v>798</v>
      </c>
      <c r="H635" s="198" t="s">
        <v>5</v>
      </c>
      <c r="I635" s="200"/>
      <c r="L635" s="197"/>
      <c r="M635" s="201"/>
      <c r="N635" s="202"/>
      <c r="O635" s="202"/>
      <c r="P635" s="202"/>
      <c r="Q635" s="202"/>
      <c r="R635" s="202"/>
      <c r="S635" s="202"/>
      <c r="T635" s="203"/>
      <c r="AT635" s="198" t="s">
        <v>158</v>
      </c>
      <c r="AU635" s="198" t="s">
        <v>78</v>
      </c>
      <c r="AV635" s="12" t="s">
        <v>74</v>
      </c>
      <c r="AW635" s="12" t="s">
        <v>34</v>
      </c>
      <c r="AX635" s="12" t="s">
        <v>70</v>
      </c>
      <c r="AY635" s="198" t="s">
        <v>145</v>
      </c>
    </row>
    <row r="636" spans="2:65" s="13" customFormat="1" x14ac:dyDescent="0.3">
      <c r="B636" s="204"/>
      <c r="D636" s="193" t="s">
        <v>158</v>
      </c>
      <c r="E636" s="205" t="s">
        <v>5</v>
      </c>
      <c r="F636" s="206" t="s">
        <v>842</v>
      </c>
      <c r="H636" s="207">
        <v>0.22500000000000001</v>
      </c>
      <c r="I636" s="208"/>
      <c r="L636" s="204"/>
      <c r="M636" s="209"/>
      <c r="N636" s="210"/>
      <c r="O636" s="210"/>
      <c r="P636" s="210"/>
      <c r="Q636" s="210"/>
      <c r="R636" s="210"/>
      <c r="S636" s="210"/>
      <c r="T636" s="211"/>
      <c r="AT636" s="205" t="s">
        <v>158</v>
      </c>
      <c r="AU636" s="205" t="s">
        <v>78</v>
      </c>
      <c r="AV636" s="13" t="s">
        <v>78</v>
      </c>
      <c r="AW636" s="13" t="s">
        <v>34</v>
      </c>
      <c r="AX636" s="13" t="s">
        <v>70</v>
      </c>
      <c r="AY636" s="205" t="s">
        <v>145</v>
      </c>
    </row>
    <row r="637" spans="2:65" s="12" customFormat="1" x14ac:dyDescent="0.3">
      <c r="B637" s="197"/>
      <c r="D637" s="193" t="s">
        <v>158</v>
      </c>
      <c r="E637" s="198" t="s">
        <v>5</v>
      </c>
      <c r="F637" s="199" t="s">
        <v>800</v>
      </c>
      <c r="H637" s="198" t="s">
        <v>5</v>
      </c>
      <c r="I637" s="200"/>
      <c r="L637" s="197"/>
      <c r="M637" s="201"/>
      <c r="N637" s="202"/>
      <c r="O637" s="202"/>
      <c r="P637" s="202"/>
      <c r="Q637" s="202"/>
      <c r="R637" s="202"/>
      <c r="S637" s="202"/>
      <c r="T637" s="203"/>
      <c r="AT637" s="198" t="s">
        <v>158</v>
      </c>
      <c r="AU637" s="198" t="s">
        <v>78</v>
      </c>
      <c r="AV637" s="12" t="s">
        <v>74</v>
      </c>
      <c r="AW637" s="12" t="s">
        <v>34</v>
      </c>
      <c r="AX637" s="12" t="s">
        <v>70</v>
      </c>
      <c r="AY637" s="198" t="s">
        <v>145</v>
      </c>
    </row>
    <row r="638" spans="2:65" s="13" customFormat="1" x14ac:dyDescent="0.3">
      <c r="B638" s="204"/>
      <c r="D638" s="193" t="s">
        <v>158</v>
      </c>
      <c r="E638" s="205" t="s">
        <v>5</v>
      </c>
      <c r="F638" s="206" t="s">
        <v>842</v>
      </c>
      <c r="H638" s="207">
        <v>0.22500000000000001</v>
      </c>
      <c r="I638" s="208"/>
      <c r="L638" s="204"/>
      <c r="M638" s="209"/>
      <c r="N638" s="210"/>
      <c r="O638" s="210"/>
      <c r="P638" s="210"/>
      <c r="Q638" s="210"/>
      <c r="R638" s="210"/>
      <c r="S638" s="210"/>
      <c r="T638" s="211"/>
      <c r="AT638" s="205" t="s">
        <v>158</v>
      </c>
      <c r="AU638" s="205" t="s">
        <v>78</v>
      </c>
      <c r="AV638" s="13" t="s">
        <v>78</v>
      </c>
      <c r="AW638" s="13" t="s">
        <v>34</v>
      </c>
      <c r="AX638" s="13" t="s">
        <v>70</v>
      </c>
      <c r="AY638" s="205" t="s">
        <v>145</v>
      </c>
    </row>
    <row r="639" spans="2:65" s="12" customFormat="1" x14ac:dyDescent="0.3">
      <c r="B639" s="197"/>
      <c r="D639" s="193" t="s">
        <v>158</v>
      </c>
      <c r="E639" s="198" t="s">
        <v>5</v>
      </c>
      <c r="F639" s="199" t="s">
        <v>826</v>
      </c>
      <c r="H639" s="198" t="s">
        <v>5</v>
      </c>
      <c r="I639" s="200"/>
      <c r="L639" s="197"/>
      <c r="M639" s="201"/>
      <c r="N639" s="202"/>
      <c r="O639" s="202"/>
      <c r="P639" s="202"/>
      <c r="Q639" s="202"/>
      <c r="R639" s="202"/>
      <c r="S639" s="202"/>
      <c r="T639" s="203"/>
      <c r="AT639" s="198" t="s">
        <v>158</v>
      </c>
      <c r="AU639" s="198" t="s">
        <v>78</v>
      </c>
      <c r="AV639" s="12" t="s">
        <v>74</v>
      </c>
      <c r="AW639" s="12" t="s">
        <v>34</v>
      </c>
      <c r="AX639" s="12" t="s">
        <v>70</v>
      </c>
      <c r="AY639" s="198" t="s">
        <v>145</v>
      </c>
    </row>
    <row r="640" spans="2:65" s="13" customFormat="1" x14ac:dyDescent="0.3">
      <c r="B640" s="204"/>
      <c r="D640" s="193" t="s">
        <v>158</v>
      </c>
      <c r="E640" s="205" t="s">
        <v>5</v>
      </c>
      <c r="F640" s="206" t="s">
        <v>843</v>
      </c>
      <c r="H640" s="207">
        <v>7.65</v>
      </c>
      <c r="I640" s="208"/>
      <c r="L640" s="204"/>
      <c r="M640" s="209"/>
      <c r="N640" s="210"/>
      <c r="O640" s="210"/>
      <c r="P640" s="210"/>
      <c r="Q640" s="210"/>
      <c r="R640" s="210"/>
      <c r="S640" s="210"/>
      <c r="T640" s="211"/>
      <c r="AT640" s="205" t="s">
        <v>158</v>
      </c>
      <c r="AU640" s="205" t="s">
        <v>78</v>
      </c>
      <c r="AV640" s="13" t="s">
        <v>78</v>
      </c>
      <c r="AW640" s="13" t="s">
        <v>34</v>
      </c>
      <c r="AX640" s="13" t="s">
        <v>70</v>
      </c>
      <c r="AY640" s="205" t="s">
        <v>145</v>
      </c>
    </row>
    <row r="641" spans="2:65" s="12" customFormat="1" x14ac:dyDescent="0.3">
      <c r="B641" s="197"/>
      <c r="D641" s="193" t="s">
        <v>158</v>
      </c>
      <c r="E641" s="198" t="s">
        <v>5</v>
      </c>
      <c r="F641" s="199" t="s">
        <v>777</v>
      </c>
      <c r="H641" s="198" t="s">
        <v>5</v>
      </c>
      <c r="I641" s="200"/>
      <c r="L641" s="197"/>
      <c r="M641" s="201"/>
      <c r="N641" s="202"/>
      <c r="O641" s="202"/>
      <c r="P641" s="202"/>
      <c r="Q641" s="202"/>
      <c r="R641" s="202"/>
      <c r="S641" s="202"/>
      <c r="T641" s="203"/>
      <c r="AT641" s="198" t="s">
        <v>158</v>
      </c>
      <c r="AU641" s="198" t="s">
        <v>78</v>
      </c>
      <c r="AV641" s="12" t="s">
        <v>74</v>
      </c>
      <c r="AW641" s="12" t="s">
        <v>34</v>
      </c>
      <c r="AX641" s="12" t="s">
        <v>70</v>
      </c>
      <c r="AY641" s="198" t="s">
        <v>145</v>
      </c>
    </row>
    <row r="642" spans="2:65" s="13" customFormat="1" x14ac:dyDescent="0.3">
      <c r="B642" s="204"/>
      <c r="D642" s="193" t="s">
        <v>158</v>
      </c>
      <c r="E642" s="205" t="s">
        <v>5</v>
      </c>
      <c r="F642" s="206" t="s">
        <v>844</v>
      </c>
      <c r="H642" s="207">
        <v>1.375</v>
      </c>
      <c r="I642" s="208"/>
      <c r="L642" s="204"/>
      <c r="M642" s="209"/>
      <c r="N642" s="210"/>
      <c r="O642" s="210"/>
      <c r="P642" s="210"/>
      <c r="Q642" s="210"/>
      <c r="R642" s="210"/>
      <c r="S642" s="210"/>
      <c r="T642" s="211"/>
      <c r="AT642" s="205" t="s">
        <v>158</v>
      </c>
      <c r="AU642" s="205" t="s">
        <v>78</v>
      </c>
      <c r="AV642" s="13" t="s">
        <v>78</v>
      </c>
      <c r="AW642" s="13" t="s">
        <v>34</v>
      </c>
      <c r="AX642" s="13" t="s">
        <v>70</v>
      </c>
      <c r="AY642" s="205" t="s">
        <v>145</v>
      </c>
    </row>
    <row r="643" spans="2:65" s="14" customFormat="1" x14ac:dyDescent="0.3">
      <c r="B643" s="212"/>
      <c r="D643" s="193" t="s">
        <v>158</v>
      </c>
      <c r="E643" s="213" t="s">
        <v>5</v>
      </c>
      <c r="F643" s="214" t="s">
        <v>175</v>
      </c>
      <c r="H643" s="215">
        <v>13.85</v>
      </c>
      <c r="I643" s="216"/>
      <c r="L643" s="212"/>
      <c r="M643" s="217"/>
      <c r="N643" s="218"/>
      <c r="O643" s="218"/>
      <c r="P643" s="218"/>
      <c r="Q643" s="218"/>
      <c r="R643" s="218"/>
      <c r="S643" s="218"/>
      <c r="T643" s="219"/>
      <c r="AT643" s="213" t="s">
        <v>158</v>
      </c>
      <c r="AU643" s="213" t="s">
        <v>78</v>
      </c>
      <c r="AV643" s="14" t="s">
        <v>152</v>
      </c>
      <c r="AW643" s="14" t="s">
        <v>34</v>
      </c>
      <c r="AX643" s="14" t="s">
        <v>74</v>
      </c>
      <c r="AY643" s="213" t="s">
        <v>145</v>
      </c>
    </row>
    <row r="644" spans="2:65" s="1" customFormat="1" ht="25.5" customHeight="1" x14ac:dyDescent="0.3">
      <c r="B644" s="180"/>
      <c r="C644" s="181" t="s">
        <v>845</v>
      </c>
      <c r="D644" s="181" t="s">
        <v>147</v>
      </c>
      <c r="E644" s="182" t="s">
        <v>846</v>
      </c>
      <c r="F644" s="183" t="s">
        <v>847</v>
      </c>
      <c r="G644" s="184" t="s">
        <v>185</v>
      </c>
      <c r="H644" s="185">
        <v>25</v>
      </c>
      <c r="I644" s="186">
        <v>53</v>
      </c>
      <c r="J644" s="187">
        <f>H644*I644</f>
        <v>1325</v>
      </c>
      <c r="K644" s="183" t="s">
        <v>151</v>
      </c>
      <c r="L644" s="40"/>
      <c r="M644" s="188" t="s">
        <v>5</v>
      </c>
      <c r="N644" s="189" t="s">
        <v>41</v>
      </c>
      <c r="O644" s="41"/>
      <c r="P644" s="190">
        <v>0</v>
      </c>
      <c r="Q644" s="190">
        <v>3.9099999999999998E-6</v>
      </c>
      <c r="R644" s="190">
        <v>9.7749999999999991E-5</v>
      </c>
      <c r="S644" s="190">
        <v>0</v>
      </c>
      <c r="T644" s="191">
        <v>0</v>
      </c>
      <c r="AR644" s="24" t="s">
        <v>152</v>
      </c>
      <c r="AT644" s="24" t="s">
        <v>147</v>
      </c>
      <c r="AU644" s="24" t="s">
        <v>78</v>
      </c>
      <c r="AY644" s="24" t="s">
        <v>145</v>
      </c>
      <c r="BE644" s="192">
        <v>0</v>
      </c>
      <c r="BF644" s="192">
        <v>0</v>
      </c>
      <c r="BG644" s="192">
        <v>0</v>
      </c>
      <c r="BH644" s="192">
        <v>0</v>
      </c>
      <c r="BI644" s="192">
        <v>0</v>
      </c>
      <c r="BJ644" s="24" t="s">
        <v>74</v>
      </c>
      <c r="BK644" s="192">
        <v>0</v>
      </c>
      <c r="BL644" s="24" t="s">
        <v>152</v>
      </c>
      <c r="BM644" s="24" t="s">
        <v>848</v>
      </c>
    </row>
    <row r="645" spans="2:65" s="1" customFormat="1" ht="27" x14ac:dyDescent="0.3">
      <c r="B645" s="40"/>
      <c r="D645" s="193" t="s">
        <v>154</v>
      </c>
      <c r="F645" s="194" t="s">
        <v>849</v>
      </c>
      <c r="I645" s="155"/>
      <c r="L645" s="40"/>
      <c r="M645" s="195"/>
      <c r="N645" s="41"/>
      <c r="O645" s="41"/>
      <c r="P645" s="41"/>
      <c r="Q645" s="41"/>
      <c r="R645" s="41"/>
      <c r="S645" s="41"/>
      <c r="T645" s="69"/>
      <c r="AT645" s="24" t="s">
        <v>154</v>
      </c>
      <c r="AU645" s="24" t="s">
        <v>78</v>
      </c>
    </row>
    <row r="646" spans="2:65" s="1" customFormat="1" ht="27" x14ac:dyDescent="0.3">
      <c r="B646" s="40"/>
      <c r="D646" s="193" t="s">
        <v>156</v>
      </c>
      <c r="F646" s="196" t="s">
        <v>850</v>
      </c>
      <c r="I646" s="155"/>
      <c r="L646" s="40"/>
      <c r="M646" s="195"/>
      <c r="N646" s="41"/>
      <c r="O646" s="41"/>
      <c r="P646" s="41"/>
      <c r="Q646" s="41"/>
      <c r="R646" s="41"/>
      <c r="S646" s="41"/>
      <c r="T646" s="69"/>
      <c r="AT646" s="24" t="s">
        <v>156</v>
      </c>
      <c r="AU646" s="24" t="s">
        <v>78</v>
      </c>
    </row>
    <row r="647" spans="2:65" s="12" customFormat="1" x14ac:dyDescent="0.3">
      <c r="B647" s="197"/>
      <c r="D647" s="193" t="s">
        <v>158</v>
      </c>
      <c r="E647" s="198" t="s">
        <v>5</v>
      </c>
      <c r="F647" s="199" t="s">
        <v>159</v>
      </c>
      <c r="H647" s="198" t="s">
        <v>5</v>
      </c>
      <c r="I647" s="200"/>
      <c r="L647" s="197"/>
      <c r="M647" s="201"/>
      <c r="N647" s="202"/>
      <c r="O647" s="202"/>
      <c r="P647" s="202"/>
      <c r="Q647" s="202"/>
      <c r="R647" s="202"/>
      <c r="S647" s="202"/>
      <c r="T647" s="203"/>
      <c r="AT647" s="198" t="s">
        <v>158</v>
      </c>
      <c r="AU647" s="198" t="s">
        <v>78</v>
      </c>
      <c r="AV647" s="12" t="s">
        <v>74</v>
      </c>
      <c r="AW647" s="12" t="s">
        <v>34</v>
      </c>
      <c r="AX647" s="12" t="s">
        <v>70</v>
      </c>
      <c r="AY647" s="198" t="s">
        <v>145</v>
      </c>
    </row>
    <row r="648" spans="2:65" s="13" customFormat="1" x14ac:dyDescent="0.3">
      <c r="B648" s="204"/>
      <c r="D648" s="193" t="s">
        <v>158</v>
      </c>
      <c r="E648" s="205" t="s">
        <v>5</v>
      </c>
      <c r="F648" s="206" t="s">
        <v>851</v>
      </c>
      <c r="H648" s="207">
        <v>25</v>
      </c>
      <c r="I648" s="208"/>
      <c r="L648" s="204"/>
      <c r="M648" s="209"/>
      <c r="N648" s="210"/>
      <c r="O648" s="210"/>
      <c r="P648" s="210"/>
      <c r="Q648" s="210"/>
      <c r="R648" s="210"/>
      <c r="S648" s="210"/>
      <c r="T648" s="211"/>
      <c r="AT648" s="205" t="s">
        <v>158</v>
      </c>
      <c r="AU648" s="205" t="s">
        <v>78</v>
      </c>
      <c r="AV648" s="13" t="s">
        <v>78</v>
      </c>
      <c r="AW648" s="13" t="s">
        <v>34</v>
      </c>
      <c r="AX648" s="13" t="s">
        <v>74</v>
      </c>
      <c r="AY648" s="205" t="s">
        <v>145</v>
      </c>
    </row>
    <row r="649" spans="2:65" s="1" customFormat="1" ht="25.5" customHeight="1" x14ac:dyDescent="0.3">
      <c r="B649" s="180"/>
      <c r="C649" s="181" t="s">
        <v>852</v>
      </c>
      <c r="D649" s="181" t="s">
        <v>147</v>
      </c>
      <c r="E649" s="182" t="s">
        <v>853</v>
      </c>
      <c r="F649" s="183" t="s">
        <v>854</v>
      </c>
      <c r="G649" s="184" t="s">
        <v>150</v>
      </c>
      <c r="H649" s="185">
        <v>354</v>
      </c>
      <c r="I649" s="186">
        <v>47</v>
      </c>
      <c r="J649" s="187">
        <f>H649*I649</f>
        <v>16638</v>
      </c>
      <c r="K649" s="183" t="s">
        <v>151</v>
      </c>
      <c r="L649" s="40"/>
      <c r="M649" s="188" t="s">
        <v>5</v>
      </c>
      <c r="N649" s="189" t="s">
        <v>41</v>
      </c>
      <c r="O649" s="41"/>
      <c r="P649" s="190">
        <v>0</v>
      </c>
      <c r="Q649" s="190">
        <v>6.8749999999999996E-4</v>
      </c>
      <c r="R649" s="190">
        <v>0.24337499999999998</v>
      </c>
      <c r="S649" s="190">
        <v>0</v>
      </c>
      <c r="T649" s="191">
        <v>0</v>
      </c>
      <c r="AR649" s="24" t="s">
        <v>152</v>
      </c>
      <c r="AT649" s="24" t="s">
        <v>147</v>
      </c>
      <c r="AU649" s="24" t="s">
        <v>78</v>
      </c>
      <c r="AY649" s="24" t="s">
        <v>145</v>
      </c>
      <c r="BE649" s="192">
        <v>0</v>
      </c>
      <c r="BF649" s="192">
        <v>0</v>
      </c>
      <c r="BG649" s="192">
        <v>0</v>
      </c>
      <c r="BH649" s="192">
        <v>0</v>
      </c>
      <c r="BI649" s="192">
        <v>0</v>
      </c>
      <c r="BJ649" s="24" t="s">
        <v>74</v>
      </c>
      <c r="BK649" s="192">
        <v>0</v>
      </c>
      <c r="BL649" s="24" t="s">
        <v>152</v>
      </c>
      <c r="BM649" s="24" t="s">
        <v>855</v>
      </c>
    </row>
    <row r="650" spans="2:65" s="1" customFormat="1" x14ac:dyDescent="0.3">
      <c r="B650" s="40"/>
      <c r="D650" s="193" t="s">
        <v>154</v>
      </c>
      <c r="F650" s="194" t="s">
        <v>856</v>
      </c>
      <c r="I650" s="155"/>
      <c r="L650" s="40"/>
      <c r="M650" s="195"/>
      <c r="N650" s="41"/>
      <c r="O650" s="41"/>
      <c r="P650" s="41"/>
      <c r="Q650" s="41"/>
      <c r="R650" s="41"/>
      <c r="S650" s="41"/>
      <c r="T650" s="69"/>
      <c r="AT650" s="24" t="s">
        <v>154</v>
      </c>
      <c r="AU650" s="24" t="s">
        <v>78</v>
      </c>
    </row>
    <row r="651" spans="2:65" s="1" customFormat="1" ht="27" x14ac:dyDescent="0.3">
      <c r="B651" s="40"/>
      <c r="D651" s="193" t="s">
        <v>156</v>
      </c>
      <c r="F651" s="196" t="s">
        <v>857</v>
      </c>
      <c r="I651" s="155"/>
      <c r="L651" s="40"/>
      <c r="M651" s="195"/>
      <c r="N651" s="41"/>
      <c r="O651" s="41"/>
      <c r="P651" s="41"/>
      <c r="Q651" s="41"/>
      <c r="R651" s="41"/>
      <c r="S651" s="41"/>
      <c r="T651" s="69"/>
      <c r="AT651" s="24" t="s">
        <v>156</v>
      </c>
      <c r="AU651" s="24" t="s">
        <v>78</v>
      </c>
    </row>
    <row r="652" spans="2:65" s="12" customFormat="1" x14ac:dyDescent="0.3">
      <c r="B652" s="197"/>
      <c r="D652" s="193" t="s">
        <v>158</v>
      </c>
      <c r="E652" s="198" t="s">
        <v>5</v>
      </c>
      <c r="F652" s="199" t="s">
        <v>159</v>
      </c>
      <c r="H652" s="198" t="s">
        <v>5</v>
      </c>
      <c r="I652" s="200"/>
      <c r="L652" s="197"/>
      <c r="M652" s="201"/>
      <c r="N652" s="202"/>
      <c r="O652" s="202"/>
      <c r="P652" s="202"/>
      <c r="Q652" s="202"/>
      <c r="R652" s="202"/>
      <c r="S652" s="202"/>
      <c r="T652" s="203"/>
      <c r="AT652" s="198" t="s">
        <v>158</v>
      </c>
      <c r="AU652" s="198" t="s">
        <v>78</v>
      </c>
      <c r="AV652" s="12" t="s">
        <v>74</v>
      </c>
      <c r="AW652" s="12" t="s">
        <v>34</v>
      </c>
      <c r="AX652" s="12" t="s">
        <v>70</v>
      </c>
      <c r="AY652" s="198" t="s">
        <v>145</v>
      </c>
    </row>
    <row r="653" spans="2:65" s="13" customFormat="1" x14ac:dyDescent="0.3">
      <c r="B653" s="204"/>
      <c r="D653" s="193" t="s">
        <v>158</v>
      </c>
      <c r="E653" s="205" t="s">
        <v>5</v>
      </c>
      <c r="F653" s="206" t="s">
        <v>858</v>
      </c>
      <c r="H653" s="207">
        <v>354</v>
      </c>
      <c r="I653" s="208"/>
      <c r="L653" s="204"/>
      <c r="M653" s="209"/>
      <c r="N653" s="210"/>
      <c r="O653" s="210"/>
      <c r="P653" s="210"/>
      <c r="Q653" s="210"/>
      <c r="R653" s="210"/>
      <c r="S653" s="210"/>
      <c r="T653" s="211"/>
      <c r="AT653" s="205" t="s">
        <v>158</v>
      </c>
      <c r="AU653" s="205" t="s">
        <v>78</v>
      </c>
      <c r="AV653" s="13" t="s">
        <v>78</v>
      </c>
      <c r="AW653" s="13" t="s">
        <v>34</v>
      </c>
      <c r="AX653" s="13" t="s">
        <v>74</v>
      </c>
      <c r="AY653" s="205" t="s">
        <v>145</v>
      </c>
    </row>
    <row r="654" spans="2:65" s="1" customFormat="1" ht="16.5" customHeight="1" x14ac:dyDescent="0.3">
      <c r="B654" s="180"/>
      <c r="C654" s="181" t="s">
        <v>859</v>
      </c>
      <c r="D654" s="181" t="s">
        <v>147</v>
      </c>
      <c r="E654" s="182" t="s">
        <v>860</v>
      </c>
      <c r="F654" s="183" t="s">
        <v>861</v>
      </c>
      <c r="G654" s="184" t="s">
        <v>185</v>
      </c>
      <c r="H654" s="185">
        <v>25</v>
      </c>
      <c r="I654" s="186">
        <v>37</v>
      </c>
      <c r="J654" s="187">
        <f>H654*I654</f>
        <v>925</v>
      </c>
      <c r="K654" s="183" t="s">
        <v>151</v>
      </c>
      <c r="L654" s="40"/>
      <c r="M654" s="188" t="s">
        <v>5</v>
      </c>
      <c r="N654" s="189" t="s">
        <v>41</v>
      </c>
      <c r="O654" s="41"/>
      <c r="P654" s="190">
        <v>0</v>
      </c>
      <c r="Q654" s="190">
        <v>0</v>
      </c>
      <c r="R654" s="190">
        <v>0</v>
      </c>
      <c r="S654" s="190">
        <v>0</v>
      </c>
      <c r="T654" s="191">
        <v>0</v>
      </c>
      <c r="AR654" s="24" t="s">
        <v>152</v>
      </c>
      <c r="AT654" s="24" t="s">
        <v>147</v>
      </c>
      <c r="AU654" s="24" t="s">
        <v>78</v>
      </c>
      <c r="AY654" s="24" t="s">
        <v>145</v>
      </c>
      <c r="BE654" s="192">
        <v>0</v>
      </c>
      <c r="BF654" s="192">
        <v>0</v>
      </c>
      <c r="BG654" s="192">
        <v>0</v>
      </c>
      <c r="BH654" s="192">
        <v>0</v>
      </c>
      <c r="BI654" s="192">
        <v>0</v>
      </c>
      <c r="BJ654" s="24" t="s">
        <v>74</v>
      </c>
      <c r="BK654" s="192">
        <v>0</v>
      </c>
      <c r="BL654" s="24" t="s">
        <v>152</v>
      </c>
      <c r="BM654" s="24" t="s">
        <v>862</v>
      </c>
    </row>
    <row r="655" spans="2:65" s="1" customFormat="1" ht="27" x14ac:dyDescent="0.3">
      <c r="B655" s="40"/>
      <c r="D655" s="193" t="s">
        <v>154</v>
      </c>
      <c r="F655" s="194" t="s">
        <v>863</v>
      </c>
      <c r="I655" s="155"/>
      <c r="L655" s="40"/>
      <c r="M655" s="195"/>
      <c r="N655" s="41"/>
      <c r="O655" s="41"/>
      <c r="P655" s="41"/>
      <c r="Q655" s="41"/>
      <c r="R655" s="41"/>
      <c r="S655" s="41"/>
      <c r="T655" s="69"/>
      <c r="AT655" s="24" t="s">
        <v>154</v>
      </c>
      <c r="AU655" s="24" t="s">
        <v>78</v>
      </c>
    </row>
    <row r="656" spans="2:65" s="1" customFormat="1" ht="67.5" x14ac:dyDescent="0.3">
      <c r="B656" s="40"/>
      <c r="D656" s="193" t="s">
        <v>156</v>
      </c>
      <c r="F656" s="196" t="s">
        <v>864</v>
      </c>
      <c r="I656" s="155"/>
      <c r="L656" s="40"/>
      <c r="M656" s="195"/>
      <c r="N656" s="41"/>
      <c r="O656" s="41"/>
      <c r="P656" s="41"/>
      <c r="Q656" s="41"/>
      <c r="R656" s="41"/>
      <c r="S656" s="41"/>
      <c r="T656" s="69"/>
      <c r="AT656" s="24" t="s">
        <v>156</v>
      </c>
      <c r="AU656" s="24" t="s">
        <v>78</v>
      </c>
    </row>
    <row r="657" spans="2:65" s="12" customFormat="1" x14ac:dyDescent="0.3">
      <c r="B657" s="197"/>
      <c r="D657" s="193" t="s">
        <v>158</v>
      </c>
      <c r="E657" s="198" t="s">
        <v>5</v>
      </c>
      <c r="F657" s="199" t="s">
        <v>159</v>
      </c>
      <c r="H657" s="198" t="s">
        <v>5</v>
      </c>
      <c r="I657" s="200"/>
      <c r="L657" s="197"/>
      <c r="M657" s="201"/>
      <c r="N657" s="202"/>
      <c r="O657" s="202"/>
      <c r="P657" s="202"/>
      <c r="Q657" s="202"/>
      <c r="R657" s="202"/>
      <c r="S657" s="202"/>
      <c r="T657" s="203"/>
      <c r="AT657" s="198" t="s">
        <v>158</v>
      </c>
      <c r="AU657" s="198" t="s">
        <v>78</v>
      </c>
      <c r="AV657" s="12" t="s">
        <v>74</v>
      </c>
      <c r="AW657" s="12" t="s">
        <v>34</v>
      </c>
      <c r="AX657" s="12" t="s">
        <v>70</v>
      </c>
      <c r="AY657" s="198" t="s">
        <v>145</v>
      </c>
    </row>
    <row r="658" spans="2:65" s="13" customFormat="1" x14ac:dyDescent="0.3">
      <c r="B658" s="204"/>
      <c r="D658" s="193" t="s">
        <v>158</v>
      </c>
      <c r="E658" s="205" t="s">
        <v>5</v>
      </c>
      <c r="F658" s="206" t="s">
        <v>851</v>
      </c>
      <c r="H658" s="207">
        <v>25</v>
      </c>
      <c r="I658" s="208"/>
      <c r="L658" s="204"/>
      <c r="M658" s="209"/>
      <c r="N658" s="210"/>
      <c r="O658" s="210"/>
      <c r="P658" s="210"/>
      <c r="Q658" s="210"/>
      <c r="R658" s="210"/>
      <c r="S658" s="210"/>
      <c r="T658" s="211"/>
      <c r="AT658" s="205" t="s">
        <v>158</v>
      </c>
      <c r="AU658" s="205" t="s">
        <v>78</v>
      </c>
      <c r="AV658" s="13" t="s">
        <v>78</v>
      </c>
      <c r="AW658" s="13" t="s">
        <v>34</v>
      </c>
      <c r="AX658" s="13" t="s">
        <v>74</v>
      </c>
      <c r="AY658" s="205" t="s">
        <v>145</v>
      </c>
    </row>
    <row r="659" spans="2:65" s="1" customFormat="1" ht="25.5" customHeight="1" x14ac:dyDescent="0.3">
      <c r="B659" s="180"/>
      <c r="C659" s="181" t="s">
        <v>865</v>
      </c>
      <c r="D659" s="181" t="s">
        <v>147</v>
      </c>
      <c r="E659" s="182" t="s">
        <v>866</v>
      </c>
      <c r="F659" s="183" t="s">
        <v>867</v>
      </c>
      <c r="G659" s="184" t="s">
        <v>185</v>
      </c>
      <c r="H659" s="185">
        <v>54</v>
      </c>
      <c r="I659" s="186">
        <v>3349</v>
      </c>
      <c r="J659" s="187">
        <f>H659*I659</f>
        <v>180846</v>
      </c>
      <c r="K659" s="183" t="s">
        <v>151</v>
      </c>
      <c r="L659" s="40"/>
      <c r="M659" s="188" t="s">
        <v>5</v>
      </c>
      <c r="N659" s="189" t="s">
        <v>41</v>
      </c>
      <c r="O659" s="41"/>
      <c r="P659" s="190">
        <v>0</v>
      </c>
      <c r="Q659" s="190">
        <v>0.43540489999999998</v>
      </c>
      <c r="R659" s="190">
        <v>23.511864599999999</v>
      </c>
      <c r="S659" s="190">
        <v>0</v>
      </c>
      <c r="T659" s="191">
        <v>0</v>
      </c>
      <c r="AR659" s="24" t="s">
        <v>152</v>
      </c>
      <c r="AT659" s="24" t="s">
        <v>147</v>
      </c>
      <c r="AU659" s="24" t="s">
        <v>78</v>
      </c>
      <c r="AY659" s="24" t="s">
        <v>145</v>
      </c>
      <c r="BE659" s="192">
        <v>0</v>
      </c>
      <c r="BF659" s="192">
        <v>0</v>
      </c>
      <c r="BG659" s="192">
        <v>0</v>
      </c>
      <c r="BH659" s="192">
        <v>0</v>
      </c>
      <c r="BI659" s="192">
        <v>0</v>
      </c>
      <c r="BJ659" s="24" t="s">
        <v>74</v>
      </c>
      <c r="BK659" s="192">
        <v>0</v>
      </c>
      <c r="BL659" s="24" t="s">
        <v>152</v>
      </c>
      <c r="BM659" s="24" t="s">
        <v>868</v>
      </c>
    </row>
    <row r="660" spans="2:65" s="1" customFormat="1" ht="27" x14ac:dyDescent="0.3">
      <c r="B660" s="40"/>
      <c r="D660" s="193" t="s">
        <v>154</v>
      </c>
      <c r="F660" s="194" t="s">
        <v>869</v>
      </c>
      <c r="I660" s="155"/>
      <c r="L660" s="40"/>
      <c r="M660" s="195"/>
      <c r="N660" s="41"/>
      <c r="O660" s="41"/>
      <c r="P660" s="41"/>
      <c r="Q660" s="41"/>
      <c r="R660" s="41"/>
      <c r="S660" s="41"/>
      <c r="T660" s="69"/>
      <c r="AT660" s="24" t="s">
        <v>154</v>
      </c>
      <c r="AU660" s="24" t="s">
        <v>78</v>
      </c>
    </row>
    <row r="661" spans="2:65" s="1" customFormat="1" ht="67.5" x14ac:dyDescent="0.3">
      <c r="B661" s="40"/>
      <c r="D661" s="193" t="s">
        <v>156</v>
      </c>
      <c r="F661" s="196" t="s">
        <v>870</v>
      </c>
      <c r="I661" s="155"/>
      <c r="L661" s="40"/>
      <c r="M661" s="195"/>
      <c r="N661" s="41"/>
      <c r="O661" s="41"/>
      <c r="P661" s="41"/>
      <c r="Q661" s="41"/>
      <c r="R661" s="41"/>
      <c r="S661" s="41"/>
      <c r="T661" s="69"/>
      <c r="AT661" s="24" t="s">
        <v>156</v>
      </c>
      <c r="AU661" s="24" t="s">
        <v>78</v>
      </c>
    </row>
    <row r="662" spans="2:65" s="12" customFormat="1" x14ac:dyDescent="0.3">
      <c r="B662" s="197"/>
      <c r="D662" s="193" t="s">
        <v>158</v>
      </c>
      <c r="E662" s="198" t="s">
        <v>5</v>
      </c>
      <c r="F662" s="199" t="s">
        <v>159</v>
      </c>
      <c r="H662" s="198" t="s">
        <v>5</v>
      </c>
      <c r="I662" s="200"/>
      <c r="L662" s="197"/>
      <c r="M662" s="201"/>
      <c r="N662" s="202"/>
      <c r="O662" s="202"/>
      <c r="P662" s="202"/>
      <c r="Q662" s="202"/>
      <c r="R662" s="202"/>
      <c r="S662" s="202"/>
      <c r="T662" s="203"/>
      <c r="AT662" s="198" t="s">
        <v>158</v>
      </c>
      <c r="AU662" s="198" t="s">
        <v>78</v>
      </c>
      <c r="AV662" s="12" t="s">
        <v>74</v>
      </c>
      <c r="AW662" s="12" t="s">
        <v>34</v>
      </c>
      <c r="AX662" s="12" t="s">
        <v>70</v>
      </c>
      <c r="AY662" s="198" t="s">
        <v>145</v>
      </c>
    </row>
    <row r="663" spans="2:65" s="12" customFormat="1" x14ac:dyDescent="0.3">
      <c r="B663" s="197"/>
      <c r="D663" s="193" t="s">
        <v>158</v>
      </c>
      <c r="E663" s="198" t="s">
        <v>5</v>
      </c>
      <c r="F663" s="199" t="s">
        <v>871</v>
      </c>
      <c r="H663" s="198" t="s">
        <v>5</v>
      </c>
      <c r="I663" s="200"/>
      <c r="L663" s="197"/>
      <c r="M663" s="201"/>
      <c r="N663" s="202"/>
      <c r="O663" s="202"/>
      <c r="P663" s="202"/>
      <c r="Q663" s="202"/>
      <c r="R663" s="202"/>
      <c r="S663" s="202"/>
      <c r="T663" s="203"/>
      <c r="AT663" s="198" t="s">
        <v>158</v>
      </c>
      <c r="AU663" s="198" t="s">
        <v>78</v>
      </c>
      <c r="AV663" s="12" t="s">
        <v>74</v>
      </c>
      <c r="AW663" s="12" t="s">
        <v>34</v>
      </c>
      <c r="AX663" s="12" t="s">
        <v>70</v>
      </c>
      <c r="AY663" s="198" t="s">
        <v>145</v>
      </c>
    </row>
    <row r="664" spans="2:65" s="13" customFormat="1" x14ac:dyDescent="0.3">
      <c r="B664" s="204"/>
      <c r="D664" s="193" t="s">
        <v>158</v>
      </c>
      <c r="E664" s="205" t="s">
        <v>5</v>
      </c>
      <c r="F664" s="206" t="s">
        <v>872</v>
      </c>
      <c r="H664" s="207">
        <v>20</v>
      </c>
      <c r="I664" s="208"/>
      <c r="L664" s="204"/>
      <c r="M664" s="209"/>
      <c r="N664" s="210"/>
      <c r="O664" s="210"/>
      <c r="P664" s="210"/>
      <c r="Q664" s="210"/>
      <c r="R664" s="210"/>
      <c r="S664" s="210"/>
      <c r="T664" s="211"/>
      <c r="AT664" s="205" t="s">
        <v>158</v>
      </c>
      <c r="AU664" s="205" t="s">
        <v>78</v>
      </c>
      <c r="AV664" s="13" t="s">
        <v>78</v>
      </c>
      <c r="AW664" s="13" t="s">
        <v>34</v>
      </c>
      <c r="AX664" s="13" t="s">
        <v>70</v>
      </c>
      <c r="AY664" s="205" t="s">
        <v>145</v>
      </c>
    </row>
    <row r="665" spans="2:65" s="12" customFormat="1" x14ac:dyDescent="0.3">
      <c r="B665" s="197"/>
      <c r="D665" s="193" t="s">
        <v>158</v>
      </c>
      <c r="E665" s="198" t="s">
        <v>5</v>
      </c>
      <c r="F665" s="199" t="s">
        <v>873</v>
      </c>
      <c r="H665" s="198" t="s">
        <v>5</v>
      </c>
      <c r="I665" s="200"/>
      <c r="L665" s="197"/>
      <c r="M665" s="201"/>
      <c r="N665" s="202"/>
      <c r="O665" s="202"/>
      <c r="P665" s="202"/>
      <c r="Q665" s="202"/>
      <c r="R665" s="202"/>
      <c r="S665" s="202"/>
      <c r="T665" s="203"/>
      <c r="AT665" s="198" t="s">
        <v>158</v>
      </c>
      <c r="AU665" s="198" t="s">
        <v>78</v>
      </c>
      <c r="AV665" s="12" t="s">
        <v>74</v>
      </c>
      <c r="AW665" s="12" t="s">
        <v>34</v>
      </c>
      <c r="AX665" s="12" t="s">
        <v>70</v>
      </c>
      <c r="AY665" s="198" t="s">
        <v>145</v>
      </c>
    </row>
    <row r="666" spans="2:65" s="13" customFormat="1" x14ac:dyDescent="0.3">
      <c r="B666" s="204"/>
      <c r="D666" s="193" t="s">
        <v>158</v>
      </c>
      <c r="E666" s="205" t="s">
        <v>5</v>
      </c>
      <c r="F666" s="206" t="s">
        <v>874</v>
      </c>
      <c r="H666" s="207">
        <v>16</v>
      </c>
      <c r="I666" s="208"/>
      <c r="L666" s="204"/>
      <c r="M666" s="209"/>
      <c r="N666" s="210"/>
      <c r="O666" s="210"/>
      <c r="P666" s="210"/>
      <c r="Q666" s="210"/>
      <c r="R666" s="210"/>
      <c r="S666" s="210"/>
      <c r="T666" s="211"/>
      <c r="AT666" s="205" t="s">
        <v>158</v>
      </c>
      <c r="AU666" s="205" t="s">
        <v>78</v>
      </c>
      <c r="AV666" s="13" t="s">
        <v>78</v>
      </c>
      <c r="AW666" s="13" t="s">
        <v>34</v>
      </c>
      <c r="AX666" s="13" t="s">
        <v>70</v>
      </c>
      <c r="AY666" s="205" t="s">
        <v>145</v>
      </c>
    </row>
    <row r="667" spans="2:65" s="12" customFormat="1" x14ac:dyDescent="0.3">
      <c r="B667" s="197"/>
      <c r="D667" s="193" t="s">
        <v>158</v>
      </c>
      <c r="E667" s="198" t="s">
        <v>5</v>
      </c>
      <c r="F667" s="199" t="s">
        <v>875</v>
      </c>
      <c r="H667" s="198" t="s">
        <v>5</v>
      </c>
      <c r="I667" s="200"/>
      <c r="L667" s="197"/>
      <c r="M667" s="201"/>
      <c r="N667" s="202"/>
      <c r="O667" s="202"/>
      <c r="P667" s="202"/>
      <c r="Q667" s="202"/>
      <c r="R667" s="202"/>
      <c r="S667" s="202"/>
      <c r="T667" s="203"/>
      <c r="AT667" s="198" t="s">
        <v>158</v>
      </c>
      <c r="AU667" s="198" t="s">
        <v>78</v>
      </c>
      <c r="AV667" s="12" t="s">
        <v>74</v>
      </c>
      <c r="AW667" s="12" t="s">
        <v>34</v>
      </c>
      <c r="AX667" s="12" t="s">
        <v>70</v>
      </c>
      <c r="AY667" s="198" t="s">
        <v>145</v>
      </c>
    </row>
    <row r="668" spans="2:65" s="13" customFormat="1" x14ac:dyDescent="0.3">
      <c r="B668" s="204"/>
      <c r="D668" s="193" t="s">
        <v>158</v>
      </c>
      <c r="E668" s="205" t="s">
        <v>5</v>
      </c>
      <c r="F668" s="206" t="s">
        <v>876</v>
      </c>
      <c r="H668" s="207">
        <v>15</v>
      </c>
      <c r="I668" s="208"/>
      <c r="L668" s="204"/>
      <c r="M668" s="209"/>
      <c r="N668" s="210"/>
      <c r="O668" s="210"/>
      <c r="P668" s="210"/>
      <c r="Q668" s="210"/>
      <c r="R668" s="210"/>
      <c r="S668" s="210"/>
      <c r="T668" s="211"/>
      <c r="AT668" s="205" t="s">
        <v>158</v>
      </c>
      <c r="AU668" s="205" t="s">
        <v>78</v>
      </c>
      <c r="AV668" s="13" t="s">
        <v>78</v>
      </c>
      <c r="AW668" s="13" t="s">
        <v>34</v>
      </c>
      <c r="AX668" s="13" t="s">
        <v>70</v>
      </c>
      <c r="AY668" s="205" t="s">
        <v>145</v>
      </c>
    </row>
    <row r="669" spans="2:65" s="12" customFormat="1" x14ac:dyDescent="0.3">
      <c r="B669" s="197"/>
      <c r="D669" s="193" t="s">
        <v>158</v>
      </c>
      <c r="E669" s="198" t="s">
        <v>5</v>
      </c>
      <c r="F669" s="199" t="s">
        <v>877</v>
      </c>
      <c r="H669" s="198" t="s">
        <v>5</v>
      </c>
      <c r="I669" s="200"/>
      <c r="L669" s="197"/>
      <c r="M669" s="201"/>
      <c r="N669" s="202"/>
      <c r="O669" s="202"/>
      <c r="P669" s="202"/>
      <c r="Q669" s="202"/>
      <c r="R669" s="202"/>
      <c r="S669" s="202"/>
      <c r="T669" s="203"/>
      <c r="AT669" s="198" t="s">
        <v>158</v>
      </c>
      <c r="AU669" s="198" t="s">
        <v>78</v>
      </c>
      <c r="AV669" s="12" t="s">
        <v>74</v>
      </c>
      <c r="AW669" s="12" t="s">
        <v>34</v>
      </c>
      <c r="AX669" s="12" t="s">
        <v>70</v>
      </c>
      <c r="AY669" s="198" t="s">
        <v>145</v>
      </c>
    </row>
    <row r="670" spans="2:65" s="13" customFormat="1" x14ac:dyDescent="0.3">
      <c r="B670" s="204"/>
      <c r="D670" s="193" t="s">
        <v>158</v>
      </c>
      <c r="E670" s="205" t="s">
        <v>5</v>
      </c>
      <c r="F670" s="206" t="s">
        <v>878</v>
      </c>
      <c r="H670" s="207">
        <v>3</v>
      </c>
      <c r="I670" s="208"/>
      <c r="L670" s="204"/>
      <c r="M670" s="209"/>
      <c r="N670" s="210"/>
      <c r="O670" s="210"/>
      <c r="P670" s="210"/>
      <c r="Q670" s="210"/>
      <c r="R670" s="210"/>
      <c r="S670" s="210"/>
      <c r="T670" s="211"/>
      <c r="AT670" s="205" t="s">
        <v>158</v>
      </c>
      <c r="AU670" s="205" t="s">
        <v>78</v>
      </c>
      <c r="AV670" s="13" t="s">
        <v>78</v>
      </c>
      <c r="AW670" s="13" t="s">
        <v>34</v>
      </c>
      <c r="AX670" s="13" t="s">
        <v>70</v>
      </c>
      <c r="AY670" s="205" t="s">
        <v>145</v>
      </c>
    </row>
    <row r="671" spans="2:65" s="14" customFormat="1" x14ac:dyDescent="0.3">
      <c r="B671" s="212"/>
      <c r="D671" s="193" t="s">
        <v>158</v>
      </c>
      <c r="E671" s="213" t="s">
        <v>5</v>
      </c>
      <c r="F671" s="214" t="s">
        <v>175</v>
      </c>
      <c r="H671" s="215">
        <v>54</v>
      </c>
      <c r="I671" s="216"/>
      <c r="L671" s="212"/>
      <c r="M671" s="217"/>
      <c r="N671" s="218"/>
      <c r="O671" s="218"/>
      <c r="P671" s="218"/>
      <c r="Q671" s="218"/>
      <c r="R671" s="218"/>
      <c r="S671" s="218"/>
      <c r="T671" s="219"/>
      <c r="AT671" s="213" t="s">
        <v>158</v>
      </c>
      <c r="AU671" s="213" t="s">
        <v>78</v>
      </c>
      <c r="AV671" s="14" t="s">
        <v>152</v>
      </c>
      <c r="AW671" s="14" t="s">
        <v>34</v>
      </c>
      <c r="AX671" s="14" t="s">
        <v>74</v>
      </c>
      <c r="AY671" s="213" t="s">
        <v>145</v>
      </c>
    </row>
    <row r="672" spans="2:65" s="1" customFormat="1" ht="16.5" customHeight="1" x14ac:dyDescent="0.3">
      <c r="B672" s="180"/>
      <c r="C672" s="181" t="s">
        <v>879</v>
      </c>
      <c r="D672" s="181" t="s">
        <v>147</v>
      </c>
      <c r="E672" s="182" t="s">
        <v>880</v>
      </c>
      <c r="F672" s="183" t="s">
        <v>881</v>
      </c>
      <c r="G672" s="184" t="s">
        <v>329</v>
      </c>
      <c r="H672" s="185">
        <v>8</v>
      </c>
      <c r="I672" s="186">
        <v>5598</v>
      </c>
      <c r="J672" s="187">
        <f>H672*I672</f>
        <v>44784</v>
      </c>
      <c r="K672" s="183" t="s">
        <v>151</v>
      </c>
      <c r="L672" s="40"/>
      <c r="M672" s="188" t="s">
        <v>5</v>
      </c>
      <c r="N672" s="189" t="s">
        <v>41</v>
      </c>
      <c r="O672" s="41"/>
      <c r="P672" s="190">
        <v>0</v>
      </c>
      <c r="Q672" s="190">
        <v>0.26168400000000003</v>
      </c>
      <c r="R672" s="190">
        <v>2.0934720000000002</v>
      </c>
      <c r="S672" s="190">
        <v>0</v>
      </c>
      <c r="T672" s="191">
        <v>0</v>
      </c>
      <c r="AR672" s="24" t="s">
        <v>152</v>
      </c>
      <c r="AT672" s="24" t="s">
        <v>147</v>
      </c>
      <c r="AU672" s="24" t="s">
        <v>78</v>
      </c>
      <c r="AY672" s="24" t="s">
        <v>145</v>
      </c>
      <c r="BE672" s="192">
        <v>0</v>
      </c>
      <c r="BF672" s="192">
        <v>0</v>
      </c>
      <c r="BG672" s="192">
        <v>0</v>
      </c>
      <c r="BH672" s="192">
        <v>0</v>
      </c>
      <c r="BI672" s="192">
        <v>0</v>
      </c>
      <c r="BJ672" s="24" t="s">
        <v>74</v>
      </c>
      <c r="BK672" s="192">
        <v>0</v>
      </c>
      <c r="BL672" s="24" t="s">
        <v>152</v>
      </c>
      <c r="BM672" s="24" t="s">
        <v>882</v>
      </c>
    </row>
    <row r="673" spans="2:65" s="1" customFormat="1" x14ac:dyDescent="0.3">
      <c r="B673" s="40"/>
      <c r="D673" s="193" t="s">
        <v>154</v>
      </c>
      <c r="F673" s="194" t="s">
        <v>883</v>
      </c>
      <c r="I673" s="155"/>
      <c r="L673" s="40"/>
      <c r="M673" s="195"/>
      <c r="N673" s="41"/>
      <c r="O673" s="41"/>
      <c r="P673" s="41"/>
      <c r="Q673" s="41"/>
      <c r="R673" s="41"/>
      <c r="S673" s="41"/>
      <c r="T673" s="69"/>
      <c r="AT673" s="24" t="s">
        <v>154</v>
      </c>
      <c r="AU673" s="24" t="s">
        <v>78</v>
      </c>
    </row>
    <row r="674" spans="2:65" s="1" customFormat="1" ht="67.5" x14ac:dyDescent="0.3">
      <c r="B674" s="40"/>
      <c r="D674" s="193" t="s">
        <v>156</v>
      </c>
      <c r="F674" s="196" t="s">
        <v>870</v>
      </c>
      <c r="I674" s="155"/>
      <c r="L674" s="40"/>
      <c r="M674" s="195"/>
      <c r="N674" s="41"/>
      <c r="O674" s="41"/>
      <c r="P674" s="41"/>
      <c r="Q674" s="41"/>
      <c r="R674" s="41"/>
      <c r="S674" s="41"/>
      <c r="T674" s="69"/>
      <c r="AT674" s="24" t="s">
        <v>156</v>
      </c>
      <c r="AU674" s="24" t="s">
        <v>78</v>
      </c>
    </row>
    <row r="675" spans="2:65" s="12" customFormat="1" x14ac:dyDescent="0.3">
      <c r="B675" s="197"/>
      <c r="D675" s="193" t="s">
        <v>158</v>
      </c>
      <c r="E675" s="198" t="s">
        <v>5</v>
      </c>
      <c r="F675" s="199" t="s">
        <v>159</v>
      </c>
      <c r="H675" s="198" t="s">
        <v>5</v>
      </c>
      <c r="I675" s="200"/>
      <c r="L675" s="197"/>
      <c r="M675" s="201"/>
      <c r="N675" s="202"/>
      <c r="O675" s="202"/>
      <c r="P675" s="202"/>
      <c r="Q675" s="202"/>
      <c r="R675" s="202"/>
      <c r="S675" s="202"/>
      <c r="T675" s="203"/>
      <c r="AT675" s="198" t="s">
        <v>158</v>
      </c>
      <c r="AU675" s="198" t="s">
        <v>78</v>
      </c>
      <c r="AV675" s="12" t="s">
        <v>74</v>
      </c>
      <c r="AW675" s="12" t="s">
        <v>34</v>
      </c>
      <c r="AX675" s="12" t="s">
        <v>70</v>
      </c>
      <c r="AY675" s="198" t="s">
        <v>145</v>
      </c>
    </row>
    <row r="676" spans="2:65" s="12" customFormat="1" x14ac:dyDescent="0.3">
      <c r="B676" s="197"/>
      <c r="D676" s="193" t="s">
        <v>158</v>
      </c>
      <c r="E676" s="198" t="s">
        <v>5</v>
      </c>
      <c r="F676" s="199" t="s">
        <v>871</v>
      </c>
      <c r="H676" s="198" t="s">
        <v>5</v>
      </c>
      <c r="I676" s="200"/>
      <c r="L676" s="197"/>
      <c r="M676" s="201"/>
      <c r="N676" s="202"/>
      <c r="O676" s="202"/>
      <c r="P676" s="202"/>
      <c r="Q676" s="202"/>
      <c r="R676" s="202"/>
      <c r="S676" s="202"/>
      <c r="T676" s="203"/>
      <c r="AT676" s="198" t="s">
        <v>158</v>
      </c>
      <c r="AU676" s="198" t="s">
        <v>78</v>
      </c>
      <c r="AV676" s="12" t="s">
        <v>74</v>
      </c>
      <c r="AW676" s="12" t="s">
        <v>34</v>
      </c>
      <c r="AX676" s="12" t="s">
        <v>70</v>
      </c>
      <c r="AY676" s="198" t="s">
        <v>145</v>
      </c>
    </row>
    <row r="677" spans="2:65" s="13" customFormat="1" x14ac:dyDescent="0.3">
      <c r="B677" s="204"/>
      <c r="D677" s="193" t="s">
        <v>158</v>
      </c>
      <c r="E677" s="205" t="s">
        <v>5</v>
      </c>
      <c r="F677" s="206" t="s">
        <v>78</v>
      </c>
      <c r="H677" s="207">
        <v>2</v>
      </c>
      <c r="I677" s="208"/>
      <c r="L677" s="204"/>
      <c r="M677" s="209"/>
      <c r="N677" s="210"/>
      <c r="O677" s="210"/>
      <c r="P677" s="210"/>
      <c r="Q677" s="210"/>
      <c r="R677" s="210"/>
      <c r="S677" s="210"/>
      <c r="T677" s="211"/>
      <c r="AT677" s="205" t="s">
        <v>158</v>
      </c>
      <c r="AU677" s="205" t="s">
        <v>78</v>
      </c>
      <c r="AV677" s="13" t="s">
        <v>78</v>
      </c>
      <c r="AW677" s="13" t="s">
        <v>34</v>
      </c>
      <c r="AX677" s="13" t="s">
        <v>70</v>
      </c>
      <c r="AY677" s="205" t="s">
        <v>145</v>
      </c>
    </row>
    <row r="678" spans="2:65" s="12" customFormat="1" x14ac:dyDescent="0.3">
      <c r="B678" s="197"/>
      <c r="D678" s="193" t="s">
        <v>158</v>
      </c>
      <c r="E678" s="198" t="s">
        <v>5</v>
      </c>
      <c r="F678" s="199" t="s">
        <v>873</v>
      </c>
      <c r="H678" s="198" t="s">
        <v>5</v>
      </c>
      <c r="I678" s="200"/>
      <c r="L678" s="197"/>
      <c r="M678" s="201"/>
      <c r="N678" s="202"/>
      <c r="O678" s="202"/>
      <c r="P678" s="202"/>
      <c r="Q678" s="202"/>
      <c r="R678" s="202"/>
      <c r="S678" s="202"/>
      <c r="T678" s="203"/>
      <c r="AT678" s="198" t="s">
        <v>158</v>
      </c>
      <c r="AU678" s="198" t="s">
        <v>78</v>
      </c>
      <c r="AV678" s="12" t="s">
        <v>74</v>
      </c>
      <c r="AW678" s="12" t="s">
        <v>34</v>
      </c>
      <c r="AX678" s="12" t="s">
        <v>70</v>
      </c>
      <c r="AY678" s="198" t="s">
        <v>145</v>
      </c>
    </row>
    <row r="679" spans="2:65" s="13" customFormat="1" x14ac:dyDescent="0.3">
      <c r="B679" s="204"/>
      <c r="D679" s="193" t="s">
        <v>158</v>
      </c>
      <c r="E679" s="205" t="s">
        <v>5</v>
      </c>
      <c r="F679" s="206" t="s">
        <v>78</v>
      </c>
      <c r="H679" s="207">
        <v>2</v>
      </c>
      <c r="I679" s="208"/>
      <c r="L679" s="204"/>
      <c r="M679" s="209"/>
      <c r="N679" s="210"/>
      <c r="O679" s="210"/>
      <c r="P679" s="210"/>
      <c r="Q679" s="210"/>
      <c r="R679" s="210"/>
      <c r="S679" s="210"/>
      <c r="T679" s="211"/>
      <c r="AT679" s="205" t="s">
        <v>158</v>
      </c>
      <c r="AU679" s="205" t="s">
        <v>78</v>
      </c>
      <c r="AV679" s="13" t="s">
        <v>78</v>
      </c>
      <c r="AW679" s="13" t="s">
        <v>34</v>
      </c>
      <c r="AX679" s="13" t="s">
        <v>70</v>
      </c>
      <c r="AY679" s="205" t="s">
        <v>145</v>
      </c>
    </row>
    <row r="680" spans="2:65" s="12" customFormat="1" x14ac:dyDescent="0.3">
      <c r="B680" s="197"/>
      <c r="D680" s="193" t="s">
        <v>158</v>
      </c>
      <c r="E680" s="198" t="s">
        <v>5</v>
      </c>
      <c r="F680" s="199" t="s">
        <v>875</v>
      </c>
      <c r="H680" s="198" t="s">
        <v>5</v>
      </c>
      <c r="I680" s="200"/>
      <c r="L680" s="197"/>
      <c r="M680" s="201"/>
      <c r="N680" s="202"/>
      <c r="O680" s="202"/>
      <c r="P680" s="202"/>
      <c r="Q680" s="202"/>
      <c r="R680" s="202"/>
      <c r="S680" s="202"/>
      <c r="T680" s="203"/>
      <c r="AT680" s="198" t="s">
        <v>158</v>
      </c>
      <c r="AU680" s="198" t="s">
        <v>78</v>
      </c>
      <c r="AV680" s="12" t="s">
        <v>74</v>
      </c>
      <c r="AW680" s="12" t="s">
        <v>34</v>
      </c>
      <c r="AX680" s="12" t="s">
        <v>70</v>
      </c>
      <c r="AY680" s="198" t="s">
        <v>145</v>
      </c>
    </row>
    <row r="681" spans="2:65" s="13" customFormat="1" x14ac:dyDescent="0.3">
      <c r="B681" s="204"/>
      <c r="D681" s="193" t="s">
        <v>158</v>
      </c>
      <c r="E681" s="205" t="s">
        <v>5</v>
      </c>
      <c r="F681" s="206" t="s">
        <v>91</v>
      </c>
      <c r="H681" s="207">
        <v>3</v>
      </c>
      <c r="I681" s="208"/>
      <c r="L681" s="204"/>
      <c r="M681" s="209"/>
      <c r="N681" s="210"/>
      <c r="O681" s="210"/>
      <c r="P681" s="210"/>
      <c r="Q681" s="210"/>
      <c r="R681" s="210"/>
      <c r="S681" s="210"/>
      <c r="T681" s="211"/>
      <c r="AT681" s="205" t="s">
        <v>158</v>
      </c>
      <c r="AU681" s="205" t="s">
        <v>78</v>
      </c>
      <c r="AV681" s="13" t="s">
        <v>78</v>
      </c>
      <c r="AW681" s="13" t="s">
        <v>34</v>
      </c>
      <c r="AX681" s="13" t="s">
        <v>70</v>
      </c>
      <c r="AY681" s="205" t="s">
        <v>145</v>
      </c>
    </row>
    <row r="682" spans="2:65" s="12" customFormat="1" x14ac:dyDescent="0.3">
      <c r="B682" s="197"/>
      <c r="D682" s="193" t="s">
        <v>158</v>
      </c>
      <c r="E682" s="198" t="s">
        <v>5</v>
      </c>
      <c r="F682" s="199" t="s">
        <v>877</v>
      </c>
      <c r="H682" s="198" t="s">
        <v>5</v>
      </c>
      <c r="I682" s="200"/>
      <c r="L682" s="197"/>
      <c r="M682" s="201"/>
      <c r="N682" s="202"/>
      <c r="O682" s="202"/>
      <c r="P682" s="202"/>
      <c r="Q682" s="202"/>
      <c r="R682" s="202"/>
      <c r="S682" s="202"/>
      <c r="T682" s="203"/>
      <c r="AT682" s="198" t="s">
        <v>158</v>
      </c>
      <c r="AU682" s="198" t="s">
        <v>78</v>
      </c>
      <c r="AV682" s="12" t="s">
        <v>74</v>
      </c>
      <c r="AW682" s="12" t="s">
        <v>34</v>
      </c>
      <c r="AX682" s="12" t="s">
        <v>70</v>
      </c>
      <c r="AY682" s="198" t="s">
        <v>145</v>
      </c>
    </row>
    <row r="683" spans="2:65" s="13" customFormat="1" x14ac:dyDescent="0.3">
      <c r="B683" s="204"/>
      <c r="D683" s="193" t="s">
        <v>158</v>
      </c>
      <c r="E683" s="205" t="s">
        <v>5</v>
      </c>
      <c r="F683" s="206" t="s">
        <v>74</v>
      </c>
      <c r="H683" s="207">
        <v>1</v>
      </c>
      <c r="I683" s="208"/>
      <c r="L683" s="204"/>
      <c r="M683" s="209"/>
      <c r="N683" s="210"/>
      <c r="O683" s="210"/>
      <c r="P683" s="210"/>
      <c r="Q683" s="210"/>
      <c r="R683" s="210"/>
      <c r="S683" s="210"/>
      <c r="T683" s="211"/>
      <c r="AT683" s="205" t="s">
        <v>158</v>
      </c>
      <c r="AU683" s="205" t="s">
        <v>78</v>
      </c>
      <c r="AV683" s="13" t="s">
        <v>78</v>
      </c>
      <c r="AW683" s="13" t="s">
        <v>34</v>
      </c>
      <c r="AX683" s="13" t="s">
        <v>70</v>
      </c>
      <c r="AY683" s="205" t="s">
        <v>145</v>
      </c>
    </row>
    <row r="684" spans="2:65" s="14" customFormat="1" x14ac:dyDescent="0.3">
      <c r="B684" s="212"/>
      <c r="D684" s="193" t="s">
        <v>158</v>
      </c>
      <c r="E684" s="213" t="s">
        <v>5</v>
      </c>
      <c r="F684" s="214" t="s">
        <v>175</v>
      </c>
      <c r="H684" s="215">
        <v>8</v>
      </c>
      <c r="I684" s="216"/>
      <c r="L684" s="212"/>
      <c r="M684" s="217"/>
      <c r="N684" s="218"/>
      <c r="O684" s="218"/>
      <c r="P684" s="218"/>
      <c r="Q684" s="218"/>
      <c r="R684" s="218"/>
      <c r="S684" s="218"/>
      <c r="T684" s="219"/>
      <c r="AT684" s="213" t="s">
        <v>158</v>
      </c>
      <c r="AU684" s="213" t="s">
        <v>78</v>
      </c>
      <c r="AV684" s="14" t="s">
        <v>152</v>
      </c>
      <c r="AW684" s="14" t="s">
        <v>34</v>
      </c>
      <c r="AX684" s="14" t="s">
        <v>74</v>
      </c>
      <c r="AY684" s="213" t="s">
        <v>145</v>
      </c>
    </row>
    <row r="685" spans="2:65" s="1" customFormat="1" ht="16.5" customHeight="1" x14ac:dyDescent="0.3">
      <c r="B685" s="180"/>
      <c r="C685" s="181" t="s">
        <v>884</v>
      </c>
      <c r="D685" s="181" t="s">
        <v>147</v>
      </c>
      <c r="E685" s="182" t="s">
        <v>885</v>
      </c>
      <c r="F685" s="183" t="s">
        <v>886</v>
      </c>
      <c r="G685" s="184" t="s">
        <v>185</v>
      </c>
      <c r="H685" s="185">
        <v>12</v>
      </c>
      <c r="I685" s="186">
        <v>120</v>
      </c>
      <c r="J685" s="187">
        <f>H685*I685</f>
        <v>1440</v>
      </c>
      <c r="K685" s="183" t="s">
        <v>151</v>
      </c>
      <c r="L685" s="40"/>
      <c r="M685" s="188" t="s">
        <v>5</v>
      </c>
      <c r="N685" s="189" t="s">
        <v>41</v>
      </c>
      <c r="O685" s="41"/>
      <c r="P685" s="190">
        <v>0</v>
      </c>
      <c r="Q685" s="190">
        <v>1.8699999999999999E-4</v>
      </c>
      <c r="R685" s="190">
        <v>2.2439999999999999E-3</v>
      </c>
      <c r="S685" s="190">
        <v>0</v>
      </c>
      <c r="T685" s="191">
        <v>0</v>
      </c>
      <c r="AR685" s="24" t="s">
        <v>152</v>
      </c>
      <c r="AT685" s="24" t="s">
        <v>147</v>
      </c>
      <c r="AU685" s="24" t="s">
        <v>78</v>
      </c>
      <c r="AY685" s="24" t="s">
        <v>145</v>
      </c>
      <c r="BE685" s="192">
        <v>0</v>
      </c>
      <c r="BF685" s="192">
        <v>0</v>
      </c>
      <c r="BG685" s="192">
        <v>0</v>
      </c>
      <c r="BH685" s="192">
        <v>0</v>
      </c>
      <c r="BI685" s="192">
        <v>0</v>
      </c>
      <c r="BJ685" s="24" t="s">
        <v>74</v>
      </c>
      <c r="BK685" s="192">
        <v>0</v>
      </c>
      <c r="BL685" s="24" t="s">
        <v>152</v>
      </c>
      <c r="BM685" s="24" t="s">
        <v>887</v>
      </c>
    </row>
    <row r="686" spans="2:65" s="1" customFormat="1" x14ac:dyDescent="0.3">
      <c r="B686" s="40"/>
      <c r="D686" s="193" t="s">
        <v>154</v>
      </c>
      <c r="F686" s="194" t="s">
        <v>888</v>
      </c>
      <c r="I686" s="155"/>
      <c r="L686" s="40"/>
      <c r="M686" s="195"/>
      <c r="N686" s="41"/>
      <c r="O686" s="41"/>
      <c r="P686" s="41"/>
      <c r="Q686" s="41"/>
      <c r="R686" s="41"/>
      <c r="S686" s="41"/>
      <c r="T686" s="69"/>
      <c r="AT686" s="24" t="s">
        <v>154</v>
      </c>
      <c r="AU686" s="24" t="s">
        <v>78</v>
      </c>
    </row>
    <row r="687" spans="2:65" s="1" customFormat="1" ht="67.5" x14ac:dyDescent="0.3">
      <c r="B687" s="40"/>
      <c r="D687" s="193" t="s">
        <v>156</v>
      </c>
      <c r="F687" s="196" t="s">
        <v>889</v>
      </c>
      <c r="I687" s="155"/>
      <c r="L687" s="40"/>
      <c r="M687" s="195"/>
      <c r="N687" s="41"/>
      <c r="O687" s="41"/>
      <c r="P687" s="41"/>
      <c r="Q687" s="41"/>
      <c r="R687" s="41"/>
      <c r="S687" s="41"/>
      <c r="T687" s="69"/>
      <c r="AT687" s="24" t="s">
        <v>156</v>
      </c>
      <c r="AU687" s="24" t="s">
        <v>78</v>
      </c>
    </row>
    <row r="688" spans="2:65" s="12" customFormat="1" x14ac:dyDescent="0.3">
      <c r="B688" s="197"/>
      <c r="D688" s="193" t="s">
        <v>158</v>
      </c>
      <c r="E688" s="198" t="s">
        <v>5</v>
      </c>
      <c r="F688" s="199" t="s">
        <v>159</v>
      </c>
      <c r="H688" s="198" t="s">
        <v>5</v>
      </c>
      <c r="I688" s="200"/>
      <c r="L688" s="197"/>
      <c r="M688" s="201"/>
      <c r="N688" s="202"/>
      <c r="O688" s="202"/>
      <c r="P688" s="202"/>
      <c r="Q688" s="202"/>
      <c r="R688" s="202"/>
      <c r="S688" s="202"/>
      <c r="T688" s="203"/>
      <c r="AT688" s="198" t="s">
        <v>158</v>
      </c>
      <c r="AU688" s="198" t="s">
        <v>78</v>
      </c>
      <c r="AV688" s="12" t="s">
        <v>74</v>
      </c>
      <c r="AW688" s="12" t="s">
        <v>34</v>
      </c>
      <c r="AX688" s="12" t="s">
        <v>70</v>
      </c>
      <c r="AY688" s="198" t="s">
        <v>145</v>
      </c>
    </row>
    <row r="689" spans="2:65" s="12" customFormat="1" x14ac:dyDescent="0.3">
      <c r="B689" s="197"/>
      <c r="D689" s="193" t="s">
        <v>158</v>
      </c>
      <c r="E689" s="198" t="s">
        <v>5</v>
      </c>
      <c r="F689" s="199" t="s">
        <v>890</v>
      </c>
      <c r="H689" s="198" t="s">
        <v>5</v>
      </c>
      <c r="I689" s="200"/>
      <c r="L689" s="197"/>
      <c r="M689" s="201"/>
      <c r="N689" s="202"/>
      <c r="O689" s="202"/>
      <c r="P689" s="202"/>
      <c r="Q689" s="202"/>
      <c r="R689" s="202"/>
      <c r="S689" s="202"/>
      <c r="T689" s="203"/>
      <c r="AT689" s="198" t="s">
        <v>158</v>
      </c>
      <c r="AU689" s="198" t="s">
        <v>78</v>
      </c>
      <c r="AV689" s="12" t="s">
        <v>74</v>
      </c>
      <c r="AW689" s="12" t="s">
        <v>34</v>
      </c>
      <c r="AX689" s="12" t="s">
        <v>70</v>
      </c>
      <c r="AY689" s="198" t="s">
        <v>145</v>
      </c>
    </row>
    <row r="690" spans="2:65" s="13" customFormat="1" x14ac:dyDescent="0.3">
      <c r="B690" s="204"/>
      <c r="D690" s="193" t="s">
        <v>158</v>
      </c>
      <c r="E690" s="205" t="s">
        <v>5</v>
      </c>
      <c r="F690" s="206" t="s">
        <v>891</v>
      </c>
      <c r="H690" s="207">
        <v>12</v>
      </c>
      <c r="I690" s="208"/>
      <c r="L690" s="204"/>
      <c r="M690" s="209"/>
      <c r="N690" s="210"/>
      <c r="O690" s="210"/>
      <c r="P690" s="210"/>
      <c r="Q690" s="210"/>
      <c r="R690" s="210"/>
      <c r="S690" s="210"/>
      <c r="T690" s="211"/>
      <c r="AT690" s="205" t="s">
        <v>158</v>
      </c>
      <c r="AU690" s="205" t="s">
        <v>78</v>
      </c>
      <c r="AV690" s="13" t="s">
        <v>78</v>
      </c>
      <c r="AW690" s="13" t="s">
        <v>34</v>
      </c>
      <c r="AX690" s="13" t="s">
        <v>74</v>
      </c>
      <c r="AY690" s="205" t="s">
        <v>145</v>
      </c>
    </row>
    <row r="691" spans="2:65" s="1" customFormat="1" ht="16.5" customHeight="1" x14ac:dyDescent="0.3">
      <c r="B691" s="180"/>
      <c r="C691" s="181" t="s">
        <v>892</v>
      </c>
      <c r="D691" s="181" t="s">
        <v>147</v>
      </c>
      <c r="E691" s="182" t="s">
        <v>893</v>
      </c>
      <c r="F691" s="183" t="s">
        <v>894</v>
      </c>
      <c r="G691" s="184" t="s">
        <v>200</v>
      </c>
      <c r="H691" s="185">
        <v>3</v>
      </c>
      <c r="I691" s="186">
        <v>2651</v>
      </c>
      <c r="J691" s="187">
        <f>H691*I691</f>
        <v>7953</v>
      </c>
      <c r="K691" s="183" t="s">
        <v>151</v>
      </c>
      <c r="L691" s="40"/>
      <c r="M691" s="188" t="s">
        <v>5</v>
      </c>
      <c r="N691" s="189" t="s">
        <v>41</v>
      </c>
      <c r="O691" s="41"/>
      <c r="P691" s="190">
        <v>0</v>
      </c>
      <c r="Q691" s="190">
        <v>0</v>
      </c>
      <c r="R691" s="190">
        <v>0</v>
      </c>
      <c r="S691" s="190">
        <v>2.4</v>
      </c>
      <c r="T691" s="191">
        <v>7.1999999999999993</v>
      </c>
      <c r="AR691" s="24" t="s">
        <v>152</v>
      </c>
      <c r="AT691" s="24" t="s">
        <v>147</v>
      </c>
      <c r="AU691" s="24" t="s">
        <v>78</v>
      </c>
      <c r="AY691" s="24" t="s">
        <v>145</v>
      </c>
      <c r="BE691" s="192">
        <v>0</v>
      </c>
      <c r="BF691" s="192">
        <v>0</v>
      </c>
      <c r="BG691" s="192">
        <v>0</v>
      </c>
      <c r="BH691" s="192">
        <v>0</v>
      </c>
      <c r="BI691" s="192">
        <v>0</v>
      </c>
      <c r="BJ691" s="24" t="s">
        <v>74</v>
      </c>
      <c r="BK691" s="192">
        <v>0</v>
      </c>
      <c r="BL691" s="24" t="s">
        <v>152</v>
      </c>
      <c r="BM691" s="24" t="s">
        <v>895</v>
      </c>
    </row>
    <row r="692" spans="2:65" s="1" customFormat="1" x14ac:dyDescent="0.3">
      <c r="B692" s="40"/>
      <c r="D692" s="193" t="s">
        <v>154</v>
      </c>
      <c r="F692" s="194" t="s">
        <v>896</v>
      </c>
      <c r="I692" s="155"/>
      <c r="L692" s="40"/>
      <c r="M692" s="195"/>
      <c r="N692" s="41"/>
      <c r="O692" s="41"/>
      <c r="P692" s="41"/>
      <c r="Q692" s="41"/>
      <c r="R692" s="41"/>
      <c r="S692" s="41"/>
      <c r="T692" s="69"/>
      <c r="AT692" s="24" t="s">
        <v>154</v>
      </c>
      <c r="AU692" s="24" t="s">
        <v>78</v>
      </c>
    </row>
    <row r="693" spans="2:65" s="1" customFormat="1" ht="40.5" x14ac:dyDescent="0.3">
      <c r="B693" s="40"/>
      <c r="D693" s="193" t="s">
        <v>156</v>
      </c>
      <c r="F693" s="196" t="s">
        <v>897</v>
      </c>
      <c r="I693" s="155"/>
      <c r="L693" s="40"/>
      <c r="M693" s="195"/>
      <c r="N693" s="41"/>
      <c r="O693" s="41"/>
      <c r="P693" s="41"/>
      <c r="Q693" s="41"/>
      <c r="R693" s="41"/>
      <c r="S693" s="41"/>
      <c r="T693" s="69"/>
      <c r="AT693" s="24" t="s">
        <v>156</v>
      </c>
      <c r="AU693" s="24" t="s">
        <v>78</v>
      </c>
    </row>
    <row r="694" spans="2:65" s="12" customFormat="1" x14ac:dyDescent="0.3">
      <c r="B694" s="197"/>
      <c r="D694" s="193" t="s">
        <v>158</v>
      </c>
      <c r="E694" s="198" t="s">
        <v>5</v>
      </c>
      <c r="F694" s="199" t="s">
        <v>159</v>
      </c>
      <c r="H694" s="198" t="s">
        <v>5</v>
      </c>
      <c r="I694" s="200"/>
      <c r="L694" s="197"/>
      <c r="M694" s="201"/>
      <c r="N694" s="202"/>
      <c r="O694" s="202"/>
      <c r="P694" s="202"/>
      <c r="Q694" s="202"/>
      <c r="R694" s="202"/>
      <c r="S694" s="202"/>
      <c r="T694" s="203"/>
      <c r="AT694" s="198" t="s">
        <v>158</v>
      </c>
      <c r="AU694" s="198" t="s">
        <v>78</v>
      </c>
      <c r="AV694" s="12" t="s">
        <v>74</v>
      </c>
      <c r="AW694" s="12" t="s">
        <v>34</v>
      </c>
      <c r="AX694" s="12" t="s">
        <v>70</v>
      </c>
      <c r="AY694" s="198" t="s">
        <v>145</v>
      </c>
    </row>
    <row r="695" spans="2:65" s="12" customFormat="1" x14ac:dyDescent="0.3">
      <c r="B695" s="197"/>
      <c r="D695" s="193" t="s">
        <v>158</v>
      </c>
      <c r="E695" s="198" t="s">
        <v>5</v>
      </c>
      <c r="F695" s="199" t="s">
        <v>898</v>
      </c>
      <c r="H695" s="198" t="s">
        <v>5</v>
      </c>
      <c r="I695" s="200"/>
      <c r="L695" s="197"/>
      <c r="M695" s="201"/>
      <c r="N695" s="202"/>
      <c r="O695" s="202"/>
      <c r="P695" s="202"/>
      <c r="Q695" s="202"/>
      <c r="R695" s="202"/>
      <c r="S695" s="202"/>
      <c r="T695" s="203"/>
      <c r="AT695" s="198" t="s">
        <v>158</v>
      </c>
      <c r="AU695" s="198" t="s">
        <v>78</v>
      </c>
      <c r="AV695" s="12" t="s">
        <v>74</v>
      </c>
      <c r="AW695" s="12" t="s">
        <v>34</v>
      </c>
      <c r="AX695" s="12" t="s">
        <v>70</v>
      </c>
      <c r="AY695" s="198" t="s">
        <v>145</v>
      </c>
    </row>
    <row r="696" spans="2:65" s="13" customFormat="1" x14ac:dyDescent="0.3">
      <c r="B696" s="204"/>
      <c r="D696" s="193" t="s">
        <v>158</v>
      </c>
      <c r="E696" s="205" t="s">
        <v>5</v>
      </c>
      <c r="F696" s="206" t="s">
        <v>899</v>
      </c>
      <c r="H696" s="207">
        <v>3</v>
      </c>
      <c r="I696" s="208"/>
      <c r="L696" s="204"/>
      <c r="M696" s="209"/>
      <c r="N696" s="210"/>
      <c r="O696" s="210"/>
      <c r="P696" s="210"/>
      <c r="Q696" s="210"/>
      <c r="R696" s="210"/>
      <c r="S696" s="210"/>
      <c r="T696" s="211"/>
      <c r="AT696" s="205" t="s">
        <v>158</v>
      </c>
      <c r="AU696" s="205" t="s">
        <v>78</v>
      </c>
      <c r="AV696" s="13" t="s">
        <v>78</v>
      </c>
      <c r="AW696" s="13" t="s">
        <v>34</v>
      </c>
      <c r="AX696" s="13" t="s">
        <v>74</v>
      </c>
      <c r="AY696" s="205" t="s">
        <v>145</v>
      </c>
    </row>
    <row r="697" spans="2:65" s="1" customFormat="1" ht="16.5" customHeight="1" x14ac:dyDescent="0.3">
      <c r="B697" s="180"/>
      <c r="C697" s="181" t="s">
        <v>900</v>
      </c>
      <c r="D697" s="181" t="s">
        <v>147</v>
      </c>
      <c r="E697" s="182" t="s">
        <v>901</v>
      </c>
      <c r="F697" s="183" t="s">
        <v>902</v>
      </c>
      <c r="G697" s="184" t="s">
        <v>329</v>
      </c>
      <c r="H697" s="185">
        <v>1</v>
      </c>
      <c r="I697" s="186">
        <v>663</v>
      </c>
      <c r="J697" s="187">
        <f>H697*I697</f>
        <v>663</v>
      </c>
      <c r="K697" s="183" t="s">
        <v>151</v>
      </c>
      <c r="L697" s="40"/>
      <c r="M697" s="188" t="s">
        <v>5</v>
      </c>
      <c r="N697" s="189" t="s">
        <v>41</v>
      </c>
      <c r="O697" s="41"/>
      <c r="P697" s="190">
        <v>0</v>
      </c>
      <c r="Q697" s="190">
        <v>0</v>
      </c>
      <c r="R697" s="190">
        <v>0</v>
      </c>
      <c r="S697" s="190">
        <v>0.48199999999999998</v>
      </c>
      <c r="T697" s="191">
        <v>0.48199999999999998</v>
      </c>
      <c r="AR697" s="24" t="s">
        <v>152</v>
      </c>
      <c r="AT697" s="24" t="s">
        <v>147</v>
      </c>
      <c r="AU697" s="24" t="s">
        <v>78</v>
      </c>
      <c r="AY697" s="24" t="s">
        <v>145</v>
      </c>
      <c r="BE697" s="192">
        <v>0</v>
      </c>
      <c r="BF697" s="192">
        <v>0</v>
      </c>
      <c r="BG697" s="192">
        <v>0</v>
      </c>
      <c r="BH697" s="192">
        <v>0</v>
      </c>
      <c r="BI697" s="192">
        <v>0</v>
      </c>
      <c r="BJ697" s="24" t="s">
        <v>74</v>
      </c>
      <c r="BK697" s="192">
        <v>0</v>
      </c>
      <c r="BL697" s="24" t="s">
        <v>152</v>
      </c>
      <c r="BM697" s="24" t="s">
        <v>903</v>
      </c>
    </row>
    <row r="698" spans="2:65" s="1" customFormat="1" x14ac:dyDescent="0.3">
      <c r="B698" s="40"/>
      <c r="D698" s="193" t="s">
        <v>154</v>
      </c>
      <c r="F698" s="194" t="s">
        <v>904</v>
      </c>
      <c r="I698" s="155"/>
      <c r="L698" s="40"/>
      <c r="M698" s="195"/>
      <c r="N698" s="41"/>
      <c r="O698" s="41"/>
      <c r="P698" s="41"/>
      <c r="Q698" s="41"/>
      <c r="R698" s="41"/>
      <c r="S698" s="41"/>
      <c r="T698" s="69"/>
      <c r="AT698" s="24" t="s">
        <v>154</v>
      </c>
      <c r="AU698" s="24" t="s">
        <v>78</v>
      </c>
    </row>
    <row r="699" spans="2:65" s="1" customFormat="1" ht="67.5" x14ac:dyDescent="0.3">
      <c r="B699" s="40"/>
      <c r="D699" s="193" t="s">
        <v>156</v>
      </c>
      <c r="F699" s="196" t="s">
        <v>905</v>
      </c>
      <c r="I699" s="155"/>
      <c r="L699" s="40"/>
      <c r="M699" s="195"/>
      <c r="N699" s="41"/>
      <c r="O699" s="41"/>
      <c r="P699" s="41"/>
      <c r="Q699" s="41"/>
      <c r="R699" s="41"/>
      <c r="S699" s="41"/>
      <c r="T699" s="69"/>
      <c r="AT699" s="24" t="s">
        <v>156</v>
      </c>
      <c r="AU699" s="24" t="s">
        <v>78</v>
      </c>
    </row>
    <row r="700" spans="2:65" s="12" customFormat="1" x14ac:dyDescent="0.3">
      <c r="B700" s="197"/>
      <c r="D700" s="193" t="s">
        <v>158</v>
      </c>
      <c r="E700" s="198" t="s">
        <v>5</v>
      </c>
      <c r="F700" s="199" t="s">
        <v>159</v>
      </c>
      <c r="H700" s="198" t="s">
        <v>5</v>
      </c>
      <c r="I700" s="200"/>
      <c r="L700" s="197"/>
      <c r="M700" s="201"/>
      <c r="N700" s="202"/>
      <c r="O700" s="202"/>
      <c r="P700" s="202"/>
      <c r="Q700" s="202"/>
      <c r="R700" s="202"/>
      <c r="S700" s="202"/>
      <c r="T700" s="203"/>
      <c r="AT700" s="198" t="s">
        <v>158</v>
      </c>
      <c r="AU700" s="198" t="s">
        <v>78</v>
      </c>
      <c r="AV700" s="12" t="s">
        <v>74</v>
      </c>
      <c r="AW700" s="12" t="s">
        <v>34</v>
      </c>
      <c r="AX700" s="12" t="s">
        <v>70</v>
      </c>
      <c r="AY700" s="198" t="s">
        <v>145</v>
      </c>
    </row>
    <row r="701" spans="2:65" s="12" customFormat="1" x14ac:dyDescent="0.3">
      <c r="B701" s="197"/>
      <c r="D701" s="193" t="s">
        <v>158</v>
      </c>
      <c r="E701" s="198" t="s">
        <v>5</v>
      </c>
      <c r="F701" s="199" t="s">
        <v>906</v>
      </c>
      <c r="H701" s="198" t="s">
        <v>5</v>
      </c>
      <c r="I701" s="200"/>
      <c r="L701" s="197"/>
      <c r="M701" s="201"/>
      <c r="N701" s="202"/>
      <c r="O701" s="202"/>
      <c r="P701" s="202"/>
      <c r="Q701" s="202"/>
      <c r="R701" s="202"/>
      <c r="S701" s="202"/>
      <c r="T701" s="203"/>
      <c r="AT701" s="198" t="s">
        <v>158</v>
      </c>
      <c r="AU701" s="198" t="s">
        <v>78</v>
      </c>
      <c r="AV701" s="12" t="s">
        <v>74</v>
      </c>
      <c r="AW701" s="12" t="s">
        <v>34</v>
      </c>
      <c r="AX701" s="12" t="s">
        <v>70</v>
      </c>
      <c r="AY701" s="198" t="s">
        <v>145</v>
      </c>
    </row>
    <row r="702" spans="2:65" s="13" customFormat="1" x14ac:dyDescent="0.3">
      <c r="B702" s="204"/>
      <c r="D702" s="193" t="s">
        <v>158</v>
      </c>
      <c r="E702" s="205" t="s">
        <v>5</v>
      </c>
      <c r="F702" s="206" t="s">
        <v>256</v>
      </c>
      <c r="H702" s="207">
        <v>1</v>
      </c>
      <c r="I702" s="208"/>
      <c r="L702" s="204"/>
      <c r="M702" s="209"/>
      <c r="N702" s="210"/>
      <c r="O702" s="210"/>
      <c r="P702" s="210"/>
      <c r="Q702" s="210"/>
      <c r="R702" s="210"/>
      <c r="S702" s="210"/>
      <c r="T702" s="211"/>
      <c r="AT702" s="205" t="s">
        <v>158</v>
      </c>
      <c r="AU702" s="205" t="s">
        <v>78</v>
      </c>
      <c r="AV702" s="13" t="s">
        <v>78</v>
      </c>
      <c r="AW702" s="13" t="s">
        <v>34</v>
      </c>
      <c r="AX702" s="13" t="s">
        <v>74</v>
      </c>
      <c r="AY702" s="205" t="s">
        <v>145</v>
      </c>
    </row>
    <row r="703" spans="2:65" s="1" customFormat="1" ht="25.5" customHeight="1" x14ac:dyDescent="0.3">
      <c r="B703" s="180"/>
      <c r="C703" s="181" t="s">
        <v>907</v>
      </c>
      <c r="D703" s="181" t="s">
        <v>147</v>
      </c>
      <c r="E703" s="182" t="s">
        <v>908</v>
      </c>
      <c r="F703" s="183" t="s">
        <v>909</v>
      </c>
      <c r="G703" s="184" t="s">
        <v>329</v>
      </c>
      <c r="H703" s="185">
        <v>2</v>
      </c>
      <c r="I703" s="186">
        <v>209</v>
      </c>
      <c r="J703" s="187">
        <f>H703*I703</f>
        <v>418</v>
      </c>
      <c r="K703" s="183" t="s">
        <v>151</v>
      </c>
      <c r="L703" s="40"/>
      <c r="M703" s="188" t="s">
        <v>5</v>
      </c>
      <c r="N703" s="189" t="s">
        <v>41</v>
      </c>
      <c r="O703" s="41"/>
      <c r="P703" s="190">
        <v>0</v>
      </c>
      <c r="Q703" s="190">
        <v>0</v>
      </c>
      <c r="R703" s="190">
        <v>0</v>
      </c>
      <c r="S703" s="190">
        <v>8.2000000000000003E-2</v>
      </c>
      <c r="T703" s="191">
        <v>0.16400000000000001</v>
      </c>
      <c r="AR703" s="24" t="s">
        <v>152</v>
      </c>
      <c r="AT703" s="24" t="s">
        <v>147</v>
      </c>
      <c r="AU703" s="24" t="s">
        <v>78</v>
      </c>
      <c r="AY703" s="24" t="s">
        <v>145</v>
      </c>
      <c r="BE703" s="192">
        <v>0</v>
      </c>
      <c r="BF703" s="192">
        <v>0</v>
      </c>
      <c r="BG703" s="192">
        <v>0</v>
      </c>
      <c r="BH703" s="192">
        <v>0</v>
      </c>
      <c r="BI703" s="192">
        <v>0</v>
      </c>
      <c r="BJ703" s="24" t="s">
        <v>74</v>
      </c>
      <c r="BK703" s="192">
        <v>0</v>
      </c>
      <c r="BL703" s="24" t="s">
        <v>152</v>
      </c>
      <c r="BM703" s="24" t="s">
        <v>910</v>
      </c>
    </row>
    <row r="704" spans="2:65" s="1" customFormat="1" ht="27" x14ac:dyDescent="0.3">
      <c r="B704" s="40"/>
      <c r="D704" s="193" t="s">
        <v>154</v>
      </c>
      <c r="F704" s="194" t="s">
        <v>911</v>
      </c>
      <c r="I704" s="155"/>
      <c r="L704" s="40"/>
      <c r="M704" s="195"/>
      <c r="N704" s="41"/>
      <c r="O704" s="41"/>
      <c r="P704" s="41"/>
      <c r="Q704" s="41"/>
      <c r="R704" s="41"/>
      <c r="S704" s="41"/>
      <c r="T704" s="69"/>
      <c r="AT704" s="24" t="s">
        <v>154</v>
      </c>
      <c r="AU704" s="24" t="s">
        <v>78</v>
      </c>
    </row>
    <row r="705" spans="2:65" s="1" customFormat="1" ht="67.5" x14ac:dyDescent="0.3">
      <c r="B705" s="40"/>
      <c r="D705" s="193" t="s">
        <v>156</v>
      </c>
      <c r="F705" s="196" t="s">
        <v>912</v>
      </c>
      <c r="I705" s="155"/>
      <c r="L705" s="40"/>
      <c r="M705" s="195"/>
      <c r="N705" s="41"/>
      <c r="O705" s="41"/>
      <c r="P705" s="41"/>
      <c r="Q705" s="41"/>
      <c r="R705" s="41"/>
      <c r="S705" s="41"/>
      <c r="T705" s="69"/>
      <c r="AT705" s="24" t="s">
        <v>156</v>
      </c>
      <c r="AU705" s="24" t="s">
        <v>78</v>
      </c>
    </row>
    <row r="706" spans="2:65" s="12" customFormat="1" x14ac:dyDescent="0.3">
      <c r="B706" s="197"/>
      <c r="D706" s="193" t="s">
        <v>158</v>
      </c>
      <c r="E706" s="198" t="s">
        <v>5</v>
      </c>
      <c r="F706" s="199" t="s">
        <v>159</v>
      </c>
      <c r="H706" s="198" t="s">
        <v>5</v>
      </c>
      <c r="I706" s="200"/>
      <c r="L706" s="197"/>
      <c r="M706" s="201"/>
      <c r="N706" s="202"/>
      <c r="O706" s="202"/>
      <c r="P706" s="202"/>
      <c r="Q706" s="202"/>
      <c r="R706" s="202"/>
      <c r="S706" s="202"/>
      <c r="T706" s="203"/>
      <c r="AT706" s="198" t="s">
        <v>158</v>
      </c>
      <c r="AU706" s="198" t="s">
        <v>78</v>
      </c>
      <c r="AV706" s="12" t="s">
        <v>74</v>
      </c>
      <c r="AW706" s="12" t="s">
        <v>34</v>
      </c>
      <c r="AX706" s="12" t="s">
        <v>70</v>
      </c>
      <c r="AY706" s="198" t="s">
        <v>145</v>
      </c>
    </row>
    <row r="707" spans="2:65" s="13" customFormat="1" x14ac:dyDescent="0.3">
      <c r="B707" s="204"/>
      <c r="D707" s="193" t="s">
        <v>158</v>
      </c>
      <c r="E707" s="205" t="s">
        <v>5</v>
      </c>
      <c r="F707" s="206" t="s">
        <v>913</v>
      </c>
      <c r="H707" s="207">
        <v>1</v>
      </c>
      <c r="I707" s="208"/>
      <c r="L707" s="204"/>
      <c r="M707" s="209"/>
      <c r="N707" s="210"/>
      <c r="O707" s="210"/>
      <c r="P707" s="210"/>
      <c r="Q707" s="210"/>
      <c r="R707" s="210"/>
      <c r="S707" s="210"/>
      <c r="T707" s="211"/>
      <c r="AT707" s="205" t="s">
        <v>158</v>
      </c>
      <c r="AU707" s="205" t="s">
        <v>78</v>
      </c>
      <c r="AV707" s="13" t="s">
        <v>78</v>
      </c>
      <c r="AW707" s="13" t="s">
        <v>34</v>
      </c>
      <c r="AX707" s="13" t="s">
        <v>70</v>
      </c>
      <c r="AY707" s="205" t="s">
        <v>145</v>
      </c>
    </row>
    <row r="708" spans="2:65" s="13" customFormat="1" x14ac:dyDescent="0.3">
      <c r="B708" s="204"/>
      <c r="D708" s="193" t="s">
        <v>158</v>
      </c>
      <c r="E708" s="205" t="s">
        <v>5</v>
      </c>
      <c r="F708" s="206" t="s">
        <v>716</v>
      </c>
      <c r="H708" s="207">
        <v>1</v>
      </c>
      <c r="I708" s="208"/>
      <c r="L708" s="204"/>
      <c r="M708" s="209"/>
      <c r="N708" s="210"/>
      <c r="O708" s="210"/>
      <c r="P708" s="210"/>
      <c r="Q708" s="210"/>
      <c r="R708" s="210"/>
      <c r="S708" s="210"/>
      <c r="T708" s="211"/>
      <c r="AT708" s="205" t="s">
        <v>158</v>
      </c>
      <c r="AU708" s="205" t="s">
        <v>78</v>
      </c>
      <c r="AV708" s="13" t="s">
        <v>78</v>
      </c>
      <c r="AW708" s="13" t="s">
        <v>34</v>
      </c>
      <c r="AX708" s="13" t="s">
        <v>70</v>
      </c>
      <c r="AY708" s="205" t="s">
        <v>145</v>
      </c>
    </row>
    <row r="709" spans="2:65" s="14" customFormat="1" x14ac:dyDescent="0.3">
      <c r="B709" s="212"/>
      <c r="D709" s="193" t="s">
        <v>158</v>
      </c>
      <c r="E709" s="213" t="s">
        <v>5</v>
      </c>
      <c r="F709" s="214" t="s">
        <v>175</v>
      </c>
      <c r="H709" s="215">
        <v>2</v>
      </c>
      <c r="I709" s="216"/>
      <c r="L709" s="212"/>
      <c r="M709" s="217"/>
      <c r="N709" s="218"/>
      <c r="O709" s="218"/>
      <c r="P709" s="218"/>
      <c r="Q709" s="218"/>
      <c r="R709" s="218"/>
      <c r="S709" s="218"/>
      <c r="T709" s="219"/>
      <c r="AT709" s="213" t="s">
        <v>158</v>
      </c>
      <c r="AU709" s="213" t="s">
        <v>78</v>
      </c>
      <c r="AV709" s="14" t="s">
        <v>152</v>
      </c>
      <c r="AW709" s="14" t="s">
        <v>34</v>
      </c>
      <c r="AX709" s="14" t="s">
        <v>74</v>
      </c>
      <c r="AY709" s="213" t="s">
        <v>145</v>
      </c>
    </row>
    <row r="710" spans="2:65" s="1" customFormat="1" ht="25.5" customHeight="1" x14ac:dyDescent="0.3">
      <c r="B710" s="180"/>
      <c r="C710" s="181" t="s">
        <v>914</v>
      </c>
      <c r="D710" s="181" t="s">
        <v>147</v>
      </c>
      <c r="E710" s="182" t="s">
        <v>915</v>
      </c>
      <c r="F710" s="183" t="s">
        <v>916</v>
      </c>
      <c r="G710" s="184" t="s">
        <v>329</v>
      </c>
      <c r="H710" s="185">
        <v>1</v>
      </c>
      <c r="I710" s="186">
        <v>26511</v>
      </c>
      <c r="J710" s="187">
        <f>H710*I710</f>
        <v>26511</v>
      </c>
      <c r="K710" s="183" t="s">
        <v>5</v>
      </c>
      <c r="L710" s="40"/>
      <c r="M710" s="188" t="s">
        <v>5</v>
      </c>
      <c r="N710" s="189" t="s">
        <v>41</v>
      </c>
      <c r="O710" s="41"/>
      <c r="P710" s="190">
        <v>0</v>
      </c>
      <c r="Q710" s="190">
        <v>0</v>
      </c>
      <c r="R710" s="190">
        <v>0</v>
      </c>
      <c r="S710" s="190">
        <v>0</v>
      </c>
      <c r="T710" s="191">
        <v>0</v>
      </c>
      <c r="AR710" s="24" t="s">
        <v>152</v>
      </c>
      <c r="AT710" s="24" t="s">
        <v>147</v>
      </c>
      <c r="AU710" s="24" t="s">
        <v>78</v>
      </c>
      <c r="AY710" s="24" t="s">
        <v>145</v>
      </c>
      <c r="BE710" s="192">
        <v>0</v>
      </c>
      <c r="BF710" s="192">
        <v>0</v>
      </c>
      <c r="BG710" s="192">
        <v>0</v>
      </c>
      <c r="BH710" s="192">
        <v>0</v>
      </c>
      <c r="BI710" s="192">
        <v>0</v>
      </c>
      <c r="BJ710" s="24" t="s">
        <v>74</v>
      </c>
      <c r="BK710" s="192">
        <v>0</v>
      </c>
      <c r="BL710" s="24" t="s">
        <v>152</v>
      </c>
      <c r="BM710" s="24" t="s">
        <v>917</v>
      </c>
    </row>
    <row r="711" spans="2:65" s="1" customFormat="1" x14ac:dyDescent="0.3">
      <c r="B711" s="40"/>
      <c r="D711" s="193" t="s">
        <v>154</v>
      </c>
      <c r="F711" s="194" t="s">
        <v>916</v>
      </c>
      <c r="I711" s="155"/>
      <c r="L711" s="40"/>
      <c r="M711" s="195"/>
      <c r="N711" s="41"/>
      <c r="O711" s="41"/>
      <c r="P711" s="41"/>
      <c r="Q711" s="41"/>
      <c r="R711" s="41"/>
      <c r="S711" s="41"/>
      <c r="T711" s="69"/>
      <c r="AT711" s="24" t="s">
        <v>154</v>
      </c>
      <c r="AU711" s="24" t="s">
        <v>78</v>
      </c>
    </row>
    <row r="712" spans="2:65" s="12" customFormat="1" x14ac:dyDescent="0.3">
      <c r="B712" s="197"/>
      <c r="D712" s="193" t="s">
        <v>158</v>
      </c>
      <c r="E712" s="198" t="s">
        <v>5</v>
      </c>
      <c r="F712" s="199" t="s">
        <v>159</v>
      </c>
      <c r="H712" s="198" t="s">
        <v>5</v>
      </c>
      <c r="I712" s="200"/>
      <c r="L712" s="197"/>
      <c r="M712" s="201"/>
      <c r="N712" s="202"/>
      <c r="O712" s="202"/>
      <c r="P712" s="202"/>
      <c r="Q712" s="202"/>
      <c r="R712" s="202"/>
      <c r="S712" s="202"/>
      <c r="T712" s="203"/>
      <c r="AT712" s="198" t="s">
        <v>158</v>
      </c>
      <c r="AU712" s="198" t="s">
        <v>78</v>
      </c>
      <c r="AV712" s="12" t="s">
        <v>74</v>
      </c>
      <c r="AW712" s="12" t="s">
        <v>34</v>
      </c>
      <c r="AX712" s="12" t="s">
        <v>70</v>
      </c>
      <c r="AY712" s="198" t="s">
        <v>145</v>
      </c>
    </row>
    <row r="713" spans="2:65" s="12" customFormat="1" x14ac:dyDescent="0.3">
      <c r="B713" s="197"/>
      <c r="D713" s="193" t="s">
        <v>158</v>
      </c>
      <c r="E713" s="198" t="s">
        <v>5</v>
      </c>
      <c r="F713" s="199" t="s">
        <v>918</v>
      </c>
      <c r="H713" s="198" t="s">
        <v>5</v>
      </c>
      <c r="I713" s="200"/>
      <c r="L713" s="197"/>
      <c r="M713" s="201"/>
      <c r="N713" s="202"/>
      <c r="O713" s="202"/>
      <c r="P713" s="202"/>
      <c r="Q713" s="202"/>
      <c r="R713" s="202"/>
      <c r="S713" s="202"/>
      <c r="T713" s="203"/>
      <c r="AT713" s="198" t="s">
        <v>158</v>
      </c>
      <c r="AU713" s="198" t="s">
        <v>78</v>
      </c>
      <c r="AV713" s="12" t="s">
        <v>74</v>
      </c>
      <c r="AW713" s="12" t="s">
        <v>34</v>
      </c>
      <c r="AX713" s="12" t="s">
        <v>70</v>
      </c>
      <c r="AY713" s="198" t="s">
        <v>145</v>
      </c>
    </row>
    <row r="714" spans="2:65" s="13" customFormat="1" x14ac:dyDescent="0.3">
      <c r="B714" s="204"/>
      <c r="D714" s="193" t="s">
        <v>158</v>
      </c>
      <c r="E714" s="205" t="s">
        <v>5</v>
      </c>
      <c r="F714" s="206" t="s">
        <v>256</v>
      </c>
      <c r="H714" s="207">
        <v>1</v>
      </c>
      <c r="I714" s="208"/>
      <c r="L714" s="204"/>
      <c r="M714" s="209"/>
      <c r="N714" s="210"/>
      <c r="O714" s="210"/>
      <c r="P714" s="210"/>
      <c r="Q714" s="210"/>
      <c r="R714" s="210"/>
      <c r="S714" s="210"/>
      <c r="T714" s="211"/>
      <c r="AT714" s="205" t="s">
        <v>158</v>
      </c>
      <c r="AU714" s="205" t="s">
        <v>78</v>
      </c>
      <c r="AV714" s="13" t="s">
        <v>78</v>
      </c>
      <c r="AW714" s="13" t="s">
        <v>34</v>
      </c>
      <c r="AX714" s="13" t="s">
        <v>74</v>
      </c>
      <c r="AY714" s="205" t="s">
        <v>145</v>
      </c>
    </row>
    <row r="715" spans="2:65" s="1" customFormat="1" ht="16.5" customHeight="1" x14ac:dyDescent="0.3">
      <c r="B715" s="180"/>
      <c r="C715" s="181" t="s">
        <v>919</v>
      </c>
      <c r="D715" s="181" t="s">
        <v>147</v>
      </c>
      <c r="E715" s="182" t="s">
        <v>920</v>
      </c>
      <c r="F715" s="183" t="s">
        <v>921</v>
      </c>
      <c r="G715" s="184" t="s">
        <v>329</v>
      </c>
      <c r="H715" s="185">
        <v>1</v>
      </c>
      <c r="I715" s="186">
        <v>7953</v>
      </c>
      <c r="J715" s="187">
        <f>H715*I715</f>
        <v>7953</v>
      </c>
      <c r="K715" s="183" t="s">
        <v>5</v>
      </c>
      <c r="L715" s="40"/>
      <c r="M715" s="188" t="s">
        <v>5</v>
      </c>
      <c r="N715" s="189" t="s">
        <v>41</v>
      </c>
      <c r="O715" s="41"/>
      <c r="P715" s="190">
        <v>0</v>
      </c>
      <c r="Q715" s="190">
        <v>0</v>
      </c>
      <c r="R715" s="190">
        <v>0</v>
      </c>
      <c r="S715" s="190">
        <v>0</v>
      </c>
      <c r="T715" s="191">
        <v>0</v>
      </c>
      <c r="AR715" s="24" t="s">
        <v>152</v>
      </c>
      <c r="AT715" s="24" t="s">
        <v>147</v>
      </c>
      <c r="AU715" s="24" t="s">
        <v>78</v>
      </c>
      <c r="AY715" s="24" t="s">
        <v>145</v>
      </c>
      <c r="BE715" s="192">
        <v>0</v>
      </c>
      <c r="BF715" s="192">
        <v>0</v>
      </c>
      <c r="BG715" s="192">
        <v>0</v>
      </c>
      <c r="BH715" s="192">
        <v>0</v>
      </c>
      <c r="BI715" s="192">
        <v>0</v>
      </c>
      <c r="BJ715" s="24" t="s">
        <v>74</v>
      </c>
      <c r="BK715" s="192">
        <v>0</v>
      </c>
      <c r="BL715" s="24" t="s">
        <v>152</v>
      </c>
      <c r="BM715" s="24" t="s">
        <v>922</v>
      </c>
    </row>
    <row r="716" spans="2:65" s="1" customFormat="1" x14ac:dyDescent="0.3">
      <c r="B716" s="40"/>
      <c r="D716" s="193" t="s">
        <v>154</v>
      </c>
      <c r="F716" s="194" t="s">
        <v>921</v>
      </c>
      <c r="I716" s="155"/>
      <c r="L716" s="40"/>
      <c r="M716" s="195"/>
      <c r="N716" s="41"/>
      <c r="O716" s="41"/>
      <c r="P716" s="41"/>
      <c r="Q716" s="41"/>
      <c r="R716" s="41"/>
      <c r="S716" s="41"/>
      <c r="T716" s="69"/>
      <c r="AT716" s="24" t="s">
        <v>154</v>
      </c>
      <c r="AU716" s="24" t="s">
        <v>78</v>
      </c>
    </row>
    <row r="717" spans="2:65" s="12" customFormat="1" x14ac:dyDescent="0.3">
      <c r="B717" s="197"/>
      <c r="D717" s="193" t="s">
        <v>158</v>
      </c>
      <c r="E717" s="198" t="s">
        <v>5</v>
      </c>
      <c r="F717" s="199" t="s">
        <v>159</v>
      </c>
      <c r="H717" s="198" t="s">
        <v>5</v>
      </c>
      <c r="I717" s="200"/>
      <c r="L717" s="197"/>
      <c r="M717" s="201"/>
      <c r="N717" s="202"/>
      <c r="O717" s="202"/>
      <c r="P717" s="202"/>
      <c r="Q717" s="202"/>
      <c r="R717" s="202"/>
      <c r="S717" s="202"/>
      <c r="T717" s="203"/>
      <c r="AT717" s="198" t="s">
        <v>158</v>
      </c>
      <c r="AU717" s="198" t="s">
        <v>78</v>
      </c>
      <c r="AV717" s="12" t="s">
        <v>74</v>
      </c>
      <c r="AW717" s="12" t="s">
        <v>34</v>
      </c>
      <c r="AX717" s="12" t="s">
        <v>70</v>
      </c>
      <c r="AY717" s="198" t="s">
        <v>145</v>
      </c>
    </row>
    <row r="718" spans="2:65" s="13" customFormat="1" x14ac:dyDescent="0.3">
      <c r="B718" s="204"/>
      <c r="D718" s="193" t="s">
        <v>158</v>
      </c>
      <c r="E718" s="205" t="s">
        <v>5</v>
      </c>
      <c r="F718" s="206" t="s">
        <v>256</v>
      </c>
      <c r="H718" s="207">
        <v>1</v>
      </c>
      <c r="I718" s="208"/>
      <c r="L718" s="204"/>
      <c r="M718" s="209"/>
      <c r="N718" s="210"/>
      <c r="O718" s="210"/>
      <c r="P718" s="210"/>
      <c r="Q718" s="210"/>
      <c r="R718" s="210"/>
      <c r="S718" s="210"/>
      <c r="T718" s="211"/>
      <c r="AT718" s="205" t="s">
        <v>158</v>
      </c>
      <c r="AU718" s="205" t="s">
        <v>78</v>
      </c>
      <c r="AV718" s="13" t="s">
        <v>78</v>
      </c>
      <c r="AW718" s="13" t="s">
        <v>34</v>
      </c>
      <c r="AX718" s="13" t="s">
        <v>74</v>
      </c>
      <c r="AY718" s="205" t="s">
        <v>145</v>
      </c>
    </row>
    <row r="719" spans="2:65" s="1" customFormat="1" ht="25.5" customHeight="1" x14ac:dyDescent="0.3">
      <c r="B719" s="180"/>
      <c r="C719" s="181" t="s">
        <v>923</v>
      </c>
      <c r="D719" s="181" t="s">
        <v>147</v>
      </c>
      <c r="E719" s="182" t="s">
        <v>924</v>
      </c>
      <c r="F719" s="183" t="s">
        <v>925</v>
      </c>
      <c r="G719" s="184" t="s">
        <v>185</v>
      </c>
      <c r="H719" s="185">
        <v>9</v>
      </c>
      <c r="I719" s="186">
        <v>312</v>
      </c>
      <c r="J719" s="187">
        <f>H719*I719</f>
        <v>2808</v>
      </c>
      <c r="K719" s="183" t="s">
        <v>151</v>
      </c>
      <c r="L719" s="40"/>
      <c r="M719" s="188" t="s">
        <v>5</v>
      </c>
      <c r="N719" s="189" t="s">
        <v>41</v>
      </c>
      <c r="O719" s="41"/>
      <c r="P719" s="190">
        <v>0</v>
      </c>
      <c r="Q719" s="190">
        <v>0</v>
      </c>
      <c r="R719" s="190">
        <v>0</v>
      </c>
      <c r="S719" s="190">
        <v>0.9</v>
      </c>
      <c r="T719" s="191">
        <v>8.1</v>
      </c>
      <c r="AR719" s="24" t="s">
        <v>152</v>
      </c>
      <c r="AT719" s="24" t="s">
        <v>147</v>
      </c>
      <c r="AU719" s="24" t="s">
        <v>78</v>
      </c>
      <c r="AY719" s="24" t="s">
        <v>145</v>
      </c>
      <c r="BE719" s="192">
        <v>0</v>
      </c>
      <c r="BF719" s="192">
        <v>0</v>
      </c>
      <c r="BG719" s="192">
        <v>0</v>
      </c>
      <c r="BH719" s="192">
        <v>0</v>
      </c>
      <c r="BI719" s="192">
        <v>0</v>
      </c>
      <c r="BJ719" s="24" t="s">
        <v>74</v>
      </c>
      <c r="BK719" s="192">
        <v>0</v>
      </c>
      <c r="BL719" s="24" t="s">
        <v>152</v>
      </c>
      <c r="BM719" s="24" t="s">
        <v>926</v>
      </c>
    </row>
    <row r="720" spans="2:65" s="1" customFormat="1" ht="40.5" x14ac:dyDescent="0.3">
      <c r="B720" s="40"/>
      <c r="D720" s="193" t="s">
        <v>154</v>
      </c>
      <c r="F720" s="194" t="s">
        <v>927</v>
      </c>
      <c r="I720" s="155"/>
      <c r="L720" s="40"/>
      <c r="M720" s="195"/>
      <c r="N720" s="41"/>
      <c r="O720" s="41"/>
      <c r="P720" s="41"/>
      <c r="Q720" s="41"/>
      <c r="R720" s="41"/>
      <c r="S720" s="41"/>
      <c r="T720" s="69"/>
      <c r="AT720" s="24" t="s">
        <v>154</v>
      </c>
      <c r="AU720" s="24" t="s">
        <v>78</v>
      </c>
    </row>
    <row r="721" spans="2:65" s="1" customFormat="1" ht="67.5" x14ac:dyDescent="0.3">
      <c r="B721" s="40"/>
      <c r="D721" s="193" t="s">
        <v>156</v>
      </c>
      <c r="F721" s="196" t="s">
        <v>928</v>
      </c>
      <c r="I721" s="155"/>
      <c r="L721" s="40"/>
      <c r="M721" s="195"/>
      <c r="N721" s="41"/>
      <c r="O721" s="41"/>
      <c r="P721" s="41"/>
      <c r="Q721" s="41"/>
      <c r="R721" s="41"/>
      <c r="S721" s="41"/>
      <c r="T721" s="69"/>
      <c r="AT721" s="24" t="s">
        <v>156</v>
      </c>
      <c r="AU721" s="24" t="s">
        <v>78</v>
      </c>
    </row>
    <row r="722" spans="2:65" s="12" customFormat="1" x14ac:dyDescent="0.3">
      <c r="B722" s="197"/>
      <c r="D722" s="193" t="s">
        <v>158</v>
      </c>
      <c r="E722" s="198" t="s">
        <v>5</v>
      </c>
      <c r="F722" s="199" t="s">
        <v>159</v>
      </c>
      <c r="H722" s="198" t="s">
        <v>5</v>
      </c>
      <c r="I722" s="200"/>
      <c r="L722" s="197"/>
      <c r="M722" s="201"/>
      <c r="N722" s="202"/>
      <c r="O722" s="202"/>
      <c r="P722" s="202"/>
      <c r="Q722" s="202"/>
      <c r="R722" s="202"/>
      <c r="S722" s="202"/>
      <c r="T722" s="203"/>
      <c r="AT722" s="198" t="s">
        <v>158</v>
      </c>
      <c r="AU722" s="198" t="s">
        <v>78</v>
      </c>
      <c r="AV722" s="12" t="s">
        <v>74</v>
      </c>
      <c r="AW722" s="12" t="s">
        <v>34</v>
      </c>
      <c r="AX722" s="12" t="s">
        <v>70</v>
      </c>
      <c r="AY722" s="198" t="s">
        <v>145</v>
      </c>
    </row>
    <row r="723" spans="2:65" s="13" customFormat="1" x14ac:dyDescent="0.3">
      <c r="B723" s="204"/>
      <c r="D723" s="193" t="s">
        <v>158</v>
      </c>
      <c r="E723" s="205" t="s">
        <v>5</v>
      </c>
      <c r="F723" s="206" t="s">
        <v>929</v>
      </c>
      <c r="H723" s="207">
        <v>6</v>
      </c>
      <c r="I723" s="208"/>
      <c r="L723" s="204"/>
      <c r="M723" s="209"/>
      <c r="N723" s="210"/>
      <c r="O723" s="210"/>
      <c r="P723" s="210"/>
      <c r="Q723" s="210"/>
      <c r="R723" s="210"/>
      <c r="S723" s="210"/>
      <c r="T723" s="211"/>
      <c r="AT723" s="205" t="s">
        <v>158</v>
      </c>
      <c r="AU723" s="205" t="s">
        <v>78</v>
      </c>
      <c r="AV723" s="13" t="s">
        <v>78</v>
      </c>
      <c r="AW723" s="13" t="s">
        <v>34</v>
      </c>
      <c r="AX723" s="13" t="s">
        <v>70</v>
      </c>
      <c r="AY723" s="205" t="s">
        <v>145</v>
      </c>
    </row>
    <row r="724" spans="2:65" s="13" customFormat="1" x14ac:dyDescent="0.3">
      <c r="B724" s="204"/>
      <c r="D724" s="193" t="s">
        <v>158</v>
      </c>
      <c r="E724" s="205" t="s">
        <v>5</v>
      </c>
      <c r="F724" s="206" t="s">
        <v>930</v>
      </c>
      <c r="H724" s="207">
        <v>3</v>
      </c>
      <c r="I724" s="208"/>
      <c r="L724" s="204"/>
      <c r="M724" s="209"/>
      <c r="N724" s="210"/>
      <c r="O724" s="210"/>
      <c r="P724" s="210"/>
      <c r="Q724" s="210"/>
      <c r="R724" s="210"/>
      <c r="S724" s="210"/>
      <c r="T724" s="211"/>
      <c r="AT724" s="205" t="s">
        <v>158</v>
      </c>
      <c r="AU724" s="205" t="s">
        <v>78</v>
      </c>
      <c r="AV724" s="13" t="s">
        <v>78</v>
      </c>
      <c r="AW724" s="13" t="s">
        <v>34</v>
      </c>
      <c r="AX724" s="13" t="s">
        <v>70</v>
      </c>
      <c r="AY724" s="205" t="s">
        <v>145</v>
      </c>
    </row>
    <row r="725" spans="2:65" s="14" customFormat="1" x14ac:dyDescent="0.3">
      <c r="B725" s="212"/>
      <c r="D725" s="193" t="s">
        <v>158</v>
      </c>
      <c r="E725" s="213" t="s">
        <v>5</v>
      </c>
      <c r="F725" s="214" t="s">
        <v>175</v>
      </c>
      <c r="H725" s="215">
        <v>9</v>
      </c>
      <c r="I725" s="216"/>
      <c r="L725" s="212"/>
      <c r="M725" s="217"/>
      <c r="N725" s="218"/>
      <c r="O725" s="218"/>
      <c r="P725" s="218"/>
      <c r="Q725" s="218"/>
      <c r="R725" s="218"/>
      <c r="S725" s="218"/>
      <c r="T725" s="219"/>
      <c r="AT725" s="213" t="s">
        <v>158</v>
      </c>
      <c r="AU725" s="213" t="s">
        <v>78</v>
      </c>
      <c r="AV725" s="14" t="s">
        <v>152</v>
      </c>
      <c r="AW725" s="14" t="s">
        <v>34</v>
      </c>
      <c r="AX725" s="14" t="s">
        <v>74</v>
      </c>
      <c r="AY725" s="213" t="s">
        <v>145</v>
      </c>
    </row>
    <row r="726" spans="2:65" s="1" customFormat="1" ht="16.5" customHeight="1" x14ac:dyDescent="0.3">
      <c r="B726" s="180"/>
      <c r="C726" s="181" t="s">
        <v>931</v>
      </c>
      <c r="D726" s="181" t="s">
        <v>147</v>
      </c>
      <c r="E726" s="182" t="s">
        <v>932</v>
      </c>
      <c r="F726" s="183" t="s">
        <v>933</v>
      </c>
      <c r="G726" s="184" t="s">
        <v>329</v>
      </c>
      <c r="H726" s="185">
        <v>1</v>
      </c>
      <c r="I726" s="186">
        <v>6628</v>
      </c>
      <c r="J726" s="187">
        <f>H726*I726</f>
        <v>6628</v>
      </c>
      <c r="K726" s="183" t="s">
        <v>5</v>
      </c>
      <c r="L726" s="40"/>
      <c r="M726" s="188" t="s">
        <v>5</v>
      </c>
      <c r="N726" s="189" t="s">
        <v>41</v>
      </c>
      <c r="O726" s="41"/>
      <c r="P726" s="190">
        <v>0</v>
      </c>
      <c r="Q726" s="190">
        <v>0</v>
      </c>
      <c r="R726" s="190">
        <v>0</v>
      </c>
      <c r="S726" s="190">
        <v>0.21</v>
      </c>
      <c r="T726" s="191">
        <v>0.21</v>
      </c>
      <c r="AR726" s="24" t="s">
        <v>152</v>
      </c>
      <c r="AT726" s="24" t="s">
        <v>147</v>
      </c>
      <c r="AU726" s="24" t="s">
        <v>78</v>
      </c>
      <c r="AY726" s="24" t="s">
        <v>145</v>
      </c>
      <c r="BE726" s="192">
        <v>0</v>
      </c>
      <c r="BF726" s="192">
        <v>0</v>
      </c>
      <c r="BG726" s="192">
        <v>0</v>
      </c>
      <c r="BH726" s="192">
        <v>0</v>
      </c>
      <c r="BI726" s="192">
        <v>0</v>
      </c>
      <c r="BJ726" s="24" t="s">
        <v>74</v>
      </c>
      <c r="BK726" s="192">
        <v>0</v>
      </c>
      <c r="BL726" s="24" t="s">
        <v>152</v>
      </c>
      <c r="BM726" s="24" t="s">
        <v>934</v>
      </c>
    </row>
    <row r="727" spans="2:65" s="1" customFormat="1" x14ac:dyDescent="0.3">
      <c r="B727" s="40"/>
      <c r="D727" s="193" t="s">
        <v>154</v>
      </c>
      <c r="F727" s="194" t="s">
        <v>933</v>
      </c>
      <c r="I727" s="155"/>
      <c r="L727" s="40"/>
      <c r="M727" s="195"/>
      <c r="N727" s="41"/>
      <c r="O727" s="41"/>
      <c r="P727" s="41"/>
      <c r="Q727" s="41"/>
      <c r="R727" s="41"/>
      <c r="S727" s="41"/>
      <c r="T727" s="69"/>
      <c r="AT727" s="24" t="s">
        <v>154</v>
      </c>
      <c r="AU727" s="24" t="s">
        <v>78</v>
      </c>
    </row>
    <row r="728" spans="2:65" s="12" customFormat="1" x14ac:dyDescent="0.3">
      <c r="B728" s="197"/>
      <c r="D728" s="193" t="s">
        <v>158</v>
      </c>
      <c r="E728" s="198" t="s">
        <v>5</v>
      </c>
      <c r="F728" s="199" t="s">
        <v>159</v>
      </c>
      <c r="H728" s="198" t="s">
        <v>5</v>
      </c>
      <c r="I728" s="200"/>
      <c r="L728" s="197"/>
      <c r="M728" s="201"/>
      <c r="N728" s="202"/>
      <c r="O728" s="202"/>
      <c r="P728" s="202"/>
      <c r="Q728" s="202"/>
      <c r="R728" s="202"/>
      <c r="S728" s="202"/>
      <c r="T728" s="203"/>
      <c r="AT728" s="198" t="s">
        <v>158</v>
      </c>
      <c r="AU728" s="198" t="s">
        <v>78</v>
      </c>
      <c r="AV728" s="12" t="s">
        <v>74</v>
      </c>
      <c r="AW728" s="12" t="s">
        <v>34</v>
      </c>
      <c r="AX728" s="12" t="s">
        <v>70</v>
      </c>
      <c r="AY728" s="198" t="s">
        <v>145</v>
      </c>
    </row>
    <row r="729" spans="2:65" s="13" customFormat="1" x14ac:dyDescent="0.3">
      <c r="B729" s="204"/>
      <c r="D729" s="193" t="s">
        <v>158</v>
      </c>
      <c r="E729" s="205" t="s">
        <v>5</v>
      </c>
      <c r="F729" s="206" t="s">
        <v>256</v>
      </c>
      <c r="H729" s="207">
        <v>1</v>
      </c>
      <c r="I729" s="208"/>
      <c r="L729" s="204"/>
      <c r="M729" s="209"/>
      <c r="N729" s="210"/>
      <c r="O729" s="210"/>
      <c r="P729" s="210"/>
      <c r="Q729" s="210"/>
      <c r="R729" s="210"/>
      <c r="S729" s="210"/>
      <c r="T729" s="211"/>
      <c r="AT729" s="205" t="s">
        <v>158</v>
      </c>
      <c r="AU729" s="205" t="s">
        <v>78</v>
      </c>
      <c r="AV729" s="13" t="s">
        <v>78</v>
      </c>
      <c r="AW729" s="13" t="s">
        <v>34</v>
      </c>
      <c r="AX729" s="13" t="s">
        <v>74</v>
      </c>
      <c r="AY729" s="205" t="s">
        <v>145</v>
      </c>
    </row>
    <row r="730" spans="2:65" s="1" customFormat="1" ht="16.5" customHeight="1" x14ac:dyDescent="0.3">
      <c r="B730" s="180"/>
      <c r="C730" s="181" t="s">
        <v>935</v>
      </c>
      <c r="D730" s="181" t="s">
        <v>147</v>
      </c>
      <c r="E730" s="182" t="s">
        <v>936</v>
      </c>
      <c r="F730" s="183" t="s">
        <v>937</v>
      </c>
      <c r="G730" s="184" t="s">
        <v>329</v>
      </c>
      <c r="H730" s="185">
        <v>6</v>
      </c>
      <c r="I730" s="186">
        <v>398</v>
      </c>
      <c r="J730" s="187">
        <f>H730*I730</f>
        <v>2388</v>
      </c>
      <c r="K730" s="183" t="s">
        <v>5</v>
      </c>
      <c r="L730" s="40"/>
      <c r="M730" s="188" t="s">
        <v>5</v>
      </c>
      <c r="N730" s="189" t="s">
        <v>41</v>
      </c>
      <c r="O730" s="41"/>
      <c r="P730" s="190">
        <v>0</v>
      </c>
      <c r="Q730" s="190">
        <v>0</v>
      </c>
      <c r="R730" s="190">
        <v>0</v>
      </c>
      <c r="S730" s="190">
        <v>0.8</v>
      </c>
      <c r="T730" s="191">
        <v>4.8000000000000007</v>
      </c>
      <c r="AR730" s="24" t="s">
        <v>152</v>
      </c>
      <c r="AT730" s="24" t="s">
        <v>147</v>
      </c>
      <c r="AU730" s="24" t="s">
        <v>78</v>
      </c>
      <c r="AY730" s="24" t="s">
        <v>145</v>
      </c>
      <c r="BE730" s="192">
        <v>0</v>
      </c>
      <c r="BF730" s="192">
        <v>0</v>
      </c>
      <c r="BG730" s="192">
        <v>0</v>
      </c>
      <c r="BH730" s="192">
        <v>0</v>
      </c>
      <c r="BI730" s="192">
        <v>0</v>
      </c>
      <c r="BJ730" s="24" t="s">
        <v>74</v>
      </c>
      <c r="BK730" s="192">
        <v>0</v>
      </c>
      <c r="BL730" s="24" t="s">
        <v>152</v>
      </c>
      <c r="BM730" s="24" t="s">
        <v>938</v>
      </c>
    </row>
    <row r="731" spans="2:65" s="1" customFormat="1" x14ac:dyDescent="0.3">
      <c r="B731" s="40"/>
      <c r="D731" s="193" t="s">
        <v>154</v>
      </c>
      <c r="F731" s="194" t="s">
        <v>937</v>
      </c>
      <c r="I731" s="155"/>
      <c r="L731" s="40"/>
      <c r="M731" s="195"/>
      <c r="N731" s="41"/>
      <c r="O731" s="41"/>
      <c r="P731" s="41"/>
      <c r="Q731" s="41"/>
      <c r="R731" s="41"/>
      <c r="S731" s="41"/>
      <c r="T731" s="69"/>
      <c r="AT731" s="24" t="s">
        <v>154</v>
      </c>
      <c r="AU731" s="24" t="s">
        <v>78</v>
      </c>
    </row>
    <row r="732" spans="2:65" s="12" customFormat="1" x14ac:dyDescent="0.3">
      <c r="B732" s="197"/>
      <c r="D732" s="193" t="s">
        <v>158</v>
      </c>
      <c r="E732" s="198" t="s">
        <v>5</v>
      </c>
      <c r="F732" s="199" t="s">
        <v>159</v>
      </c>
      <c r="H732" s="198" t="s">
        <v>5</v>
      </c>
      <c r="I732" s="200"/>
      <c r="L732" s="197"/>
      <c r="M732" s="201"/>
      <c r="N732" s="202"/>
      <c r="O732" s="202"/>
      <c r="P732" s="202"/>
      <c r="Q732" s="202"/>
      <c r="R732" s="202"/>
      <c r="S732" s="202"/>
      <c r="T732" s="203"/>
      <c r="AT732" s="198" t="s">
        <v>158</v>
      </c>
      <c r="AU732" s="198" t="s">
        <v>78</v>
      </c>
      <c r="AV732" s="12" t="s">
        <v>74</v>
      </c>
      <c r="AW732" s="12" t="s">
        <v>34</v>
      </c>
      <c r="AX732" s="12" t="s">
        <v>70</v>
      </c>
      <c r="AY732" s="198" t="s">
        <v>145</v>
      </c>
    </row>
    <row r="733" spans="2:65" s="13" customFormat="1" x14ac:dyDescent="0.3">
      <c r="B733" s="204"/>
      <c r="D733" s="193" t="s">
        <v>158</v>
      </c>
      <c r="E733" s="205" t="s">
        <v>5</v>
      </c>
      <c r="F733" s="206" t="s">
        <v>939</v>
      </c>
      <c r="H733" s="207">
        <v>6</v>
      </c>
      <c r="I733" s="208"/>
      <c r="L733" s="204"/>
      <c r="M733" s="209"/>
      <c r="N733" s="210"/>
      <c r="O733" s="210"/>
      <c r="P733" s="210"/>
      <c r="Q733" s="210"/>
      <c r="R733" s="210"/>
      <c r="S733" s="210"/>
      <c r="T733" s="211"/>
      <c r="AT733" s="205" t="s">
        <v>158</v>
      </c>
      <c r="AU733" s="205" t="s">
        <v>78</v>
      </c>
      <c r="AV733" s="13" t="s">
        <v>78</v>
      </c>
      <c r="AW733" s="13" t="s">
        <v>34</v>
      </c>
      <c r="AX733" s="13" t="s">
        <v>74</v>
      </c>
      <c r="AY733" s="205" t="s">
        <v>145</v>
      </c>
    </row>
    <row r="734" spans="2:65" s="1" customFormat="1" ht="16.5" customHeight="1" x14ac:dyDescent="0.3">
      <c r="B734" s="180"/>
      <c r="C734" s="181" t="s">
        <v>940</v>
      </c>
      <c r="D734" s="181" t="s">
        <v>147</v>
      </c>
      <c r="E734" s="182" t="s">
        <v>941</v>
      </c>
      <c r="F734" s="183" t="s">
        <v>942</v>
      </c>
      <c r="G734" s="184" t="s">
        <v>150</v>
      </c>
      <c r="H734" s="185">
        <v>55</v>
      </c>
      <c r="I734" s="186">
        <v>663</v>
      </c>
      <c r="J734" s="187">
        <f>H734*I734</f>
        <v>36465</v>
      </c>
      <c r="K734" s="183" t="s">
        <v>5</v>
      </c>
      <c r="L734" s="40"/>
      <c r="M734" s="188" t="s">
        <v>5</v>
      </c>
      <c r="N734" s="189" t="s">
        <v>41</v>
      </c>
      <c r="O734" s="41"/>
      <c r="P734" s="190">
        <v>0</v>
      </c>
      <c r="Q734" s="190">
        <v>0</v>
      </c>
      <c r="R734" s="190">
        <v>0</v>
      </c>
      <c r="S734" s="190">
        <v>0</v>
      </c>
      <c r="T734" s="191">
        <v>0</v>
      </c>
      <c r="AR734" s="24" t="s">
        <v>152</v>
      </c>
      <c r="AT734" s="24" t="s">
        <v>147</v>
      </c>
      <c r="AU734" s="24" t="s">
        <v>78</v>
      </c>
      <c r="AY734" s="24" t="s">
        <v>145</v>
      </c>
      <c r="BE734" s="192">
        <v>0</v>
      </c>
      <c r="BF734" s="192">
        <v>0</v>
      </c>
      <c r="BG734" s="192">
        <v>0</v>
      </c>
      <c r="BH734" s="192">
        <v>0</v>
      </c>
      <c r="BI734" s="192">
        <v>0</v>
      </c>
      <c r="BJ734" s="24" t="s">
        <v>74</v>
      </c>
      <c r="BK734" s="192">
        <v>0</v>
      </c>
      <c r="BL734" s="24" t="s">
        <v>152</v>
      </c>
      <c r="BM734" s="24" t="s">
        <v>943</v>
      </c>
    </row>
    <row r="735" spans="2:65" s="1" customFormat="1" x14ac:dyDescent="0.3">
      <c r="B735" s="40"/>
      <c r="D735" s="193" t="s">
        <v>154</v>
      </c>
      <c r="F735" s="194" t="s">
        <v>942</v>
      </c>
      <c r="I735" s="155"/>
      <c r="L735" s="40"/>
      <c r="M735" s="195"/>
      <c r="N735" s="41"/>
      <c r="O735" s="41"/>
      <c r="P735" s="41"/>
      <c r="Q735" s="41"/>
      <c r="R735" s="41"/>
      <c r="S735" s="41"/>
      <c r="T735" s="69"/>
      <c r="AT735" s="24" t="s">
        <v>154</v>
      </c>
      <c r="AU735" s="24" t="s">
        <v>78</v>
      </c>
    </row>
    <row r="736" spans="2:65" s="12" customFormat="1" x14ac:dyDescent="0.3">
      <c r="B736" s="197"/>
      <c r="D736" s="193" t="s">
        <v>158</v>
      </c>
      <c r="E736" s="198" t="s">
        <v>5</v>
      </c>
      <c r="F736" s="199" t="s">
        <v>557</v>
      </c>
      <c r="H736" s="198" t="s">
        <v>5</v>
      </c>
      <c r="I736" s="200"/>
      <c r="L736" s="197"/>
      <c r="M736" s="201"/>
      <c r="N736" s="202"/>
      <c r="O736" s="202"/>
      <c r="P736" s="202"/>
      <c r="Q736" s="202"/>
      <c r="R736" s="202"/>
      <c r="S736" s="202"/>
      <c r="T736" s="203"/>
      <c r="AT736" s="198" t="s">
        <v>158</v>
      </c>
      <c r="AU736" s="198" t="s">
        <v>78</v>
      </c>
      <c r="AV736" s="12" t="s">
        <v>74</v>
      </c>
      <c r="AW736" s="12" t="s">
        <v>34</v>
      </c>
      <c r="AX736" s="12" t="s">
        <v>70</v>
      </c>
      <c r="AY736" s="198" t="s">
        <v>145</v>
      </c>
    </row>
    <row r="737" spans="2:65" s="13" customFormat="1" x14ac:dyDescent="0.3">
      <c r="B737" s="204"/>
      <c r="D737" s="193" t="s">
        <v>158</v>
      </c>
      <c r="E737" s="205" t="s">
        <v>5</v>
      </c>
      <c r="F737" s="206" t="s">
        <v>778</v>
      </c>
      <c r="H737" s="207">
        <v>55</v>
      </c>
      <c r="I737" s="208"/>
      <c r="L737" s="204"/>
      <c r="M737" s="209"/>
      <c r="N737" s="210"/>
      <c r="O737" s="210"/>
      <c r="P737" s="210"/>
      <c r="Q737" s="210"/>
      <c r="R737" s="210"/>
      <c r="S737" s="210"/>
      <c r="T737" s="211"/>
      <c r="AT737" s="205" t="s">
        <v>158</v>
      </c>
      <c r="AU737" s="205" t="s">
        <v>78</v>
      </c>
      <c r="AV737" s="13" t="s">
        <v>78</v>
      </c>
      <c r="AW737" s="13" t="s">
        <v>34</v>
      </c>
      <c r="AX737" s="13" t="s">
        <v>74</v>
      </c>
      <c r="AY737" s="205" t="s">
        <v>145</v>
      </c>
    </row>
    <row r="738" spans="2:65" s="1" customFormat="1" ht="16.5" customHeight="1" x14ac:dyDescent="0.3">
      <c r="B738" s="180"/>
      <c r="C738" s="181" t="s">
        <v>944</v>
      </c>
      <c r="D738" s="181" t="s">
        <v>147</v>
      </c>
      <c r="E738" s="182" t="s">
        <v>945</v>
      </c>
      <c r="F738" s="183" t="s">
        <v>946</v>
      </c>
      <c r="G738" s="184" t="s">
        <v>185</v>
      </c>
      <c r="H738" s="185">
        <v>1.35</v>
      </c>
      <c r="I738" s="186">
        <v>6363</v>
      </c>
      <c r="J738" s="187">
        <f>H738*I738</f>
        <v>8590.0500000000011</v>
      </c>
      <c r="K738" s="183" t="s">
        <v>151</v>
      </c>
      <c r="L738" s="40"/>
      <c r="M738" s="188" t="s">
        <v>5</v>
      </c>
      <c r="N738" s="189" t="s">
        <v>41</v>
      </c>
      <c r="O738" s="41"/>
      <c r="P738" s="190">
        <v>0</v>
      </c>
      <c r="Q738" s="190">
        <v>3.0931000000000001E-3</v>
      </c>
      <c r="R738" s="190">
        <v>4.1756850000000002E-3</v>
      </c>
      <c r="S738" s="190">
        <v>0.126</v>
      </c>
      <c r="T738" s="191">
        <v>0.1701</v>
      </c>
      <c r="AR738" s="24" t="s">
        <v>152</v>
      </c>
      <c r="AT738" s="24" t="s">
        <v>147</v>
      </c>
      <c r="AU738" s="24" t="s">
        <v>78</v>
      </c>
      <c r="AY738" s="24" t="s">
        <v>145</v>
      </c>
      <c r="BE738" s="192">
        <v>0</v>
      </c>
      <c r="BF738" s="192">
        <v>0</v>
      </c>
      <c r="BG738" s="192">
        <v>0</v>
      </c>
      <c r="BH738" s="192">
        <v>0</v>
      </c>
      <c r="BI738" s="192">
        <v>0</v>
      </c>
      <c r="BJ738" s="24" t="s">
        <v>74</v>
      </c>
      <c r="BK738" s="192">
        <v>0</v>
      </c>
      <c r="BL738" s="24" t="s">
        <v>152</v>
      </c>
      <c r="BM738" s="24" t="s">
        <v>947</v>
      </c>
    </row>
    <row r="739" spans="2:65" s="1" customFormat="1" ht="27" x14ac:dyDescent="0.3">
      <c r="B739" s="40"/>
      <c r="D739" s="193" t="s">
        <v>154</v>
      </c>
      <c r="F739" s="194" t="s">
        <v>948</v>
      </c>
      <c r="I739" s="155"/>
      <c r="L739" s="40"/>
      <c r="M739" s="195"/>
      <c r="N739" s="41"/>
      <c r="O739" s="41"/>
      <c r="P739" s="41"/>
      <c r="Q739" s="41"/>
      <c r="R739" s="41"/>
      <c r="S739" s="41"/>
      <c r="T739" s="69"/>
      <c r="AT739" s="24" t="s">
        <v>154</v>
      </c>
      <c r="AU739" s="24" t="s">
        <v>78</v>
      </c>
    </row>
    <row r="740" spans="2:65" s="1" customFormat="1" ht="54" x14ac:dyDescent="0.3">
      <c r="B740" s="40"/>
      <c r="D740" s="193" t="s">
        <v>156</v>
      </c>
      <c r="F740" s="196" t="s">
        <v>949</v>
      </c>
      <c r="I740" s="155"/>
      <c r="L740" s="40"/>
      <c r="M740" s="195"/>
      <c r="N740" s="41"/>
      <c r="O740" s="41"/>
      <c r="P740" s="41"/>
      <c r="Q740" s="41"/>
      <c r="R740" s="41"/>
      <c r="S740" s="41"/>
      <c r="T740" s="69"/>
      <c r="AT740" s="24" t="s">
        <v>156</v>
      </c>
      <c r="AU740" s="24" t="s">
        <v>78</v>
      </c>
    </row>
    <row r="741" spans="2:65" s="12" customFormat="1" x14ac:dyDescent="0.3">
      <c r="B741" s="197"/>
      <c r="D741" s="193" t="s">
        <v>158</v>
      </c>
      <c r="E741" s="198" t="s">
        <v>5</v>
      </c>
      <c r="F741" s="199" t="s">
        <v>159</v>
      </c>
      <c r="H741" s="198" t="s">
        <v>5</v>
      </c>
      <c r="I741" s="200"/>
      <c r="L741" s="197"/>
      <c r="M741" s="201"/>
      <c r="N741" s="202"/>
      <c r="O741" s="202"/>
      <c r="P741" s="202"/>
      <c r="Q741" s="202"/>
      <c r="R741" s="202"/>
      <c r="S741" s="202"/>
      <c r="T741" s="203"/>
      <c r="AT741" s="198" t="s">
        <v>158</v>
      </c>
      <c r="AU741" s="198" t="s">
        <v>78</v>
      </c>
      <c r="AV741" s="12" t="s">
        <v>74</v>
      </c>
      <c r="AW741" s="12" t="s">
        <v>34</v>
      </c>
      <c r="AX741" s="12" t="s">
        <v>70</v>
      </c>
      <c r="AY741" s="198" t="s">
        <v>145</v>
      </c>
    </row>
    <row r="742" spans="2:65" s="12" customFormat="1" x14ac:dyDescent="0.3">
      <c r="B742" s="197"/>
      <c r="D742" s="193" t="s">
        <v>158</v>
      </c>
      <c r="E742" s="198" t="s">
        <v>5</v>
      </c>
      <c r="F742" s="199" t="s">
        <v>950</v>
      </c>
      <c r="H742" s="198" t="s">
        <v>5</v>
      </c>
      <c r="I742" s="200"/>
      <c r="L742" s="197"/>
      <c r="M742" s="201"/>
      <c r="N742" s="202"/>
      <c r="O742" s="202"/>
      <c r="P742" s="202"/>
      <c r="Q742" s="202"/>
      <c r="R742" s="202"/>
      <c r="S742" s="202"/>
      <c r="T742" s="203"/>
      <c r="AT742" s="198" t="s">
        <v>158</v>
      </c>
      <c r="AU742" s="198" t="s">
        <v>78</v>
      </c>
      <c r="AV742" s="12" t="s">
        <v>74</v>
      </c>
      <c r="AW742" s="12" t="s">
        <v>34</v>
      </c>
      <c r="AX742" s="12" t="s">
        <v>70</v>
      </c>
      <c r="AY742" s="198" t="s">
        <v>145</v>
      </c>
    </row>
    <row r="743" spans="2:65" s="13" customFormat="1" x14ac:dyDescent="0.3">
      <c r="B743" s="204"/>
      <c r="D743" s="193" t="s">
        <v>158</v>
      </c>
      <c r="E743" s="205" t="s">
        <v>5</v>
      </c>
      <c r="F743" s="206" t="s">
        <v>951</v>
      </c>
      <c r="H743" s="207">
        <v>1.35</v>
      </c>
      <c r="I743" s="208"/>
      <c r="L743" s="204"/>
      <c r="M743" s="209"/>
      <c r="N743" s="210"/>
      <c r="O743" s="210"/>
      <c r="P743" s="210"/>
      <c r="Q743" s="210"/>
      <c r="R743" s="210"/>
      <c r="S743" s="210"/>
      <c r="T743" s="211"/>
      <c r="AT743" s="205" t="s">
        <v>158</v>
      </c>
      <c r="AU743" s="205" t="s">
        <v>78</v>
      </c>
      <c r="AV743" s="13" t="s">
        <v>78</v>
      </c>
      <c r="AW743" s="13" t="s">
        <v>34</v>
      </c>
      <c r="AX743" s="13" t="s">
        <v>74</v>
      </c>
      <c r="AY743" s="205" t="s">
        <v>145</v>
      </c>
    </row>
    <row r="744" spans="2:65" s="1" customFormat="1" ht="16.5" customHeight="1" x14ac:dyDescent="0.3">
      <c r="B744" s="180"/>
      <c r="C744" s="181" t="s">
        <v>952</v>
      </c>
      <c r="D744" s="181" t="s">
        <v>147</v>
      </c>
      <c r="E744" s="182" t="s">
        <v>953</v>
      </c>
      <c r="F744" s="183" t="s">
        <v>954</v>
      </c>
      <c r="G744" s="184" t="s">
        <v>185</v>
      </c>
      <c r="H744" s="185">
        <v>195</v>
      </c>
      <c r="I744" s="186">
        <v>139</v>
      </c>
      <c r="J744" s="187">
        <f>H744*I744</f>
        <v>27105</v>
      </c>
      <c r="K744" s="183" t="s">
        <v>5</v>
      </c>
      <c r="L744" s="40"/>
      <c r="M744" s="188" t="s">
        <v>5</v>
      </c>
      <c r="N744" s="189" t="s">
        <v>41</v>
      </c>
      <c r="O744" s="41"/>
      <c r="P744" s="190">
        <v>0</v>
      </c>
      <c r="Q744" s="190">
        <v>0</v>
      </c>
      <c r="R744" s="190">
        <v>0</v>
      </c>
      <c r="S744" s="190">
        <v>0</v>
      </c>
      <c r="T744" s="191">
        <v>0</v>
      </c>
      <c r="AR744" s="24" t="s">
        <v>152</v>
      </c>
      <c r="AT744" s="24" t="s">
        <v>147</v>
      </c>
      <c r="AU744" s="24" t="s">
        <v>78</v>
      </c>
      <c r="AY744" s="24" t="s">
        <v>145</v>
      </c>
      <c r="BE744" s="192">
        <v>0</v>
      </c>
      <c r="BF744" s="192">
        <v>0</v>
      </c>
      <c r="BG744" s="192">
        <v>0</v>
      </c>
      <c r="BH744" s="192">
        <v>0</v>
      </c>
      <c r="BI744" s="192">
        <v>0</v>
      </c>
      <c r="BJ744" s="24" t="s">
        <v>74</v>
      </c>
      <c r="BK744" s="192">
        <v>0</v>
      </c>
      <c r="BL744" s="24" t="s">
        <v>152</v>
      </c>
      <c r="BM744" s="24" t="s">
        <v>955</v>
      </c>
    </row>
    <row r="745" spans="2:65" s="1" customFormat="1" x14ac:dyDescent="0.3">
      <c r="B745" s="40"/>
      <c r="D745" s="193" t="s">
        <v>154</v>
      </c>
      <c r="F745" s="194" t="s">
        <v>954</v>
      </c>
      <c r="I745" s="155"/>
      <c r="L745" s="40"/>
      <c r="M745" s="195"/>
      <c r="N745" s="41"/>
      <c r="O745" s="41"/>
      <c r="P745" s="41"/>
      <c r="Q745" s="41"/>
      <c r="R745" s="41"/>
      <c r="S745" s="41"/>
      <c r="T745" s="69"/>
      <c r="AT745" s="24" t="s">
        <v>154</v>
      </c>
      <c r="AU745" s="24" t="s">
        <v>78</v>
      </c>
    </row>
    <row r="746" spans="2:65" s="1" customFormat="1" ht="67.5" x14ac:dyDescent="0.3">
      <c r="B746" s="40"/>
      <c r="D746" s="193" t="s">
        <v>473</v>
      </c>
      <c r="F746" s="196" t="s">
        <v>956</v>
      </c>
      <c r="I746" s="155"/>
      <c r="L746" s="40"/>
      <c r="M746" s="195"/>
      <c r="N746" s="41"/>
      <c r="O746" s="41"/>
      <c r="P746" s="41"/>
      <c r="Q746" s="41"/>
      <c r="R746" s="41"/>
      <c r="S746" s="41"/>
      <c r="T746" s="69"/>
      <c r="AT746" s="24" t="s">
        <v>473</v>
      </c>
      <c r="AU746" s="24" t="s">
        <v>78</v>
      </c>
    </row>
    <row r="747" spans="2:65" s="12" customFormat="1" x14ac:dyDescent="0.3">
      <c r="B747" s="197"/>
      <c r="D747" s="193" t="s">
        <v>158</v>
      </c>
      <c r="E747" s="198" t="s">
        <v>5</v>
      </c>
      <c r="F747" s="199" t="s">
        <v>557</v>
      </c>
      <c r="H747" s="198" t="s">
        <v>5</v>
      </c>
      <c r="I747" s="200"/>
      <c r="L747" s="197"/>
      <c r="M747" s="201"/>
      <c r="N747" s="202"/>
      <c r="O747" s="202"/>
      <c r="P747" s="202"/>
      <c r="Q747" s="202"/>
      <c r="R747" s="202"/>
      <c r="S747" s="202"/>
      <c r="T747" s="203"/>
      <c r="AT747" s="198" t="s">
        <v>158</v>
      </c>
      <c r="AU747" s="198" t="s">
        <v>78</v>
      </c>
      <c r="AV747" s="12" t="s">
        <v>74</v>
      </c>
      <c r="AW747" s="12" t="s">
        <v>34</v>
      </c>
      <c r="AX747" s="12" t="s">
        <v>70</v>
      </c>
      <c r="AY747" s="198" t="s">
        <v>145</v>
      </c>
    </row>
    <row r="748" spans="2:65" s="13" customFormat="1" x14ac:dyDescent="0.3">
      <c r="B748" s="204"/>
      <c r="D748" s="193" t="s">
        <v>158</v>
      </c>
      <c r="E748" s="205" t="s">
        <v>5</v>
      </c>
      <c r="F748" s="206" t="s">
        <v>957</v>
      </c>
      <c r="H748" s="207">
        <v>55</v>
      </c>
      <c r="I748" s="208"/>
      <c r="L748" s="204"/>
      <c r="M748" s="209"/>
      <c r="N748" s="210"/>
      <c r="O748" s="210"/>
      <c r="P748" s="210"/>
      <c r="Q748" s="210"/>
      <c r="R748" s="210"/>
      <c r="S748" s="210"/>
      <c r="T748" s="211"/>
      <c r="AT748" s="205" t="s">
        <v>158</v>
      </c>
      <c r="AU748" s="205" t="s">
        <v>78</v>
      </c>
      <c r="AV748" s="13" t="s">
        <v>78</v>
      </c>
      <c r="AW748" s="13" t="s">
        <v>34</v>
      </c>
      <c r="AX748" s="13" t="s">
        <v>70</v>
      </c>
      <c r="AY748" s="205" t="s">
        <v>145</v>
      </c>
    </row>
    <row r="749" spans="2:65" s="13" customFormat="1" x14ac:dyDescent="0.3">
      <c r="B749" s="204"/>
      <c r="D749" s="193" t="s">
        <v>158</v>
      </c>
      <c r="E749" s="205" t="s">
        <v>5</v>
      </c>
      <c r="F749" s="206" t="s">
        <v>958</v>
      </c>
      <c r="H749" s="207">
        <v>140</v>
      </c>
      <c r="I749" s="208"/>
      <c r="L749" s="204"/>
      <c r="M749" s="209"/>
      <c r="N749" s="210"/>
      <c r="O749" s="210"/>
      <c r="P749" s="210"/>
      <c r="Q749" s="210"/>
      <c r="R749" s="210"/>
      <c r="S749" s="210"/>
      <c r="T749" s="211"/>
      <c r="AT749" s="205" t="s">
        <v>158</v>
      </c>
      <c r="AU749" s="205" t="s">
        <v>78</v>
      </c>
      <c r="AV749" s="13" t="s">
        <v>78</v>
      </c>
      <c r="AW749" s="13" t="s">
        <v>34</v>
      </c>
      <c r="AX749" s="13" t="s">
        <v>70</v>
      </c>
      <c r="AY749" s="205" t="s">
        <v>145</v>
      </c>
    </row>
    <row r="750" spans="2:65" s="14" customFormat="1" x14ac:dyDescent="0.3">
      <c r="B750" s="212"/>
      <c r="D750" s="193" t="s">
        <v>158</v>
      </c>
      <c r="E750" s="213" t="s">
        <v>5</v>
      </c>
      <c r="F750" s="214" t="s">
        <v>175</v>
      </c>
      <c r="H750" s="215">
        <v>195</v>
      </c>
      <c r="I750" s="216"/>
      <c r="L750" s="212"/>
      <c r="M750" s="217"/>
      <c r="N750" s="218"/>
      <c r="O750" s="218"/>
      <c r="P750" s="218"/>
      <c r="Q750" s="218"/>
      <c r="R750" s="218"/>
      <c r="S750" s="218"/>
      <c r="T750" s="219"/>
      <c r="AT750" s="213" t="s">
        <v>158</v>
      </c>
      <c r="AU750" s="213" t="s">
        <v>78</v>
      </c>
      <c r="AV750" s="14" t="s">
        <v>152</v>
      </c>
      <c r="AW750" s="14" t="s">
        <v>34</v>
      </c>
      <c r="AX750" s="14" t="s">
        <v>74</v>
      </c>
      <c r="AY750" s="213" t="s">
        <v>145</v>
      </c>
    </row>
    <row r="751" spans="2:65" s="1" customFormat="1" ht="16.5" customHeight="1" x14ac:dyDescent="0.3">
      <c r="B751" s="180"/>
      <c r="C751" s="228" t="s">
        <v>959</v>
      </c>
      <c r="D751" s="228" t="s">
        <v>273</v>
      </c>
      <c r="E751" s="229" t="s">
        <v>960</v>
      </c>
      <c r="F751" s="230" t="s">
        <v>961</v>
      </c>
      <c r="G751" s="231" t="s">
        <v>185</v>
      </c>
      <c r="H751" s="232">
        <v>55</v>
      </c>
      <c r="I751" s="186">
        <v>252</v>
      </c>
      <c r="J751" s="187">
        <f>H751*I751</f>
        <v>13860</v>
      </c>
      <c r="K751" s="230" t="s">
        <v>5</v>
      </c>
      <c r="L751" s="233"/>
      <c r="M751" s="234" t="s">
        <v>5</v>
      </c>
      <c r="N751" s="235" t="s">
        <v>41</v>
      </c>
      <c r="O751" s="41"/>
      <c r="P751" s="190">
        <v>0</v>
      </c>
      <c r="Q751" s="190">
        <v>0</v>
      </c>
      <c r="R751" s="190">
        <v>0</v>
      </c>
      <c r="S751" s="190">
        <v>0</v>
      </c>
      <c r="T751" s="191">
        <v>0</v>
      </c>
      <c r="AR751" s="24" t="s">
        <v>205</v>
      </c>
      <c r="AT751" s="24" t="s">
        <v>273</v>
      </c>
      <c r="AU751" s="24" t="s">
        <v>78</v>
      </c>
      <c r="AY751" s="24" t="s">
        <v>145</v>
      </c>
      <c r="BE751" s="192">
        <v>0</v>
      </c>
      <c r="BF751" s="192">
        <v>0</v>
      </c>
      <c r="BG751" s="192">
        <v>0</v>
      </c>
      <c r="BH751" s="192">
        <v>0</v>
      </c>
      <c r="BI751" s="192">
        <v>0</v>
      </c>
      <c r="BJ751" s="24" t="s">
        <v>74</v>
      </c>
      <c r="BK751" s="192">
        <v>0</v>
      </c>
      <c r="BL751" s="24" t="s">
        <v>152</v>
      </c>
      <c r="BM751" s="24" t="s">
        <v>962</v>
      </c>
    </row>
    <row r="752" spans="2:65" s="1" customFormat="1" x14ac:dyDescent="0.3">
      <c r="B752" s="40"/>
      <c r="D752" s="193" t="s">
        <v>154</v>
      </c>
      <c r="F752" s="194" t="s">
        <v>961</v>
      </c>
      <c r="I752" s="155"/>
      <c r="L752" s="40"/>
      <c r="M752" s="195"/>
      <c r="N752" s="41"/>
      <c r="O752" s="41"/>
      <c r="P752" s="41"/>
      <c r="Q752" s="41"/>
      <c r="R752" s="41"/>
      <c r="S752" s="41"/>
      <c r="T752" s="69"/>
      <c r="AT752" s="24" t="s">
        <v>154</v>
      </c>
      <c r="AU752" s="24" t="s">
        <v>78</v>
      </c>
    </row>
    <row r="753" spans="2:65" s="13" customFormat="1" x14ac:dyDescent="0.3">
      <c r="B753" s="204"/>
      <c r="D753" s="193" t="s">
        <v>158</v>
      </c>
      <c r="E753" s="205" t="s">
        <v>5</v>
      </c>
      <c r="F753" s="206" t="s">
        <v>963</v>
      </c>
      <c r="H753" s="207">
        <v>55</v>
      </c>
      <c r="I753" s="208"/>
      <c r="L753" s="204"/>
      <c r="M753" s="209"/>
      <c r="N753" s="210"/>
      <c r="O753" s="210"/>
      <c r="P753" s="210"/>
      <c r="Q753" s="210"/>
      <c r="R753" s="210"/>
      <c r="S753" s="210"/>
      <c r="T753" s="211"/>
      <c r="AT753" s="205" t="s">
        <v>158</v>
      </c>
      <c r="AU753" s="205" t="s">
        <v>78</v>
      </c>
      <c r="AV753" s="13" t="s">
        <v>78</v>
      </c>
      <c r="AW753" s="13" t="s">
        <v>34</v>
      </c>
      <c r="AX753" s="13" t="s">
        <v>74</v>
      </c>
      <c r="AY753" s="205" t="s">
        <v>145</v>
      </c>
    </row>
    <row r="754" spans="2:65" s="1" customFormat="1" ht="16.5" customHeight="1" x14ac:dyDescent="0.3">
      <c r="B754" s="180"/>
      <c r="C754" s="228" t="s">
        <v>964</v>
      </c>
      <c r="D754" s="228" t="s">
        <v>273</v>
      </c>
      <c r="E754" s="229" t="s">
        <v>965</v>
      </c>
      <c r="F754" s="230" t="s">
        <v>966</v>
      </c>
      <c r="G754" s="231" t="s">
        <v>185</v>
      </c>
      <c r="H754" s="232">
        <v>140</v>
      </c>
      <c r="I754" s="186">
        <v>252</v>
      </c>
      <c r="J754" s="187">
        <f>H754*I754</f>
        <v>35280</v>
      </c>
      <c r="K754" s="230" t="s">
        <v>5</v>
      </c>
      <c r="L754" s="233"/>
      <c r="M754" s="234" t="s">
        <v>5</v>
      </c>
      <c r="N754" s="235" t="s">
        <v>41</v>
      </c>
      <c r="O754" s="41"/>
      <c r="P754" s="190">
        <v>0</v>
      </c>
      <c r="Q754" s="190">
        <v>0</v>
      </c>
      <c r="R754" s="190">
        <v>0</v>
      </c>
      <c r="S754" s="190">
        <v>0</v>
      </c>
      <c r="T754" s="191">
        <v>0</v>
      </c>
      <c r="AR754" s="24" t="s">
        <v>205</v>
      </c>
      <c r="AT754" s="24" t="s">
        <v>273</v>
      </c>
      <c r="AU754" s="24" t="s">
        <v>78</v>
      </c>
      <c r="AY754" s="24" t="s">
        <v>145</v>
      </c>
      <c r="BE754" s="192">
        <v>0</v>
      </c>
      <c r="BF754" s="192">
        <v>0</v>
      </c>
      <c r="BG754" s="192">
        <v>0</v>
      </c>
      <c r="BH754" s="192">
        <v>0</v>
      </c>
      <c r="BI754" s="192">
        <v>0</v>
      </c>
      <c r="BJ754" s="24" t="s">
        <v>74</v>
      </c>
      <c r="BK754" s="192">
        <v>0</v>
      </c>
      <c r="BL754" s="24" t="s">
        <v>152</v>
      </c>
      <c r="BM754" s="24" t="s">
        <v>967</v>
      </c>
    </row>
    <row r="755" spans="2:65" s="1" customFormat="1" x14ac:dyDescent="0.3">
      <c r="B755" s="40"/>
      <c r="D755" s="193" t="s">
        <v>154</v>
      </c>
      <c r="F755" s="194" t="s">
        <v>966</v>
      </c>
      <c r="I755" s="155"/>
      <c r="L755" s="40"/>
      <c r="M755" s="195"/>
      <c r="N755" s="41"/>
      <c r="O755" s="41"/>
      <c r="P755" s="41"/>
      <c r="Q755" s="41"/>
      <c r="R755" s="41"/>
      <c r="S755" s="41"/>
      <c r="T755" s="69"/>
      <c r="AT755" s="24" t="s">
        <v>154</v>
      </c>
      <c r="AU755" s="24" t="s">
        <v>78</v>
      </c>
    </row>
    <row r="756" spans="2:65" s="13" customFormat="1" x14ac:dyDescent="0.3">
      <c r="B756" s="204"/>
      <c r="D756" s="193" t="s">
        <v>158</v>
      </c>
      <c r="E756" s="205" t="s">
        <v>5</v>
      </c>
      <c r="F756" s="206" t="s">
        <v>968</v>
      </c>
      <c r="H756" s="207">
        <v>140</v>
      </c>
      <c r="I756" s="208"/>
      <c r="L756" s="204"/>
      <c r="M756" s="209"/>
      <c r="N756" s="210"/>
      <c r="O756" s="210"/>
      <c r="P756" s="210"/>
      <c r="Q756" s="210"/>
      <c r="R756" s="210"/>
      <c r="S756" s="210"/>
      <c r="T756" s="211"/>
      <c r="AT756" s="205" t="s">
        <v>158</v>
      </c>
      <c r="AU756" s="205" t="s">
        <v>78</v>
      </c>
      <c r="AV756" s="13" t="s">
        <v>78</v>
      </c>
      <c r="AW756" s="13" t="s">
        <v>34</v>
      </c>
      <c r="AX756" s="13" t="s">
        <v>74</v>
      </c>
      <c r="AY756" s="205" t="s">
        <v>145</v>
      </c>
    </row>
    <row r="757" spans="2:65" s="11" customFormat="1" ht="29.85" customHeight="1" x14ac:dyDescent="0.3">
      <c r="B757" s="167"/>
      <c r="D757" s="168" t="s">
        <v>69</v>
      </c>
      <c r="E757" s="178" t="s">
        <v>969</v>
      </c>
      <c r="F757" s="178" t="s">
        <v>970</v>
      </c>
      <c r="I757" s="170"/>
      <c r="J757" s="179">
        <f>SUBTOTAL(9,J758:J794)</f>
        <v>202649.51199999999</v>
      </c>
      <c r="L757" s="167"/>
      <c r="M757" s="172"/>
      <c r="N757" s="173"/>
      <c r="O757" s="173"/>
      <c r="P757" s="174">
        <v>0</v>
      </c>
      <c r="Q757" s="173"/>
      <c r="R757" s="174">
        <v>0</v>
      </c>
      <c r="S757" s="173"/>
      <c r="T757" s="175">
        <v>0</v>
      </c>
      <c r="AR757" s="168" t="s">
        <v>74</v>
      </c>
      <c r="AT757" s="176" t="s">
        <v>69</v>
      </c>
      <c r="AU757" s="176" t="s">
        <v>74</v>
      </c>
      <c r="AY757" s="168" t="s">
        <v>145</v>
      </c>
      <c r="BK757" s="177">
        <v>0</v>
      </c>
    </row>
    <row r="758" spans="2:65" s="1" customFormat="1" ht="16.5" customHeight="1" x14ac:dyDescent="0.3">
      <c r="B758" s="180"/>
      <c r="C758" s="181" t="s">
        <v>971</v>
      </c>
      <c r="D758" s="181" t="s">
        <v>147</v>
      </c>
      <c r="E758" s="182" t="s">
        <v>972</v>
      </c>
      <c r="F758" s="183" t="s">
        <v>973</v>
      </c>
      <c r="G758" s="184" t="s">
        <v>260</v>
      </c>
      <c r="H758" s="185">
        <v>767.46600000000001</v>
      </c>
      <c r="I758" s="186">
        <v>37</v>
      </c>
      <c r="J758" s="187">
        <f>H758*I758</f>
        <v>28396.242000000002</v>
      </c>
      <c r="K758" s="183" t="s">
        <v>151</v>
      </c>
      <c r="L758" s="40"/>
      <c r="M758" s="188" t="s">
        <v>5</v>
      </c>
      <c r="N758" s="189" t="s">
        <v>41</v>
      </c>
      <c r="O758" s="41"/>
      <c r="P758" s="190">
        <v>0</v>
      </c>
      <c r="Q758" s="190">
        <v>0</v>
      </c>
      <c r="R758" s="190">
        <v>0</v>
      </c>
      <c r="S758" s="190">
        <v>0</v>
      </c>
      <c r="T758" s="191">
        <v>0</v>
      </c>
      <c r="AR758" s="24" t="s">
        <v>152</v>
      </c>
      <c r="AT758" s="24" t="s">
        <v>147</v>
      </c>
      <c r="AU758" s="24" t="s">
        <v>78</v>
      </c>
      <c r="AY758" s="24" t="s">
        <v>145</v>
      </c>
      <c r="BE758" s="192">
        <v>0</v>
      </c>
      <c r="BF758" s="192">
        <v>0</v>
      </c>
      <c r="BG758" s="192">
        <v>0</v>
      </c>
      <c r="BH758" s="192">
        <v>0</v>
      </c>
      <c r="BI758" s="192">
        <v>0</v>
      </c>
      <c r="BJ758" s="24" t="s">
        <v>74</v>
      </c>
      <c r="BK758" s="192">
        <v>0</v>
      </c>
      <c r="BL758" s="24" t="s">
        <v>152</v>
      </c>
      <c r="BM758" s="24" t="s">
        <v>974</v>
      </c>
    </row>
    <row r="759" spans="2:65" s="1" customFormat="1" ht="27" x14ac:dyDescent="0.3">
      <c r="B759" s="40"/>
      <c r="D759" s="193" t="s">
        <v>154</v>
      </c>
      <c r="F759" s="194" t="s">
        <v>975</v>
      </c>
      <c r="I759" s="155"/>
      <c r="L759" s="40"/>
      <c r="M759" s="195"/>
      <c r="N759" s="41"/>
      <c r="O759" s="41"/>
      <c r="P759" s="41"/>
      <c r="Q759" s="41"/>
      <c r="R759" s="41"/>
      <c r="S759" s="41"/>
      <c r="T759" s="69"/>
      <c r="AT759" s="24" t="s">
        <v>154</v>
      </c>
      <c r="AU759" s="24" t="s">
        <v>78</v>
      </c>
    </row>
    <row r="760" spans="2:65" s="1" customFormat="1" ht="94.5" x14ac:dyDescent="0.3">
      <c r="B760" s="40"/>
      <c r="D760" s="193" t="s">
        <v>156</v>
      </c>
      <c r="F760" s="196" t="s">
        <v>976</v>
      </c>
      <c r="I760" s="155"/>
      <c r="L760" s="40"/>
      <c r="M760" s="195"/>
      <c r="N760" s="41"/>
      <c r="O760" s="41"/>
      <c r="P760" s="41"/>
      <c r="Q760" s="41"/>
      <c r="R760" s="41"/>
      <c r="S760" s="41"/>
      <c r="T760" s="69"/>
      <c r="AT760" s="24" t="s">
        <v>156</v>
      </c>
      <c r="AU760" s="24" t="s">
        <v>78</v>
      </c>
    </row>
    <row r="761" spans="2:65" s="13" customFormat="1" x14ac:dyDescent="0.3">
      <c r="B761" s="204"/>
      <c r="D761" s="193" t="s">
        <v>158</v>
      </c>
      <c r="E761" s="205" t="s">
        <v>5</v>
      </c>
      <c r="F761" s="206" t="s">
        <v>977</v>
      </c>
      <c r="H761" s="207">
        <v>170.85</v>
      </c>
      <c r="I761" s="208"/>
      <c r="L761" s="204"/>
      <c r="M761" s="209"/>
      <c r="N761" s="210"/>
      <c r="O761" s="210"/>
      <c r="P761" s="210"/>
      <c r="Q761" s="210"/>
      <c r="R761" s="210"/>
      <c r="S761" s="210"/>
      <c r="T761" s="211"/>
      <c r="AT761" s="205" t="s">
        <v>158</v>
      </c>
      <c r="AU761" s="205" t="s">
        <v>78</v>
      </c>
      <c r="AV761" s="13" t="s">
        <v>78</v>
      </c>
      <c r="AW761" s="13" t="s">
        <v>34</v>
      </c>
      <c r="AX761" s="13" t="s">
        <v>70</v>
      </c>
      <c r="AY761" s="205" t="s">
        <v>145</v>
      </c>
    </row>
    <row r="762" spans="2:65" s="13" customFormat="1" x14ac:dyDescent="0.3">
      <c r="B762" s="204"/>
      <c r="D762" s="193" t="s">
        <v>158</v>
      </c>
      <c r="E762" s="205" t="s">
        <v>5</v>
      </c>
      <c r="F762" s="206" t="s">
        <v>978</v>
      </c>
      <c r="H762" s="207">
        <v>321.10000000000002</v>
      </c>
      <c r="I762" s="208"/>
      <c r="L762" s="204"/>
      <c r="M762" s="209"/>
      <c r="N762" s="210"/>
      <c r="O762" s="210"/>
      <c r="P762" s="210"/>
      <c r="Q762" s="210"/>
      <c r="R762" s="210"/>
      <c r="S762" s="210"/>
      <c r="T762" s="211"/>
      <c r="AT762" s="205" t="s">
        <v>158</v>
      </c>
      <c r="AU762" s="205" t="s">
        <v>78</v>
      </c>
      <c r="AV762" s="13" t="s">
        <v>78</v>
      </c>
      <c r="AW762" s="13" t="s">
        <v>34</v>
      </c>
      <c r="AX762" s="13" t="s">
        <v>70</v>
      </c>
      <c r="AY762" s="205" t="s">
        <v>145</v>
      </c>
    </row>
    <row r="763" spans="2:65" s="13" customFormat="1" x14ac:dyDescent="0.3">
      <c r="B763" s="204"/>
      <c r="D763" s="193" t="s">
        <v>158</v>
      </c>
      <c r="E763" s="205" t="s">
        <v>5</v>
      </c>
      <c r="F763" s="206" t="s">
        <v>979</v>
      </c>
      <c r="H763" s="207">
        <v>76.8</v>
      </c>
      <c r="I763" s="208"/>
      <c r="L763" s="204"/>
      <c r="M763" s="209"/>
      <c r="N763" s="210"/>
      <c r="O763" s="210"/>
      <c r="P763" s="210"/>
      <c r="Q763" s="210"/>
      <c r="R763" s="210"/>
      <c r="S763" s="210"/>
      <c r="T763" s="211"/>
      <c r="AT763" s="205" t="s">
        <v>158</v>
      </c>
      <c r="AU763" s="205" t="s">
        <v>78</v>
      </c>
      <c r="AV763" s="13" t="s">
        <v>78</v>
      </c>
      <c r="AW763" s="13" t="s">
        <v>34</v>
      </c>
      <c r="AX763" s="13" t="s">
        <v>70</v>
      </c>
      <c r="AY763" s="205" t="s">
        <v>145</v>
      </c>
    </row>
    <row r="764" spans="2:65" s="13" customFormat="1" x14ac:dyDescent="0.3">
      <c r="B764" s="204"/>
      <c r="D764" s="193" t="s">
        <v>158</v>
      </c>
      <c r="E764" s="205" t="s">
        <v>5</v>
      </c>
      <c r="F764" s="206" t="s">
        <v>980</v>
      </c>
      <c r="H764" s="207">
        <v>164</v>
      </c>
      <c r="I764" s="208"/>
      <c r="L764" s="204"/>
      <c r="M764" s="209"/>
      <c r="N764" s="210"/>
      <c r="O764" s="210"/>
      <c r="P764" s="210"/>
      <c r="Q764" s="210"/>
      <c r="R764" s="210"/>
      <c r="S764" s="210"/>
      <c r="T764" s="211"/>
      <c r="AT764" s="205" t="s">
        <v>158</v>
      </c>
      <c r="AU764" s="205" t="s">
        <v>78</v>
      </c>
      <c r="AV764" s="13" t="s">
        <v>78</v>
      </c>
      <c r="AW764" s="13" t="s">
        <v>34</v>
      </c>
      <c r="AX764" s="13" t="s">
        <v>70</v>
      </c>
      <c r="AY764" s="205" t="s">
        <v>145</v>
      </c>
    </row>
    <row r="765" spans="2:65" s="13" customFormat="1" x14ac:dyDescent="0.3">
      <c r="B765" s="204"/>
      <c r="D765" s="193" t="s">
        <v>158</v>
      </c>
      <c r="E765" s="205" t="s">
        <v>5</v>
      </c>
      <c r="F765" s="206" t="s">
        <v>981</v>
      </c>
      <c r="H765" s="207">
        <v>13.8</v>
      </c>
      <c r="I765" s="208"/>
      <c r="L765" s="204"/>
      <c r="M765" s="209"/>
      <c r="N765" s="210"/>
      <c r="O765" s="210"/>
      <c r="P765" s="210"/>
      <c r="Q765" s="210"/>
      <c r="R765" s="210"/>
      <c r="S765" s="210"/>
      <c r="T765" s="211"/>
      <c r="AT765" s="205" t="s">
        <v>158</v>
      </c>
      <c r="AU765" s="205" t="s">
        <v>78</v>
      </c>
      <c r="AV765" s="13" t="s">
        <v>78</v>
      </c>
      <c r="AW765" s="13" t="s">
        <v>34</v>
      </c>
      <c r="AX765" s="13" t="s">
        <v>70</v>
      </c>
      <c r="AY765" s="205" t="s">
        <v>145</v>
      </c>
    </row>
    <row r="766" spans="2:65" s="13" customFormat="1" x14ac:dyDescent="0.3">
      <c r="B766" s="204"/>
      <c r="D766" s="193" t="s">
        <v>158</v>
      </c>
      <c r="E766" s="205" t="s">
        <v>5</v>
      </c>
      <c r="F766" s="206" t="s">
        <v>982</v>
      </c>
      <c r="H766" s="207">
        <v>7.2</v>
      </c>
      <c r="I766" s="208"/>
      <c r="L766" s="204"/>
      <c r="M766" s="209"/>
      <c r="N766" s="210"/>
      <c r="O766" s="210"/>
      <c r="P766" s="210"/>
      <c r="Q766" s="210"/>
      <c r="R766" s="210"/>
      <c r="S766" s="210"/>
      <c r="T766" s="211"/>
      <c r="AT766" s="205" t="s">
        <v>158</v>
      </c>
      <c r="AU766" s="205" t="s">
        <v>78</v>
      </c>
      <c r="AV766" s="13" t="s">
        <v>78</v>
      </c>
      <c r="AW766" s="13" t="s">
        <v>34</v>
      </c>
      <c r="AX766" s="13" t="s">
        <v>70</v>
      </c>
      <c r="AY766" s="205" t="s">
        <v>145</v>
      </c>
    </row>
    <row r="767" spans="2:65" s="13" customFormat="1" x14ac:dyDescent="0.3">
      <c r="B767" s="204"/>
      <c r="D767" s="193" t="s">
        <v>158</v>
      </c>
      <c r="E767" s="205" t="s">
        <v>5</v>
      </c>
      <c r="F767" s="206" t="s">
        <v>983</v>
      </c>
      <c r="H767" s="207">
        <v>0.48199999999999998</v>
      </c>
      <c r="I767" s="208"/>
      <c r="L767" s="204"/>
      <c r="M767" s="209"/>
      <c r="N767" s="210"/>
      <c r="O767" s="210"/>
      <c r="P767" s="210"/>
      <c r="Q767" s="210"/>
      <c r="R767" s="210"/>
      <c r="S767" s="210"/>
      <c r="T767" s="211"/>
      <c r="AT767" s="205" t="s">
        <v>158</v>
      </c>
      <c r="AU767" s="205" t="s">
        <v>78</v>
      </c>
      <c r="AV767" s="13" t="s">
        <v>78</v>
      </c>
      <c r="AW767" s="13" t="s">
        <v>34</v>
      </c>
      <c r="AX767" s="13" t="s">
        <v>70</v>
      </c>
      <c r="AY767" s="205" t="s">
        <v>145</v>
      </c>
    </row>
    <row r="768" spans="2:65" s="13" customFormat="1" x14ac:dyDescent="0.3">
      <c r="B768" s="204"/>
      <c r="D768" s="193" t="s">
        <v>158</v>
      </c>
      <c r="E768" s="205" t="s">
        <v>5</v>
      </c>
      <c r="F768" s="206" t="s">
        <v>984</v>
      </c>
      <c r="H768" s="207">
        <v>0.16400000000000001</v>
      </c>
      <c r="I768" s="208"/>
      <c r="L768" s="204"/>
      <c r="M768" s="209"/>
      <c r="N768" s="210"/>
      <c r="O768" s="210"/>
      <c r="P768" s="210"/>
      <c r="Q768" s="210"/>
      <c r="R768" s="210"/>
      <c r="S768" s="210"/>
      <c r="T768" s="211"/>
      <c r="AT768" s="205" t="s">
        <v>158</v>
      </c>
      <c r="AU768" s="205" t="s">
        <v>78</v>
      </c>
      <c r="AV768" s="13" t="s">
        <v>78</v>
      </c>
      <c r="AW768" s="13" t="s">
        <v>34</v>
      </c>
      <c r="AX768" s="13" t="s">
        <v>70</v>
      </c>
      <c r="AY768" s="205" t="s">
        <v>145</v>
      </c>
    </row>
    <row r="769" spans="2:65" s="13" customFormat="1" x14ac:dyDescent="0.3">
      <c r="B769" s="204"/>
      <c r="D769" s="193" t="s">
        <v>158</v>
      </c>
      <c r="E769" s="205" t="s">
        <v>5</v>
      </c>
      <c r="F769" s="206" t="s">
        <v>985</v>
      </c>
      <c r="H769" s="207">
        <v>8.1</v>
      </c>
      <c r="I769" s="208"/>
      <c r="L769" s="204"/>
      <c r="M769" s="209"/>
      <c r="N769" s="210"/>
      <c r="O769" s="210"/>
      <c r="P769" s="210"/>
      <c r="Q769" s="210"/>
      <c r="R769" s="210"/>
      <c r="S769" s="210"/>
      <c r="T769" s="211"/>
      <c r="AT769" s="205" t="s">
        <v>158</v>
      </c>
      <c r="AU769" s="205" t="s">
        <v>78</v>
      </c>
      <c r="AV769" s="13" t="s">
        <v>78</v>
      </c>
      <c r="AW769" s="13" t="s">
        <v>34</v>
      </c>
      <c r="AX769" s="13" t="s">
        <v>70</v>
      </c>
      <c r="AY769" s="205" t="s">
        <v>145</v>
      </c>
    </row>
    <row r="770" spans="2:65" s="13" customFormat="1" x14ac:dyDescent="0.3">
      <c r="B770" s="204"/>
      <c r="D770" s="193" t="s">
        <v>158</v>
      </c>
      <c r="E770" s="205" t="s">
        <v>5</v>
      </c>
      <c r="F770" s="206" t="s">
        <v>986</v>
      </c>
      <c r="H770" s="207">
        <v>4.8</v>
      </c>
      <c r="I770" s="208"/>
      <c r="L770" s="204"/>
      <c r="M770" s="209"/>
      <c r="N770" s="210"/>
      <c r="O770" s="210"/>
      <c r="P770" s="210"/>
      <c r="Q770" s="210"/>
      <c r="R770" s="210"/>
      <c r="S770" s="210"/>
      <c r="T770" s="211"/>
      <c r="AT770" s="205" t="s">
        <v>158</v>
      </c>
      <c r="AU770" s="205" t="s">
        <v>78</v>
      </c>
      <c r="AV770" s="13" t="s">
        <v>78</v>
      </c>
      <c r="AW770" s="13" t="s">
        <v>34</v>
      </c>
      <c r="AX770" s="13" t="s">
        <v>70</v>
      </c>
      <c r="AY770" s="205" t="s">
        <v>145</v>
      </c>
    </row>
    <row r="771" spans="2:65" s="13" customFormat="1" x14ac:dyDescent="0.3">
      <c r="B771" s="204"/>
      <c r="D771" s="193" t="s">
        <v>158</v>
      </c>
      <c r="E771" s="205" t="s">
        <v>5</v>
      </c>
      <c r="F771" s="206" t="s">
        <v>987</v>
      </c>
      <c r="H771" s="207">
        <v>0.17</v>
      </c>
      <c r="I771" s="208"/>
      <c r="L771" s="204"/>
      <c r="M771" s="209"/>
      <c r="N771" s="210"/>
      <c r="O771" s="210"/>
      <c r="P771" s="210"/>
      <c r="Q771" s="210"/>
      <c r="R771" s="210"/>
      <c r="S771" s="210"/>
      <c r="T771" s="211"/>
      <c r="AT771" s="205" t="s">
        <v>158</v>
      </c>
      <c r="AU771" s="205" t="s">
        <v>78</v>
      </c>
      <c r="AV771" s="13" t="s">
        <v>78</v>
      </c>
      <c r="AW771" s="13" t="s">
        <v>34</v>
      </c>
      <c r="AX771" s="13" t="s">
        <v>70</v>
      </c>
      <c r="AY771" s="205" t="s">
        <v>145</v>
      </c>
    </row>
    <row r="772" spans="2:65" s="14" customFormat="1" x14ac:dyDescent="0.3">
      <c r="B772" s="212"/>
      <c r="D772" s="193" t="s">
        <v>158</v>
      </c>
      <c r="E772" s="213" t="s">
        <v>5</v>
      </c>
      <c r="F772" s="214" t="s">
        <v>175</v>
      </c>
      <c r="H772" s="215">
        <v>767.46600000000001</v>
      </c>
      <c r="I772" s="216"/>
      <c r="L772" s="212"/>
      <c r="M772" s="217"/>
      <c r="N772" s="218"/>
      <c r="O772" s="218"/>
      <c r="P772" s="218"/>
      <c r="Q772" s="218"/>
      <c r="R772" s="218"/>
      <c r="S772" s="218"/>
      <c r="T772" s="219"/>
      <c r="AT772" s="213" t="s">
        <v>158</v>
      </c>
      <c r="AU772" s="213" t="s">
        <v>78</v>
      </c>
      <c r="AV772" s="14" t="s">
        <v>152</v>
      </c>
      <c r="AW772" s="14" t="s">
        <v>34</v>
      </c>
      <c r="AX772" s="14" t="s">
        <v>74</v>
      </c>
      <c r="AY772" s="213" t="s">
        <v>145</v>
      </c>
    </row>
    <row r="773" spans="2:65" s="1" customFormat="1" ht="16.5" customHeight="1" x14ac:dyDescent="0.3">
      <c r="B773" s="180"/>
      <c r="C773" s="181" t="s">
        <v>988</v>
      </c>
      <c r="D773" s="181" t="s">
        <v>147</v>
      </c>
      <c r="E773" s="182" t="s">
        <v>989</v>
      </c>
      <c r="F773" s="183" t="s">
        <v>990</v>
      </c>
      <c r="G773" s="184" t="s">
        <v>260</v>
      </c>
      <c r="H773" s="185">
        <v>3351.9920000000002</v>
      </c>
      <c r="I773" s="186">
        <v>8</v>
      </c>
      <c r="J773" s="187">
        <f>H773*I773</f>
        <v>26815.936000000002</v>
      </c>
      <c r="K773" s="183" t="s">
        <v>151</v>
      </c>
      <c r="L773" s="40"/>
      <c r="M773" s="188" t="s">
        <v>5</v>
      </c>
      <c r="N773" s="189" t="s">
        <v>41</v>
      </c>
      <c r="O773" s="41"/>
      <c r="P773" s="190">
        <v>0</v>
      </c>
      <c r="Q773" s="190">
        <v>0</v>
      </c>
      <c r="R773" s="190">
        <v>0</v>
      </c>
      <c r="S773" s="190">
        <v>0</v>
      </c>
      <c r="T773" s="191">
        <v>0</v>
      </c>
      <c r="AR773" s="24" t="s">
        <v>152</v>
      </c>
      <c r="AT773" s="24" t="s">
        <v>147</v>
      </c>
      <c r="AU773" s="24" t="s">
        <v>78</v>
      </c>
      <c r="AY773" s="24" t="s">
        <v>145</v>
      </c>
      <c r="BE773" s="192">
        <v>0</v>
      </c>
      <c r="BF773" s="192">
        <v>0</v>
      </c>
      <c r="BG773" s="192">
        <v>0</v>
      </c>
      <c r="BH773" s="192">
        <v>0</v>
      </c>
      <c r="BI773" s="192">
        <v>0</v>
      </c>
      <c r="BJ773" s="24" t="s">
        <v>74</v>
      </c>
      <c r="BK773" s="192">
        <v>0</v>
      </c>
      <c r="BL773" s="24" t="s">
        <v>152</v>
      </c>
      <c r="BM773" s="24" t="s">
        <v>991</v>
      </c>
    </row>
    <row r="774" spans="2:65" s="1" customFormat="1" ht="27" x14ac:dyDescent="0.3">
      <c r="B774" s="40"/>
      <c r="D774" s="193" t="s">
        <v>154</v>
      </c>
      <c r="F774" s="194" t="s">
        <v>992</v>
      </c>
      <c r="I774" s="155"/>
      <c r="L774" s="40"/>
      <c r="M774" s="195"/>
      <c r="N774" s="41"/>
      <c r="O774" s="41"/>
      <c r="P774" s="41"/>
      <c r="Q774" s="41"/>
      <c r="R774" s="41"/>
      <c r="S774" s="41"/>
      <c r="T774" s="69"/>
      <c r="AT774" s="24" t="s">
        <v>154</v>
      </c>
      <c r="AU774" s="24" t="s">
        <v>78</v>
      </c>
    </row>
    <row r="775" spans="2:65" s="1" customFormat="1" ht="94.5" x14ac:dyDescent="0.3">
      <c r="B775" s="40"/>
      <c r="D775" s="193" t="s">
        <v>156</v>
      </c>
      <c r="F775" s="196" t="s">
        <v>976</v>
      </c>
      <c r="I775" s="155"/>
      <c r="L775" s="40"/>
      <c r="M775" s="195"/>
      <c r="N775" s="41"/>
      <c r="O775" s="41"/>
      <c r="P775" s="41"/>
      <c r="Q775" s="41"/>
      <c r="R775" s="41"/>
      <c r="S775" s="41"/>
      <c r="T775" s="69"/>
      <c r="AT775" s="24" t="s">
        <v>156</v>
      </c>
      <c r="AU775" s="24" t="s">
        <v>78</v>
      </c>
    </row>
    <row r="776" spans="2:65" s="12" customFormat="1" x14ac:dyDescent="0.3">
      <c r="B776" s="197"/>
      <c r="D776" s="193" t="s">
        <v>158</v>
      </c>
      <c r="E776" s="198" t="s">
        <v>5</v>
      </c>
      <c r="F776" s="199" t="s">
        <v>993</v>
      </c>
      <c r="H776" s="198" t="s">
        <v>5</v>
      </c>
      <c r="I776" s="200"/>
      <c r="L776" s="197"/>
      <c r="M776" s="201"/>
      <c r="N776" s="202"/>
      <c r="O776" s="202"/>
      <c r="P776" s="202"/>
      <c r="Q776" s="202"/>
      <c r="R776" s="202"/>
      <c r="S776" s="202"/>
      <c r="T776" s="203"/>
      <c r="AT776" s="198" t="s">
        <v>158</v>
      </c>
      <c r="AU776" s="198" t="s">
        <v>78</v>
      </c>
      <c r="AV776" s="12" t="s">
        <v>74</v>
      </c>
      <c r="AW776" s="12" t="s">
        <v>34</v>
      </c>
      <c r="AX776" s="12" t="s">
        <v>70</v>
      </c>
      <c r="AY776" s="198" t="s">
        <v>145</v>
      </c>
    </row>
    <row r="777" spans="2:65" s="13" customFormat="1" x14ac:dyDescent="0.3">
      <c r="B777" s="204"/>
      <c r="D777" s="193" t="s">
        <v>158</v>
      </c>
      <c r="E777" s="205" t="s">
        <v>5</v>
      </c>
      <c r="F777" s="206" t="s">
        <v>994</v>
      </c>
      <c r="H777" s="207">
        <v>3351.9920000000002</v>
      </c>
      <c r="I777" s="208"/>
      <c r="L777" s="204"/>
      <c r="M777" s="209"/>
      <c r="N777" s="210"/>
      <c r="O777" s="210"/>
      <c r="P777" s="210"/>
      <c r="Q777" s="210"/>
      <c r="R777" s="210"/>
      <c r="S777" s="210"/>
      <c r="T777" s="211"/>
      <c r="AT777" s="205" t="s">
        <v>158</v>
      </c>
      <c r="AU777" s="205" t="s">
        <v>78</v>
      </c>
      <c r="AV777" s="13" t="s">
        <v>78</v>
      </c>
      <c r="AW777" s="13" t="s">
        <v>34</v>
      </c>
      <c r="AX777" s="13" t="s">
        <v>74</v>
      </c>
      <c r="AY777" s="205" t="s">
        <v>145</v>
      </c>
    </row>
    <row r="778" spans="2:65" s="1" customFormat="1" ht="16.5" customHeight="1" x14ac:dyDescent="0.3">
      <c r="B778" s="180"/>
      <c r="C778" s="181" t="s">
        <v>995</v>
      </c>
      <c r="D778" s="181" t="s">
        <v>147</v>
      </c>
      <c r="E778" s="182" t="s">
        <v>996</v>
      </c>
      <c r="F778" s="183" t="s">
        <v>997</v>
      </c>
      <c r="G778" s="184" t="s">
        <v>260</v>
      </c>
      <c r="H778" s="185">
        <v>669.66600000000005</v>
      </c>
      <c r="I778" s="186">
        <v>199</v>
      </c>
      <c r="J778" s="187">
        <f>H778*I778</f>
        <v>133263.53400000001</v>
      </c>
      <c r="K778" s="183" t="s">
        <v>151</v>
      </c>
      <c r="L778" s="40"/>
      <c r="M778" s="188" t="s">
        <v>5</v>
      </c>
      <c r="N778" s="189" t="s">
        <v>41</v>
      </c>
      <c r="O778" s="41"/>
      <c r="P778" s="190">
        <v>0</v>
      </c>
      <c r="Q778" s="190">
        <v>0</v>
      </c>
      <c r="R778" s="190">
        <v>0</v>
      </c>
      <c r="S778" s="190">
        <v>0</v>
      </c>
      <c r="T778" s="191">
        <v>0</v>
      </c>
      <c r="AR778" s="24" t="s">
        <v>152</v>
      </c>
      <c r="AT778" s="24" t="s">
        <v>147</v>
      </c>
      <c r="AU778" s="24" t="s">
        <v>78</v>
      </c>
      <c r="AY778" s="24" t="s">
        <v>145</v>
      </c>
      <c r="BE778" s="192">
        <v>0</v>
      </c>
      <c r="BF778" s="192">
        <v>0</v>
      </c>
      <c r="BG778" s="192">
        <v>0</v>
      </c>
      <c r="BH778" s="192">
        <v>0</v>
      </c>
      <c r="BI778" s="192">
        <v>0</v>
      </c>
      <c r="BJ778" s="24" t="s">
        <v>74</v>
      </c>
      <c r="BK778" s="192">
        <v>0</v>
      </c>
      <c r="BL778" s="24" t="s">
        <v>152</v>
      </c>
      <c r="BM778" s="24" t="s">
        <v>998</v>
      </c>
    </row>
    <row r="779" spans="2:65" s="1" customFormat="1" x14ac:dyDescent="0.3">
      <c r="B779" s="40"/>
      <c r="D779" s="193" t="s">
        <v>154</v>
      </c>
      <c r="F779" s="194" t="s">
        <v>999</v>
      </c>
      <c r="I779" s="155"/>
      <c r="L779" s="40"/>
      <c r="M779" s="195"/>
      <c r="N779" s="41"/>
      <c r="O779" s="41"/>
      <c r="P779" s="41"/>
      <c r="Q779" s="41"/>
      <c r="R779" s="41"/>
      <c r="S779" s="41"/>
      <c r="T779" s="69"/>
      <c r="AT779" s="24" t="s">
        <v>154</v>
      </c>
      <c r="AU779" s="24" t="s">
        <v>78</v>
      </c>
    </row>
    <row r="780" spans="2:65" s="1" customFormat="1" ht="67.5" x14ac:dyDescent="0.3">
      <c r="B780" s="40"/>
      <c r="D780" s="193" t="s">
        <v>156</v>
      </c>
      <c r="F780" s="196" t="s">
        <v>1000</v>
      </c>
      <c r="I780" s="155"/>
      <c r="L780" s="40"/>
      <c r="M780" s="195"/>
      <c r="N780" s="41"/>
      <c r="O780" s="41"/>
      <c r="P780" s="41"/>
      <c r="Q780" s="41"/>
      <c r="R780" s="41"/>
      <c r="S780" s="41"/>
      <c r="T780" s="69"/>
      <c r="AT780" s="24" t="s">
        <v>156</v>
      </c>
      <c r="AU780" s="24" t="s">
        <v>78</v>
      </c>
    </row>
    <row r="781" spans="2:65" s="13" customFormat="1" x14ac:dyDescent="0.3">
      <c r="B781" s="204"/>
      <c r="D781" s="193" t="s">
        <v>158</v>
      </c>
      <c r="E781" s="205" t="s">
        <v>5</v>
      </c>
      <c r="F781" s="206" t="s">
        <v>977</v>
      </c>
      <c r="H781" s="207">
        <v>170.85</v>
      </c>
      <c r="I781" s="208"/>
      <c r="L781" s="204"/>
      <c r="M781" s="209"/>
      <c r="N781" s="210"/>
      <c r="O781" s="210"/>
      <c r="P781" s="210"/>
      <c r="Q781" s="210"/>
      <c r="R781" s="210"/>
      <c r="S781" s="210"/>
      <c r="T781" s="211"/>
      <c r="AT781" s="205" t="s">
        <v>158</v>
      </c>
      <c r="AU781" s="205" t="s">
        <v>78</v>
      </c>
      <c r="AV781" s="13" t="s">
        <v>78</v>
      </c>
      <c r="AW781" s="13" t="s">
        <v>34</v>
      </c>
      <c r="AX781" s="13" t="s">
        <v>70</v>
      </c>
      <c r="AY781" s="205" t="s">
        <v>145</v>
      </c>
    </row>
    <row r="782" spans="2:65" s="13" customFormat="1" x14ac:dyDescent="0.3">
      <c r="B782" s="204"/>
      <c r="D782" s="193" t="s">
        <v>158</v>
      </c>
      <c r="E782" s="205" t="s">
        <v>5</v>
      </c>
      <c r="F782" s="206" t="s">
        <v>978</v>
      </c>
      <c r="H782" s="207">
        <v>321.10000000000002</v>
      </c>
      <c r="I782" s="208"/>
      <c r="L782" s="204"/>
      <c r="M782" s="209"/>
      <c r="N782" s="210"/>
      <c r="O782" s="210"/>
      <c r="P782" s="210"/>
      <c r="Q782" s="210"/>
      <c r="R782" s="210"/>
      <c r="S782" s="210"/>
      <c r="T782" s="211"/>
      <c r="AT782" s="205" t="s">
        <v>158</v>
      </c>
      <c r="AU782" s="205" t="s">
        <v>78</v>
      </c>
      <c r="AV782" s="13" t="s">
        <v>78</v>
      </c>
      <c r="AW782" s="13" t="s">
        <v>34</v>
      </c>
      <c r="AX782" s="13" t="s">
        <v>70</v>
      </c>
      <c r="AY782" s="205" t="s">
        <v>145</v>
      </c>
    </row>
    <row r="783" spans="2:65" s="13" customFormat="1" x14ac:dyDescent="0.3">
      <c r="B783" s="204"/>
      <c r="D783" s="193" t="s">
        <v>158</v>
      </c>
      <c r="E783" s="205" t="s">
        <v>5</v>
      </c>
      <c r="F783" s="206" t="s">
        <v>980</v>
      </c>
      <c r="H783" s="207">
        <v>164</v>
      </c>
      <c r="I783" s="208"/>
      <c r="L783" s="204"/>
      <c r="M783" s="209"/>
      <c r="N783" s="210"/>
      <c r="O783" s="210"/>
      <c r="P783" s="210"/>
      <c r="Q783" s="210"/>
      <c r="R783" s="210"/>
      <c r="S783" s="210"/>
      <c r="T783" s="211"/>
      <c r="AT783" s="205" t="s">
        <v>158</v>
      </c>
      <c r="AU783" s="205" t="s">
        <v>78</v>
      </c>
      <c r="AV783" s="13" t="s">
        <v>78</v>
      </c>
      <c r="AW783" s="13" t="s">
        <v>34</v>
      </c>
      <c r="AX783" s="13" t="s">
        <v>70</v>
      </c>
      <c r="AY783" s="205" t="s">
        <v>145</v>
      </c>
    </row>
    <row r="784" spans="2:65" s="13" customFormat="1" x14ac:dyDescent="0.3">
      <c r="B784" s="204"/>
      <c r="D784" s="193" t="s">
        <v>158</v>
      </c>
      <c r="E784" s="205" t="s">
        <v>5</v>
      </c>
      <c r="F784" s="206" t="s">
        <v>983</v>
      </c>
      <c r="H784" s="207">
        <v>0.48199999999999998</v>
      </c>
      <c r="I784" s="208"/>
      <c r="L784" s="204"/>
      <c r="M784" s="209"/>
      <c r="N784" s="210"/>
      <c r="O784" s="210"/>
      <c r="P784" s="210"/>
      <c r="Q784" s="210"/>
      <c r="R784" s="210"/>
      <c r="S784" s="210"/>
      <c r="T784" s="211"/>
      <c r="AT784" s="205" t="s">
        <v>158</v>
      </c>
      <c r="AU784" s="205" t="s">
        <v>78</v>
      </c>
      <c r="AV784" s="13" t="s">
        <v>78</v>
      </c>
      <c r="AW784" s="13" t="s">
        <v>34</v>
      </c>
      <c r="AX784" s="13" t="s">
        <v>70</v>
      </c>
      <c r="AY784" s="205" t="s">
        <v>145</v>
      </c>
    </row>
    <row r="785" spans="2:65" s="13" customFormat="1" x14ac:dyDescent="0.3">
      <c r="B785" s="204"/>
      <c r="D785" s="193" t="s">
        <v>158</v>
      </c>
      <c r="E785" s="205" t="s">
        <v>5</v>
      </c>
      <c r="F785" s="206" t="s">
        <v>984</v>
      </c>
      <c r="H785" s="207">
        <v>0.16400000000000001</v>
      </c>
      <c r="I785" s="208"/>
      <c r="L785" s="204"/>
      <c r="M785" s="209"/>
      <c r="N785" s="210"/>
      <c r="O785" s="210"/>
      <c r="P785" s="210"/>
      <c r="Q785" s="210"/>
      <c r="R785" s="210"/>
      <c r="S785" s="210"/>
      <c r="T785" s="211"/>
      <c r="AT785" s="205" t="s">
        <v>158</v>
      </c>
      <c r="AU785" s="205" t="s">
        <v>78</v>
      </c>
      <c r="AV785" s="13" t="s">
        <v>78</v>
      </c>
      <c r="AW785" s="13" t="s">
        <v>34</v>
      </c>
      <c r="AX785" s="13" t="s">
        <v>70</v>
      </c>
      <c r="AY785" s="205" t="s">
        <v>145</v>
      </c>
    </row>
    <row r="786" spans="2:65" s="13" customFormat="1" x14ac:dyDescent="0.3">
      <c r="B786" s="204"/>
      <c r="D786" s="193" t="s">
        <v>158</v>
      </c>
      <c r="E786" s="205" t="s">
        <v>5</v>
      </c>
      <c r="F786" s="206" t="s">
        <v>985</v>
      </c>
      <c r="H786" s="207">
        <v>8.1</v>
      </c>
      <c r="I786" s="208"/>
      <c r="L786" s="204"/>
      <c r="M786" s="209"/>
      <c r="N786" s="210"/>
      <c r="O786" s="210"/>
      <c r="P786" s="210"/>
      <c r="Q786" s="210"/>
      <c r="R786" s="210"/>
      <c r="S786" s="210"/>
      <c r="T786" s="211"/>
      <c r="AT786" s="205" t="s">
        <v>158</v>
      </c>
      <c r="AU786" s="205" t="s">
        <v>78</v>
      </c>
      <c r="AV786" s="13" t="s">
        <v>78</v>
      </c>
      <c r="AW786" s="13" t="s">
        <v>34</v>
      </c>
      <c r="AX786" s="13" t="s">
        <v>70</v>
      </c>
      <c r="AY786" s="205" t="s">
        <v>145</v>
      </c>
    </row>
    <row r="787" spans="2:65" s="13" customFormat="1" x14ac:dyDescent="0.3">
      <c r="B787" s="204"/>
      <c r="D787" s="193" t="s">
        <v>158</v>
      </c>
      <c r="E787" s="205" t="s">
        <v>5</v>
      </c>
      <c r="F787" s="206" t="s">
        <v>986</v>
      </c>
      <c r="H787" s="207">
        <v>4.8</v>
      </c>
      <c r="I787" s="208"/>
      <c r="L787" s="204"/>
      <c r="M787" s="209"/>
      <c r="N787" s="210"/>
      <c r="O787" s="210"/>
      <c r="P787" s="210"/>
      <c r="Q787" s="210"/>
      <c r="R787" s="210"/>
      <c r="S787" s="210"/>
      <c r="T787" s="211"/>
      <c r="AT787" s="205" t="s">
        <v>158</v>
      </c>
      <c r="AU787" s="205" t="s">
        <v>78</v>
      </c>
      <c r="AV787" s="13" t="s">
        <v>78</v>
      </c>
      <c r="AW787" s="13" t="s">
        <v>34</v>
      </c>
      <c r="AX787" s="13" t="s">
        <v>70</v>
      </c>
      <c r="AY787" s="205" t="s">
        <v>145</v>
      </c>
    </row>
    <row r="788" spans="2:65" s="13" customFormat="1" x14ac:dyDescent="0.3">
      <c r="B788" s="204"/>
      <c r="D788" s="193" t="s">
        <v>158</v>
      </c>
      <c r="E788" s="205" t="s">
        <v>5</v>
      </c>
      <c r="F788" s="206" t="s">
        <v>987</v>
      </c>
      <c r="H788" s="207">
        <v>0.17</v>
      </c>
      <c r="I788" s="208"/>
      <c r="L788" s="204"/>
      <c r="M788" s="209"/>
      <c r="N788" s="210"/>
      <c r="O788" s="210"/>
      <c r="P788" s="210"/>
      <c r="Q788" s="210"/>
      <c r="R788" s="210"/>
      <c r="S788" s="210"/>
      <c r="T788" s="211"/>
      <c r="AT788" s="205" t="s">
        <v>158</v>
      </c>
      <c r="AU788" s="205" t="s">
        <v>78</v>
      </c>
      <c r="AV788" s="13" t="s">
        <v>78</v>
      </c>
      <c r="AW788" s="13" t="s">
        <v>34</v>
      </c>
      <c r="AX788" s="13" t="s">
        <v>70</v>
      </c>
      <c r="AY788" s="205" t="s">
        <v>145</v>
      </c>
    </row>
    <row r="789" spans="2:65" s="14" customFormat="1" x14ac:dyDescent="0.3">
      <c r="B789" s="212"/>
      <c r="D789" s="193" t="s">
        <v>158</v>
      </c>
      <c r="E789" s="213" t="s">
        <v>5</v>
      </c>
      <c r="F789" s="214" t="s">
        <v>175</v>
      </c>
      <c r="H789" s="215">
        <v>669.66600000000005</v>
      </c>
      <c r="I789" s="216"/>
      <c r="L789" s="212"/>
      <c r="M789" s="217"/>
      <c r="N789" s="218"/>
      <c r="O789" s="218"/>
      <c r="P789" s="218"/>
      <c r="Q789" s="218"/>
      <c r="R789" s="218"/>
      <c r="S789" s="218"/>
      <c r="T789" s="219"/>
      <c r="AT789" s="213" t="s">
        <v>158</v>
      </c>
      <c r="AU789" s="213" t="s">
        <v>78</v>
      </c>
      <c r="AV789" s="14" t="s">
        <v>152</v>
      </c>
      <c r="AW789" s="14" t="s">
        <v>34</v>
      </c>
      <c r="AX789" s="14" t="s">
        <v>74</v>
      </c>
      <c r="AY789" s="213" t="s">
        <v>145</v>
      </c>
    </row>
    <row r="790" spans="2:65" s="1" customFormat="1" ht="16.5" customHeight="1" x14ac:dyDescent="0.3">
      <c r="B790" s="180"/>
      <c r="C790" s="181" t="s">
        <v>1001</v>
      </c>
      <c r="D790" s="181" t="s">
        <v>147</v>
      </c>
      <c r="E790" s="182" t="s">
        <v>1002</v>
      </c>
      <c r="F790" s="183" t="s">
        <v>1003</v>
      </c>
      <c r="G790" s="184" t="s">
        <v>260</v>
      </c>
      <c r="H790" s="185">
        <v>7.2</v>
      </c>
      <c r="I790" s="186">
        <v>597</v>
      </c>
      <c r="J790" s="187">
        <f>H790*I790</f>
        <v>4298.4000000000005</v>
      </c>
      <c r="K790" s="183" t="s">
        <v>151</v>
      </c>
      <c r="L790" s="40"/>
      <c r="M790" s="188" t="s">
        <v>5</v>
      </c>
      <c r="N790" s="189" t="s">
        <v>41</v>
      </c>
      <c r="O790" s="41"/>
      <c r="P790" s="190">
        <v>0</v>
      </c>
      <c r="Q790" s="190">
        <v>0</v>
      </c>
      <c r="R790" s="190">
        <v>0</v>
      </c>
      <c r="S790" s="190">
        <v>0</v>
      </c>
      <c r="T790" s="191">
        <v>0</v>
      </c>
      <c r="AR790" s="24" t="s">
        <v>152</v>
      </c>
      <c r="AT790" s="24" t="s">
        <v>147</v>
      </c>
      <c r="AU790" s="24" t="s">
        <v>78</v>
      </c>
      <c r="AY790" s="24" t="s">
        <v>145</v>
      </c>
      <c r="BE790" s="192">
        <v>0</v>
      </c>
      <c r="BF790" s="192">
        <v>0</v>
      </c>
      <c r="BG790" s="192">
        <v>0</v>
      </c>
      <c r="BH790" s="192">
        <v>0</v>
      </c>
      <c r="BI790" s="192">
        <v>0</v>
      </c>
      <c r="BJ790" s="24" t="s">
        <v>74</v>
      </c>
      <c r="BK790" s="192">
        <v>0</v>
      </c>
      <c r="BL790" s="24" t="s">
        <v>152</v>
      </c>
      <c r="BM790" s="24" t="s">
        <v>1004</v>
      </c>
    </row>
    <row r="791" spans="2:65" s="1" customFormat="1" x14ac:dyDescent="0.3">
      <c r="B791" s="40"/>
      <c r="D791" s="193" t="s">
        <v>154</v>
      </c>
      <c r="F791" s="194" t="s">
        <v>1005</v>
      </c>
      <c r="I791" s="155"/>
      <c r="L791" s="40"/>
      <c r="M791" s="195"/>
      <c r="N791" s="41"/>
      <c r="O791" s="41"/>
      <c r="P791" s="41"/>
      <c r="Q791" s="41"/>
      <c r="R791" s="41"/>
      <c r="S791" s="41"/>
      <c r="T791" s="69"/>
      <c r="AT791" s="24" t="s">
        <v>154</v>
      </c>
      <c r="AU791" s="24" t="s">
        <v>78</v>
      </c>
    </row>
    <row r="792" spans="2:65" s="1" customFormat="1" ht="67.5" x14ac:dyDescent="0.3">
      <c r="B792" s="40"/>
      <c r="D792" s="193" t="s">
        <v>156</v>
      </c>
      <c r="F792" s="196" t="s">
        <v>1000</v>
      </c>
      <c r="I792" s="155"/>
      <c r="L792" s="40"/>
      <c r="M792" s="195"/>
      <c r="N792" s="41"/>
      <c r="O792" s="41"/>
      <c r="P792" s="41"/>
      <c r="Q792" s="41"/>
      <c r="R792" s="41"/>
      <c r="S792" s="41"/>
      <c r="T792" s="69"/>
      <c r="AT792" s="24" t="s">
        <v>156</v>
      </c>
      <c r="AU792" s="24" t="s">
        <v>78</v>
      </c>
    </row>
    <row r="793" spans="2:65" s="13" customFormat="1" x14ac:dyDescent="0.3">
      <c r="B793" s="204"/>
      <c r="D793" s="193" t="s">
        <v>158</v>
      </c>
      <c r="E793" s="205" t="s">
        <v>5</v>
      </c>
      <c r="F793" s="206" t="s">
        <v>982</v>
      </c>
      <c r="H793" s="207">
        <v>7.2</v>
      </c>
      <c r="I793" s="208"/>
      <c r="L793" s="204"/>
      <c r="M793" s="209"/>
      <c r="N793" s="210"/>
      <c r="O793" s="210"/>
      <c r="P793" s="210"/>
      <c r="Q793" s="210"/>
      <c r="R793" s="210"/>
      <c r="S793" s="210"/>
      <c r="T793" s="211"/>
      <c r="AT793" s="205" t="s">
        <v>158</v>
      </c>
      <c r="AU793" s="205" t="s">
        <v>78</v>
      </c>
      <c r="AV793" s="13" t="s">
        <v>78</v>
      </c>
      <c r="AW793" s="13" t="s">
        <v>34</v>
      </c>
      <c r="AX793" s="13" t="s">
        <v>74</v>
      </c>
      <c r="AY793" s="205" t="s">
        <v>145</v>
      </c>
    </row>
    <row r="794" spans="2:65" s="1" customFormat="1" ht="16.5" customHeight="1" x14ac:dyDescent="0.3">
      <c r="B794" s="180"/>
      <c r="C794" s="181" t="s">
        <v>1006</v>
      </c>
      <c r="D794" s="181" t="s">
        <v>147</v>
      </c>
      <c r="E794" s="182" t="s">
        <v>1007</v>
      </c>
      <c r="F794" s="183" t="s">
        <v>1008</v>
      </c>
      <c r="G794" s="184" t="s">
        <v>260</v>
      </c>
      <c r="H794" s="185">
        <v>90.6</v>
      </c>
      <c r="I794" s="186">
        <v>109</v>
      </c>
      <c r="J794" s="187">
        <f>H794*I794</f>
        <v>9875.4</v>
      </c>
      <c r="K794" s="183" t="s">
        <v>151</v>
      </c>
      <c r="L794" s="40"/>
      <c r="M794" s="188" t="s">
        <v>5</v>
      </c>
      <c r="N794" s="189" t="s">
        <v>41</v>
      </c>
      <c r="O794" s="41"/>
      <c r="P794" s="190">
        <v>0</v>
      </c>
      <c r="Q794" s="190">
        <v>0</v>
      </c>
      <c r="R794" s="190">
        <v>0</v>
      </c>
      <c r="S794" s="190">
        <v>0</v>
      </c>
      <c r="T794" s="191">
        <v>0</v>
      </c>
      <c r="AR794" s="24" t="s">
        <v>152</v>
      </c>
      <c r="AT794" s="24" t="s">
        <v>147</v>
      </c>
      <c r="AU794" s="24" t="s">
        <v>78</v>
      </c>
      <c r="AY794" s="24" t="s">
        <v>145</v>
      </c>
      <c r="BE794" s="192">
        <v>0</v>
      </c>
      <c r="BF794" s="192">
        <v>0</v>
      </c>
      <c r="BG794" s="192">
        <v>0</v>
      </c>
      <c r="BH794" s="192">
        <v>0</v>
      </c>
      <c r="BI794" s="192">
        <v>0</v>
      </c>
      <c r="BJ794" s="24" t="s">
        <v>74</v>
      </c>
      <c r="BK794" s="192">
        <v>0</v>
      </c>
      <c r="BL794" s="24" t="s">
        <v>152</v>
      </c>
      <c r="BM794" s="24" t="s">
        <v>1009</v>
      </c>
    </row>
    <row r="795" spans="2:65" s="1" customFormat="1" x14ac:dyDescent="0.3">
      <c r="B795" s="40"/>
      <c r="D795" s="193" t="s">
        <v>154</v>
      </c>
      <c r="F795" s="194" t="s">
        <v>1010</v>
      </c>
      <c r="I795" s="155"/>
      <c r="L795" s="40"/>
      <c r="M795" s="195"/>
      <c r="N795" s="41"/>
      <c r="O795" s="41"/>
      <c r="P795" s="41"/>
      <c r="Q795" s="41"/>
      <c r="R795" s="41"/>
      <c r="S795" s="41"/>
      <c r="T795" s="69"/>
      <c r="AT795" s="24" t="s">
        <v>154</v>
      </c>
      <c r="AU795" s="24" t="s">
        <v>78</v>
      </c>
    </row>
    <row r="796" spans="2:65" s="1" customFormat="1" ht="67.5" x14ac:dyDescent="0.3">
      <c r="B796" s="40"/>
      <c r="D796" s="193" t="s">
        <v>156</v>
      </c>
      <c r="F796" s="196" t="s">
        <v>1000</v>
      </c>
      <c r="I796" s="155"/>
      <c r="L796" s="40"/>
      <c r="M796" s="195"/>
      <c r="N796" s="41"/>
      <c r="O796" s="41"/>
      <c r="P796" s="41"/>
      <c r="Q796" s="41"/>
      <c r="R796" s="41"/>
      <c r="S796" s="41"/>
      <c r="T796" s="69"/>
      <c r="AT796" s="24" t="s">
        <v>156</v>
      </c>
      <c r="AU796" s="24" t="s">
        <v>78</v>
      </c>
    </row>
    <row r="797" spans="2:65" s="13" customFormat="1" x14ac:dyDescent="0.3">
      <c r="B797" s="204"/>
      <c r="D797" s="193" t="s">
        <v>158</v>
      </c>
      <c r="E797" s="205" t="s">
        <v>5</v>
      </c>
      <c r="F797" s="206" t="s">
        <v>979</v>
      </c>
      <c r="H797" s="207">
        <v>76.8</v>
      </c>
      <c r="I797" s="208"/>
      <c r="L797" s="204"/>
      <c r="M797" s="209"/>
      <c r="N797" s="210"/>
      <c r="O797" s="210"/>
      <c r="P797" s="210"/>
      <c r="Q797" s="210"/>
      <c r="R797" s="210"/>
      <c r="S797" s="210"/>
      <c r="T797" s="211"/>
      <c r="AT797" s="205" t="s">
        <v>158</v>
      </c>
      <c r="AU797" s="205" t="s">
        <v>78</v>
      </c>
      <c r="AV797" s="13" t="s">
        <v>78</v>
      </c>
      <c r="AW797" s="13" t="s">
        <v>34</v>
      </c>
      <c r="AX797" s="13" t="s">
        <v>70</v>
      </c>
      <c r="AY797" s="205" t="s">
        <v>145</v>
      </c>
    </row>
    <row r="798" spans="2:65" s="13" customFormat="1" x14ac:dyDescent="0.3">
      <c r="B798" s="204"/>
      <c r="D798" s="193" t="s">
        <v>158</v>
      </c>
      <c r="E798" s="205" t="s">
        <v>5</v>
      </c>
      <c r="F798" s="206" t="s">
        <v>981</v>
      </c>
      <c r="H798" s="207">
        <v>13.8</v>
      </c>
      <c r="I798" s="208"/>
      <c r="L798" s="204"/>
      <c r="M798" s="209"/>
      <c r="N798" s="210"/>
      <c r="O798" s="210"/>
      <c r="P798" s="210"/>
      <c r="Q798" s="210"/>
      <c r="R798" s="210"/>
      <c r="S798" s="210"/>
      <c r="T798" s="211"/>
      <c r="AT798" s="205" t="s">
        <v>158</v>
      </c>
      <c r="AU798" s="205" t="s">
        <v>78</v>
      </c>
      <c r="AV798" s="13" t="s">
        <v>78</v>
      </c>
      <c r="AW798" s="13" t="s">
        <v>34</v>
      </c>
      <c r="AX798" s="13" t="s">
        <v>70</v>
      </c>
      <c r="AY798" s="205" t="s">
        <v>145</v>
      </c>
    </row>
    <row r="799" spans="2:65" s="14" customFormat="1" x14ac:dyDescent="0.3">
      <c r="B799" s="212"/>
      <c r="D799" s="193" t="s">
        <v>158</v>
      </c>
      <c r="E799" s="213" t="s">
        <v>5</v>
      </c>
      <c r="F799" s="214" t="s">
        <v>175</v>
      </c>
      <c r="H799" s="215">
        <v>90.6</v>
      </c>
      <c r="I799" s="216"/>
      <c r="L799" s="212"/>
      <c r="M799" s="217"/>
      <c r="N799" s="218"/>
      <c r="O799" s="218"/>
      <c r="P799" s="218"/>
      <c r="Q799" s="218"/>
      <c r="R799" s="218"/>
      <c r="S799" s="218"/>
      <c r="T799" s="219"/>
      <c r="AT799" s="213" t="s">
        <v>158</v>
      </c>
      <c r="AU799" s="213" t="s">
        <v>78</v>
      </c>
      <c r="AV799" s="14" t="s">
        <v>152</v>
      </c>
      <c r="AW799" s="14" t="s">
        <v>34</v>
      </c>
      <c r="AX799" s="14" t="s">
        <v>74</v>
      </c>
      <c r="AY799" s="213" t="s">
        <v>145</v>
      </c>
    </row>
    <row r="800" spans="2:65" s="11" customFormat="1" ht="29.85" customHeight="1" x14ac:dyDescent="0.3">
      <c r="B800" s="167"/>
      <c r="D800" s="168" t="s">
        <v>69</v>
      </c>
      <c r="E800" s="178" t="s">
        <v>1011</v>
      </c>
      <c r="F800" s="178" t="s">
        <v>1012</v>
      </c>
      <c r="I800" s="170"/>
      <c r="J800" s="179">
        <f>SUBTOTAL(9,J801)</f>
        <v>103146.99228304117</v>
      </c>
      <c r="L800" s="167"/>
      <c r="M800" s="172"/>
      <c r="N800" s="173"/>
      <c r="O800" s="173"/>
      <c r="P800" s="174">
        <v>0</v>
      </c>
      <c r="Q800" s="173"/>
      <c r="R800" s="174">
        <v>0</v>
      </c>
      <c r="S800" s="173"/>
      <c r="T800" s="175">
        <v>0</v>
      </c>
      <c r="AR800" s="168" t="s">
        <v>74</v>
      </c>
      <c r="AT800" s="176" t="s">
        <v>69</v>
      </c>
      <c r="AU800" s="176" t="s">
        <v>74</v>
      </c>
      <c r="AY800" s="168" t="s">
        <v>145</v>
      </c>
      <c r="BK800" s="177">
        <v>0</v>
      </c>
    </row>
    <row r="801" spans="2:65" s="1" customFormat="1" ht="16.5" customHeight="1" x14ac:dyDescent="0.3">
      <c r="B801" s="180"/>
      <c r="C801" s="181" t="s">
        <v>1013</v>
      </c>
      <c r="D801" s="181" t="s">
        <v>147</v>
      </c>
      <c r="E801" s="182" t="s">
        <v>1014</v>
      </c>
      <c r="F801" s="183" t="s">
        <v>1015</v>
      </c>
      <c r="G801" s="184" t="s">
        <v>260</v>
      </c>
      <c r="H801" s="185">
        <v>1974.2280000000001</v>
      </c>
      <c r="I801" s="186">
        <v>52.246747732805517</v>
      </c>
      <c r="J801" s="187">
        <f>H801*I801</f>
        <v>103146.99228304117</v>
      </c>
      <c r="K801" s="183" t="s">
        <v>151</v>
      </c>
      <c r="L801" s="40"/>
      <c r="M801" s="188" t="s">
        <v>5</v>
      </c>
      <c r="N801" s="189" t="s">
        <v>41</v>
      </c>
      <c r="O801" s="41"/>
      <c r="P801" s="190">
        <v>0</v>
      </c>
      <c r="Q801" s="190">
        <v>0</v>
      </c>
      <c r="R801" s="190">
        <v>0</v>
      </c>
      <c r="S801" s="190">
        <v>0</v>
      </c>
      <c r="T801" s="191">
        <v>0</v>
      </c>
      <c r="AR801" s="24" t="s">
        <v>152</v>
      </c>
      <c r="AT801" s="24" t="s">
        <v>147</v>
      </c>
      <c r="AU801" s="24" t="s">
        <v>78</v>
      </c>
      <c r="AY801" s="24" t="s">
        <v>145</v>
      </c>
      <c r="BE801" s="192">
        <v>0</v>
      </c>
      <c r="BF801" s="192">
        <v>0</v>
      </c>
      <c r="BG801" s="192">
        <v>0</v>
      </c>
      <c r="BH801" s="192">
        <v>0</v>
      </c>
      <c r="BI801" s="192">
        <v>0</v>
      </c>
      <c r="BJ801" s="24" t="s">
        <v>74</v>
      </c>
      <c r="BK801" s="192">
        <v>0</v>
      </c>
      <c r="BL801" s="24" t="s">
        <v>152</v>
      </c>
      <c r="BM801" s="24" t="s">
        <v>1016</v>
      </c>
    </row>
    <row r="802" spans="2:65" s="1" customFormat="1" ht="27" x14ac:dyDescent="0.3">
      <c r="B802" s="40"/>
      <c r="D802" s="193" t="s">
        <v>154</v>
      </c>
      <c r="F802" s="194" t="s">
        <v>1017</v>
      </c>
      <c r="I802" s="155"/>
      <c r="L802" s="40"/>
      <c r="M802" s="195"/>
      <c r="N802" s="41"/>
      <c r="O802" s="41"/>
      <c r="P802" s="41"/>
      <c r="Q802" s="41"/>
      <c r="R802" s="41"/>
      <c r="S802" s="41"/>
      <c r="T802" s="69"/>
      <c r="AT802" s="24" t="s">
        <v>154</v>
      </c>
      <c r="AU802" s="24" t="s">
        <v>78</v>
      </c>
    </row>
    <row r="803" spans="2:65" s="11" customFormat="1" ht="37.35" customHeight="1" x14ac:dyDescent="0.35">
      <c r="B803" s="167"/>
      <c r="D803" s="168" t="s">
        <v>69</v>
      </c>
      <c r="E803" s="169" t="s">
        <v>1018</v>
      </c>
      <c r="F803" s="169" t="s">
        <v>1019</v>
      </c>
      <c r="I803" s="170"/>
      <c r="J803" s="171">
        <f>J804</f>
        <v>33104.368999999999</v>
      </c>
      <c r="L803" s="167"/>
      <c r="M803" s="172"/>
      <c r="N803" s="173"/>
      <c r="O803" s="173"/>
      <c r="P803" s="174">
        <v>0</v>
      </c>
      <c r="Q803" s="173"/>
      <c r="R803" s="174">
        <v>0.26269999999999999</v>
      </c>
      <c r="S803" s="173"/>
      <c r="T803" s="175">
        <v>0</v>
      </c>
      <c r="AR803" s="168" t="s">
        <v>78</v>
      </c>
      <c r="AT803" s="176" t="s">
        <v>69</v>
      </c>
      <c r="AU803" s="176" t="s">
        <v>70</v>
      </c>
      <c r="AY803" s="168" t="s">
        <v>145</v>
      </c>
      <c r="BK803" s="177">
        <v>0</v>
      </c>
    </row>
    <row r="804" spans="2:65" s="11" customFormat="1" ht="19.899999999999999" customHeight="1" x14ac:dyDescent="0.3">
      <c r="B804" s="167"/>
      <c r="D804" s="168" t="s">
        <v>69</v>
      </c>
      <c r="E804" s="178" t="s">
        <v>1020</v>
      </c>
      <c r="F804" s="178" t="s">
        <v>1021</v>
      </c>
      <c r="I804" s="170"/>
      <c r="J804" s="179">
        <f>SUBTOTAL(9,J805:J809)</f>
        <v>33104.368999999999</v>
      </c>
      <c r="L804" s="167"/>
      <c r="M804" s="172"/>
      <c r="N804" s="173"/>
      <c r="O804" s="173"/>
      <c r="P804" s="174">
        <v>0</v>
      </c>
      <c r="Q804" s="173"/>
      <c r="R804" s="174">
        <v>0.26269999999999999</v>
      </c>
      <c r="S804" s="173"/>
      <c r="T804" s="175">
        <v>0</v>
      </c>
      <c r="AR804" s="168" t="s">
        <v>78</v>
      </c>
      <c r="AT804" s="176" t="s">
        <v>69</v>
      </c>
      <c r="AU804" s="176" t="s">
        <v>74</v>
      </c>
      <c r="AY804" s="168" t="s">
        <v>145</v>
      </c>
      <c r="BK804" s="177">
        <v>0</v>
      </c>
    </row>
    <row r="805" spans="2:65" s="1" customFormat="1" ht="25.5" customHeight="1" x14ac:dyDescent="0.3">
      <c r="B805" s="180"/>
      <c r="C805" s="181" t="s">
        <v>1022</v>
      </c>
      <c r="D805" s="181" t="s">
        <v>147</v>
      </c>
      <c r="E805" s="182" t="s">
        <v>1023</v>
      </c>
      <c r="F805" s="183" t="s">
        <v>1024</v>
      </c>
      <c r="G805" s="184" t="s">
        <v>150</v>
      </c>
      <c r="H805" s="185">
        <v>370</v>
      </c>
      <c r="I805" s="186">
        <v>89</v>
      </c>
      <c r="J805" s="187">
        <f>H805*I805</f>
        <v>32930</v>
      </c>
      <c r="K805" s="183" t="s">
        <v>5</v>
      </c>
      <c r="L805" s="40"/>
      <c r="M805" s="188" t="s">
        <v>5</v>
      </c>
      <c r="N805" s="189" t="s">
        <v>41</v>
      </c>
      <c r="O805" s="41"/>
      <c r="P805" s="190">
        <v>0</v>
      </c>
      <c r="Q805" s="190">
        <v>7.1000000000000002E-4</v>
      </c>
      <c r="R805" s="190">
        <v>0.26269999999999999</v>
      </c>
      <c r="S805" s="190">
        <v>0</v>
      </c>
      <c r="T805" s="191">
        <v>0</v>
      </c>
      <c r="AR805" s="24" t="s">
        <v>272</v>
      </c>
      <c r="AT805" s="24" t="s">
        <v>147</v>
      </c>
      <c r="AU805" s="24" t="s">
        <v>78</v>
      </c>
      <c r="AY805" s="24" t="s">
        <v>145</v>
      </c>
      <c r="BE805" s="192">
        <v>0</v>
      </c>
      <c r="BF805" s="192">
        <v>0</v>
      </c>
      <c r="BG805" s="192">
        <v>0</v>
      </c>
      <c r="BH805" s="192">
        <v>0</v>
      </c>
      <c r="BI805" s="192">
        <v>0</v>
      </c>
      <c r="BJ805" s="24" t="s">
        <v>74</v>
      </c>
      <c r="BK805" s="192">
        <v>0</v>
      </c>
      <c r="BL805" s="24" t="s">
        <v>272</v>
      </c>
      <c r="BM805" s="24" t="s">
        <v>1025</v>
      </c>
    </row>
    <row r="806" spans="2:65" s="1" customFormat="1" ht="27" x14ac:dyDescent="0.3">
      <c r="B806" s="40"/>
      <c r="D806" s="193" t="s">
        <v>154</v>
      </c>
      <c r="F806" s="194" t="s">
        <v>1026</v>
      </c>
      <c r="I806" s="155"/>
      <c r="L806" s="40"/>
      <c r="M806" s="195"/>
      <c r="N806" s="41"/>
      <c r="O806" s="41"/>
      <c r="P806" s="41"/>
      <c r="Q806" s="41"/>
      <c r="R806" s="41"/>
      <c r="S806" s="41"/>
      <c r="T806" s="69"/>
      <c r="AT806" s="24" t="s">
        <v>154</v>
      </c>
      <c r="AU806" s="24" t="s">
        <v>78</v>
      </c>
    </row>
    <row r="807" spans="2:65" s="12" customFormat="1" x14ac:dyDescent="0.3">
      <c r="B807" s="197"/>
      <c r="D807" s="193" t="s">
        <v>158</v>
      </c>
      <c r="E807" s="198" t="s">
        <v>5</v>
      </c>
      <c r="F807" s="199" t="s">
        <v>159</v>
      </c>
      <c r="H807" s="198" t="s">
        <v>5</v>
      </c>
      <c r="I807" s="200"/>
      <c r="L807" s="197"/>
      <c r="M807" s="201"/>
      <c r="N807" s="202"/>
      <c r="O807" s="202"/>
      <c r="P807" s="202"/>
      <c r="Q807" s="202"/>
      <c r="R807" s="202"/>
      <c r="S807" s="202"/>
      <c r="T807" s="203"/>
      <c r="AT807" s="198" t="s">
        <v>158</v>
      </c>
      <c r="AU807" s="198" t="s">
        <v>78</v>
      </c>
      <c r="AV807" s="12" t="s">
        <v>74</v>
      </c>
      <c r="AW807" s="12" t="s">
        <v>34</v>
      </c>
      <c r="AX807" s="12" t="s">
        <v>70</v>
      </c>
      <c r="AY807" s="198" t="s">
        <v>145</v>
      </c>
    </row>
    <row r="808" spans="2:65" s="13" customFormat="1" x14ac:dyDescent="0.3">
      <c r="B808" s="204"/>
      <c r="D808" s="193" t="s">
        <v>158</v>
      </c>
      <c r="E808" s="205" t="s">
        <v>5</v>
      </c>
      <c r="F808" s="206" t="s">
        <v>1027</v>
      </c>
      <c r="H808" s="207">
        <v>370</v>
      </c>
      <c r="I808" s="208"/>
      <c r="L808" s="204"/>
      <c r="M808" s="209"/>
      <c r="N808" s="210"/>
      <c r="O808" s="210"/>
      <c r="P808" s="210"/>
      <c r="Q808" s="210"/>
      <c r="R808" s="210"/>
      <c r="S808" s="210"/>
      <c r="T808" s="211"/>
      <c r="AT808" s="205" t="s">
        <v>158</v>
      </c>
      <c r="AU808" s="205" t="s">
        <v>78</v>
      </c>
      <c r="AV808" s="13" t="s">
        <v>78</v>
      </c>
      <c r="AW808" s="13" t="s">
        <v>34</v>
      </c>
      <c r="AX808" s="13" t="s">
        <v>74</v>
      </c>
      <c r="AY808" s="205" t="s">
        <v>145</v>
      </c>
    </row>
    <row r="809" spans="2:65" s="1" customFormat="1" ht="25.5" customHeight="1" x14ac:dyDescent="0.3">
      <c r="B809" s="180"/>
      <c r="C809" s="181" t="s">
        <v>1028</v>
      </c>
      <c r="D809" s="181" t="s">
        <v>147</v>
      </c>
      <c r="E809" s="182" t="s">
        <v>1029</v>
      </c>
      <c r="F809" s="183" t="s">
        <v>1030</v>
      </c>
      <c r="G809" s="184" t="s">
        <v>260</v>
      </c>
      <c r="H809" s="185">
        <v>0.26300000000000001</v>
      </c>
      <c r="I809" s="186">
        <v>663</v>
      </c>
      <c r="J809" s="187">
        <f>H809*I809</f>
        <v>174.369</v>
      </c>
      <c r="K809" s="183" t="s">
        <v>151</v>
      </c>
      <c r="L809" s="40"/>
      <c r="M809" s="188" t="s">
        <v>5</v>
      </c>
      <c r="N809" s="189" t="s">
        <v>41</v>
      </c>
      <c r="O809" s="41"/>
      <c r="P809" s="190">
        <v>0</v>
      </c>
      <c r="Q809" s="190">
        <v>0</v>
      </c>
      <c r="R809" s="190">
        <v>0</v>
      </c>
      <c r="S809" s="190">
        <v>0</v>
      </c>
      <c r="T809" s="191">
        <v>0</v>
      </c>
      <c r="AR809" s="24" t="s">
        <v>272</v>
      </c>
      <c r="AT809" s="24" t="s">
        <v>147</v>
      </c>
      <c r="AU809" s="24" t="s">
        <v>78</v>
      </c>
      <c r="AY809" s="24" t="s">
        <v>145</v>
      </c>
      <c r="BE809" s="192">
        <v>0</v>
      </c>
      <c r="BF809" s="192">
        <v>0</v>
      </c>
      <c r="BG809" s="192">
        <v>0</v>
      </c>
      <c r="BH809" s="192">
        <v>0</v>
      </c>
      <c r="BI809" s="192">
        <v>0</v>
      </c>
      <c r="BJ809" s="24" t="s">
        <v>74</v>
      </c>
      <c r="BK809" s="192">
        <v>0</v>
      </c>
      <c r="BL809" s="24" t="s">
        <v>272</v>
      </c>
      <c r="BM809" s="24" t="s">
        <v>1031</v>
      </c>
    </row>
    <row r="810" spans="2:65" s="1" customFormat="1" ht="27" x14ac:dyDescent="0.3">
      <c r="B810" s="40"/>
      <c r="D810" s="193" t="s">
        <v>154</v>
      </c>
      <c r="F810" s="194" t="s">
        <v>1032</v>
      </c>
      <c r="I810" s="155"/>
      <c r="L810" s="40"/>
      <c r="M810" s="195"/>
      <c r="N810" s="41"/>
      <c r="O810" s="41"/>
      <c r="P810" s="41"/>
      <c r="Q810" s="41"/>
      <c r="R810" s="41"/>
      <c r="S810" s="41"/>
      <c r="T810" s="69"/>
      <c r="AT810" s="24" t="s">
        <v>154</v>
      </c>
      <c r="AU810" s="24" t="s">
        <v>78</v>
      </c>
    </row>
    <row r="811" spans="2:65" s="1" customFormat="1" ht="121.5" x14ac:dyDescent="0.3">
      <c r="B811" s="40"/>
      <c r="D811" s="193" t="s">
        <v>156</v>
      </c>
      <c r="F811" s="196" t="s">
        <v>1033</v>
      </c>
      <c r="I811" s="155"/>
      <c r="L811" s="40"/>
      <c r="M811" s="195"/>
      <c r="N811" s="41"/>
      <c r="O811" s="41"/>
      <c r="P811" s="41"/>
      <c r="Q811" s="41"/>
      <c r="R811" s="41"/>
      <c r="S811" s="41"/>
      <c r="T811" s="69"/>
      <c r="AT811" s="24" t="s">
        <v>156</v>
      </c>
      <c r="AU811" s="24" t="s">
        <v>78</v>
      </c>
    </row>
    <row r="812" spans="2:65" s="11" customFormat="1" ht="37.35" customHeight="1" x14ac:dyDescent="0.35">
      <c r="B812" s="167"/>
      <c r="D812" s="168" t="s">
        <v>69</v>
      </c>
      <c r="E812" s="169" t="s">
        <v>273</v>
      </c>
      <c r="F812" s="169" t="s">
        <v>1034</v>
      </c>
      <c r="I812" s="170"/>
      <c r="J812" s="171">
        <f>J813</f>
        <v>3274</v>
      </c>
      <c r="L812" s="167"/>
      <c r="M812" s="172"/>
      <c r="N812" s="173"/>
      <c r="O812" s="173"/>
      <c r="P812" s="174">
        <v>0</v>
      </c>
      <c r="Q812" s="173"/>
      <c r="R812" s="174">
        <v>0</v>
      </c>
      <c r="S812" s="173"/>
      <c r="T812" s="175">
        <v>0</v>
      </c>
      <c r="AR812" s="168" t="s">
        <v>91</v>
      </c>
      <c r="AT812" s="176" t="s">
        <v>69</v>
      </c>
      <c r="AU812" s="176" t="s">
        <v>70</v>
      </c>
      <c r="AY812" s="168" t="s">
        <v>145</v>
      </c>
      <c r="BK812" s="177">
        <v>0</v>
      </c>
    </row>
    <row r="813" spans="2:65" s="11" customFormat="1" ht="19.899999999999999" customHeight="1" x14ac:dyDescent="0.3">
      <c r="B813" s="167"/>
      <c r="D813" s="168" t="s">
        <v>69</v>
      </c>
      <c r="E813" s="178" t="s">
        <v>1035</v>
      </c>
      <c r="F813" s="178" t="s">
        <v>1036</v>
      </c>
      <c r="I813" s="170"/>
      <c r="J813" s="179">
        <f>SUBTOTAL(9,J814)</f>
        <v>3274</v>
      </c>
      <c r="L813" s="167"/>
      <c r="M813" s="172"/>
      <c r="N813" s="173"/>
      <c r="O813" s="173"/>
      <c r="P813" s="174">
        <v>0</v>
      </c>
      <c r="Q813" s="173"/>
      <c r="R813" s="174">
        <v>0</v>
      </c>
      <c r="S813" s="173"/>
      <c r="T813" s="175">
        <v>0</v>
      </c>
      <c r="AR813" s="168" t="s">
        <v>91</v>
      </c>
      <c r="AT813" s="176" t="s">
        <v>69</v>
      </c>
      <c r="AU813" s="176" t="s">
        <v>74</v>
      </c>
      <c r="AY813" s="168" t="s">
        <v>145</v>
      </c>
      <c r="BK813" s="177">
        <v>0</v>
      </c>
    </row>
    <row r="814" spans="2:65" s="1" customFormat="1" ht="16.5" customHeight="1" x14ac:dyDescent="0.3">
      <c r="B814" s="180"/>
      <c r="C814" s="181" t="s">
        <v>1037</v>
      </c>
      <c r="D814" s="181" t="s">
        <v>147</v>
      </c>
      <c r="E814" s="182" t="s">
        <v>1038</v>
      </c>
      <c r="F814" s="183" t="s">
        <v>1039</v>
      </c>
      <c r="G814" s="184" t="s">
        <v>329</v>
      </c>
      <c r="H814" s="185">
        <v>1</v>
      </c>
      <c r="I814" s="186">
        <v>3274</v>
      </c>
      <c r="J814" s="187">
        <f>H814*I814</f>
        <v>3274</v>
      </c>
      <c r="K814" s="183" t="s">
        <v>151</v>
      </c>
      <c r="L814" s="40"/>
      <c r="M814" s="188" t="s">
        <v>5</v>
      </c>
      <c r="N814" s="189" t="s">
        <v>41</v>
      </c>
      <c r="O814" s="41"/>
      <c r="P814" s="190">
        <v>0</v>
      </c>
      <c r="Q814" s="190">
        <v>0</v>
      </c>
      <c r="R814" s="190">
        <v>0</v>
      </c>
      <c r="S814" s="190">
        <v>0</v>
      </c>
      <c r="T814" s="191">
        <v>0</v>
      </c>
      <c r="AR814" s="24" t="s">
        <v>602</v>
      </c>
      <c r="AT814" s="24" t="s">
        <v>147</v>
      </c>
      <c r="AU814" s="24" t="s">
        <v>78</v>
      </c>
      <c r="AY814" s="24" t="s">
        <v>145</v>
      </c>
      <c r="BE814" s="192">
        <v>0</v>
      </c>
      <c r="BF814" s="192">
        <v>0</v>
      </c>
      <c r="BG814" s="192">
        <v>0</v>
      </c>
      <c r="BH814" s="192">
        <v>0</v>
      </c>
      <c r="BI814" s="192">
        <v>0</v>
      </c>
      <c r="BJ814" s="24" t="s">
        <v>74</v>
      </c>
      <c r="BK814" s="192">
        <v>0</v>
      </c>
      <c r="BL814" s="24" t="s">
        <v>602</v>
      </c>
      <c r="BM814" s="24" t="s">
        <v>1040</v>
      </c>
    </row>
    <row r="815" spans="2:65" s="1" customFormat="1" ht="27" x14ac:dyDescent="0.3">
      <c r="B815" s="40"/>
      <c r="D815" s="193" t="s">
        <v>154</v>
      </c>
      <c r="F815" s="194" t="s">
        <v>1041</v>
      </c>
      <c r="I815" s="155"/>
      <c r="L815" s="40"/>
      <c r="M815" s="195"/>
      <c r="N815" s="41"/>
      <c r="O815" s="41"/>
      <c r="P815" s="41"/>
      <c r="Q815" s="41"/>
      <c r="R815" s="41"/>
      <c r="S815" s="41"/>
      <c r="T815" s="69"/>
      <c r="AT815" s="24" t="s">
        <v>154</v>
      </c>
      <c r="AU815" s="24" t="s">
        <v>78</v>
      </c>
    </row>
    <row r="816" spans="2:65" s="12" customFormat="1" x14ac:dyDescent="0.3">
      <c r="B816" s="197"/>
      <c r="D816" s="193" t="s">
        <v>158</v>
      </c>
      <c r="E816" s="198" t="s">
        <v>5</v>
      </c>
      <c r="F816" s="199" t="s">
        <v>159</v>
      </c>
      <c r="H816" s="198" t="s">
        <v>5</v>
      </c>
      <c r="I816" s="200"/>
      <c r="L816" s="197"/>
      <c r="M816" s="201"/>
      <c r="N816" s="202"/>
      <c r="O816" s="202"/>
      <c r="P816" s="202"/>
      <c r="Q816" s="202"/>
      <c r="R816" s="202"/>
      <c r="S816" s="202"/>
      <c r="T816" s="203"/>
      <c r="AT816" s="198" t="s">
        <v>158</v>
      </c>
      <c r="AU816" s="198" t="s">
        <v>78</v>
      </c>
      <c r="AV816" s="12" t="s">
        <v>74</v>
      </c>
      <c r="AW816" s="12" t="s">
        <v>34</v>
      </c>
      <c r="AX816" s="12" t="s">
        <v>70</v>
      </c>
      <c r="AY816" s="198" t="s">
        <v>145</v>
      </c>
    </row>
    <row r="817" spans="2:51" s="12" customFormat="1" x14ac:dyDescent="0.3">
      <c r="B817" s="197"/>
      <c r="D817" s="193" t="s">
        <v>158</v>
      </c>
      <c r="E817" s="198" t="s">
        <v>5</v>
      </c>
      <c r="F817" s="199" t="s">
        <v>1042</v>
      </c>
      <c r="H817" s="198" t="s">
        <v>5</v>
      </c>
      <c r="I817" s="200"/>
      <c r="L817" s="197"/>
      <c r="M817" s="201"/>
      <c r="N817" s="202"/>
      <c r="O817" s="202"/>
      <c r="P817" s="202"/>
      <c r="Q817" s="202"/>
      <c r="R817" s="202"/>
      <c r="S817" s="202"/>
      <c r="T817" s="203"/>
      <c r="AT817" s="198" t="s">
        <v>158</v>
      </c>
      <c r="AU817" s="198" t="s">
        <v>78</v>
      </c>
      <c r="AV817" s="12" t="s">
        <v>74</v>
      </c>
      <c r="AW817" s="12" t="s">
        <v>34</v>
      </c>
      <c r="AX817" s="12" t="s">
        <v>70</v>
      </c>
      <c r="AY817" s="198" t="s">
        <v>145</v>
      </c>
    </row>
    <row r="818" spans="2:51" s="13" customFormat="1" x14ac:dyDescent="0.3">
      <c r="B818" s="204"/>
      <c r="D818" s="193" t="s">
        <v>158</v>
      </c>
      <c r="E818" s="205" t="s">
        <v>5</v>
      </c>
      <c r="F818" s="206" t="s">
        <v>256</v>
      </c>
      <c r="H818" s="207">
        <v>1</v>
      </c>
      <c r="I818" s="208"/>
      <c r="L818" s="204"/>
      <c r="M818" s="236"/>
      <c r="N818" s="237"/>
      <c r="O818" s="237"/>
      <c r="P818" s="237"/>
      <c r="Q818" s="237"/>
      <c r="R818" s="237"/>
      <c r="S818" s="237"/>
      <c r="T818" s="238"/>
      <c r="AT818" s="205" t="s">
        <v>158</v>
      </c>
      <c r="AU818" s="205" t="s">
        <v>78</v>
      </c>
      <c r="AV818" s="13" t="s">
        <v>78</v>
      </c>
      <c r="AW818" s="13" t="s">
        <v>34</v>
      </c>
      <c r="AX818" s="13" t="s">
        <v>74</v>
      </c>
      <c r="AY818" s="205" t="s">
        <v>145</v>
      </c>
    </row>
    <row r="819" spans="2:51" s="1" customFormat="1" ht="6.95" customHeight="1" x14ac:dyDescent="0.3">
      <c r="B819" s="55"/>
      <c r="C819" s="56"/>
      <c r="D819" s="56"/>
      <c r="E819" s="56"/>
      <c r="F819" s="56"/>
      <c r="G819" s="56"/>
      <c r="H819" s="56"/>
      <c r="I819" s="133"/>
      <c r="J819" s="56"/>
      <c r="K819" s="56"/>
      <c r="L819" s="40"/>
    </row>
  </sheetData>
  <autoFilter ref="C95:K818"/>
  <mergeCells count="13">
    <mergeCell ref="E88:H88"/>
    <mergeCell ref="G1:H1"/>
    <mergeCell ref="L2:V2"/>
    <mergeCell ref="E49:H49"/>
    <mergeCell ref="E51:H51"/>
    <mergeCell ref="J55:J56"/>
    <mergeCell ref="E84:H84"/>
    <mergeCell ref="E86:H86"/>
    <mergeCell ref="E7:H7"/>
    <mergeCell ref="E9:H9"/>
    <mergeCell ref="E11:H11"/>
    <mergeCell ref="E26:H26"/>
    <mergeCell ref="E47:H47"/>
  </mergeCells>
  <hyperlinks>
    <hyperlink ref="F1:G1" location="C2" display="1) Krycí list soupisu"/>
    <hyperlink ref="G1:H1" location="C58" display="2) Rekapitulace"/>
    <hyperlink ref="J1" location="C95" display="3) Soupis prací"/>
    <hyperlink ref="L1:V1" location="'Rekapitulace stavby'!C2" display="Rekapitulace stavby"/>
  </hyperlinks>
  <pageMargins left="0.58333330000000005" right="0.58333330000000005" top="0.58333330000000005" bottom="0.58333330000000005" header="0" footer="0"/>
  <pageSetup paperSize="9" scale="70"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487"/>
  <sheetViews>
    <sheetView showGridLines="0" workbookViewId="0">
      <pane ySplit="1" topLeftCell="A84" activePane="bottomLeft" state="frozen"/>
      <selection pane="bottomLeft" activeCell="W127" sqref="W127"/>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5"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21"/>
      <c r="B1" s="106"/>
      <c r="C1" s="106"/>
      <c r="D1" s="107" t="s">
        <v>1</v>
      </c>
      <c r="E1" s="106"/>
      <c r="F1" s="108" t="s">
        <v>100</v>
      </c>
      <c r="G1" s="297" t="s">
        <v>101</v>
      </c>
      <c r="H1" s="297"/>
      <c r="I1" s="109"/>
      <c r="J1" s="108" t="s">
        <v>102</v>
      </c>
      <c r="K1" s="107" t="s">
        <v>103</v>
      </c>
      <c r="L1" s="108" t="s">
        <v>104</v>
      </c>
      <c r="M1" s="108"/>
      <c r="N1" s="108"/>
      <c r="O1" s="108"/>
      <c r="P1" s="108"/>
      <c r="Q1" s="108"/>
      <c r="R1" s="108"/>
      <c r="S1" s="108"/>
      <c r="T1" s="108"/>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x14ac:dyDescent="0.3">
      <c r="L2" s="263" t="s">
        <v>8</v>
      </c>
      <c r="M2" s="264"/>
      <c r="N2" s="264"/>
      <c r="O2" s="264"/>
      <c r="P2" s="264"/>
      <c r="Q2" s="264"/>
      <c r="R2" s="264"/>
      <c r="S2" s="264"/>
      <c r="T2" s="264"/>
      <c r="U2" s="264"/>
      <c r="V2" s="264"/>
      <c r="AT2" s="24" t="s">
        <v>87</v>
      </c>
    </row>
    <row r="3" spans="1:70" ht="6.95" customHeight="1" x14ac:dyDescent="0.3">
      <c r="B3" s="25"/>
      <c r="C3" s="26"/>
      <c r="D3" s="26"/>
      <c r="E3" s="26"/>
      <c r="F3" s="26"/>
      <c r="G3" s="26"/>
      <c r="H3" s="26"/>
      <c r="I3" s="110"/>
      <c r="J3" s="26"/>
      <c r="K3" s="27"/>
      <c r="AT3" s="24" t="s">
        <v>78</v>
      </c>
    </row>
    <row r="4" spans="1:70" ht="36.950000000000003" customHeight="1" x14ac:dyDescent="0.3">
      <c r="B4" s="28"/>
      <c r="C4" s="29"/>
      <c r="D4" s="30" t="s">
        <v>105</v>
      </c>
      <c r="E4" s="29"/>
      <c r="F4" s="29"/>
      <c r="G4" s="29"/>
      <c r="H4" s="29"/>
      <c r="I4" s="111"/>
      <c r="J4" s="29"/>
      <c r="K4" s="31"/>
      <c r="M4" s="32" t="s">
        <v>13</v>
      </c>
      <c r="AT4" s="24" t="s">
        <v>6</v>
      </c>
    </row>
    <row r="5" spans="1:70" ht="6.95" customHeight="1" x14ac:dyDescent="0.3">
      <c r="B5" s="28"/>
      <c r="C5" s="29"/>
      <c r="D5" s="29"/>
      <c r="E5" s="29"/>
      <c r="F5" s="29"/>
      <c r="G5" s="29"/>
      <c r="H5" s="29"/>
      <c r="I5" s="111"/>
      <c r="J5" s="29"/>
      <c r="K5" s="31"/>
    </row>
    <row r="6" spans="1:70" ht="15" x14ac:dyDescent="0.3">
      <c r="B6" s="28"/>
      <c r="C6" s="29"/>
      <c r="D6" s="37" t="s">
        <v>19</v>
      </c>
      <c r="E6" s="29"/>
      <c r="F6" s="29"/>
      <c r="G6" s="29"/>
      <c r="H6" s="29"/>
      <c r="I6" s="111"/>
      <c r="J6" s="29"/>
      <c r="K6" s="31"/>
    </row>
    <row r="7" spans="1:70" ht="16.5" customHeight="1" x14ac:dyDescent="0.3">
      <c r="B7" s="28"/>
      <c r="C7" s="29"/>
      <c r="D7" s="29"/>
      <c r="E7" s="298" t="s">
        <v>20</v>
      </c>
      <c r="F7" s="304"/>
      <c r="G7" s="304"/>
      <c r="H7" s="304"/>
      <c r="I7" s="111"/>
      <c r="J7" s="29"/>
      <c r="K7" s="31"/>
    </row>
    <row r="8" spans="1:70" ht="15" x14ac:dyDescent="0.3">
      <c r="B8" s="28"/>
      <c r="C8" s="29"/>
      <c r="D8" s="37" t="s">
        <v>106</v>
      </c>
      <c r="E8" s="29"/>
      <c r="F8" s="29"/>
      <c r="G8" s="29"/>
      <c r="H8" s="29"/>
      <c r="I8" s="111"/>
      <c r="J8" s="29"/>
      <c r="K8" s="31"/>
    </row>
    <row r="9" spans="1:70" s="1" customFormat="1" ht="16.5" customHeight="1" x14ac:dyDescent="0.3">
      <c r="B9" s="40"/>
      <c r="C9" s="41"/>
      <c r="D9" s="41"/>
      <c r="E9" s="298" t="s">
        <v>1043</v>
      </c>
      <c r="F9" s="299"/>
      <c r="G9" s="299"/>
      <c r="H9" s="299"/>
      <c r="I9" s="112"/>
      <c r="J9" s="41"/>
      <c r="K9" s="44"/>
    </row>
    <row r="10" spans="1:70" s="1" customFormat="1" ht="15" x14ac:dyDescent="0.3">
      <c r="B10" s="40"/>
      <c r="C10" s="41"/>
      <c r="D10" s="37" t="s">
        <v>108</v>
      </c>
      <c r="E10" s="41"/>
      <c r="F10" s="41"/>
      <c r="G10" s="41"/>
      <c r="H10" s="41"/>
      <c r="I10" s="112"/>
      <c r="J10" s="41"/>
      <c r="K10" s="44"/>
    </row>
    <row r="11" spans="1:70" s="1" customFormat="1" ht="36.950000000000003" customHeight="1" x14ac:dyDescent="0.3">
      <c r="B11" s="40"/>
      <c r="C11" s="41"/>
      <c r="D11" s="41"/>
      <c r="E11" s="300" t="s">
        <v>1044</v>
      </c>
      <c r="F11" s="299"/>
      <c r="G11" s="299"/>
      <c r="H11" s="299"/>
      <c r="I11" s="112"/>
      <c r="J11" s="41"/>
      <c r="K11" s="44"/>
    </row>
    <row r="12" spans="1:70" s="1" customFormat="1" x14ac:dyDescent="0.3">
      <c r="B12" s="40"/>
      <c r="C12" s="41"/>
      <c r="D12" s="41"/>
      <c r="E12" s="41"/>
      <c r="F12" s="41"/>
      <c r="G12" s="41"/>
      <c r="H12" s="41"/>
      <c r="I12" s="112"/>
      <c r="J12" s="41"/>
      <c r="K12" s="44"/>
    </row>
    <row r="13" spans="1:70" s="1" customFormat="1" ht="14.45" customHeight="1" x14ac:dyDescent="0.3">
      <c r="B13" s="40"/>
      <c r="C13" s="41"/>
      <c r="D13" s="37" t="s">
        <v>21</v>
      </c>
      <c r="E13" s="41"/>
      <c r="F13" s="35" t="s">
        <v>5</v>
      </c>
      <c r="G13" s="41"/>
      <c r="H13" s="41"/>
      <c r="I13" s="113" t="s">
        <v>22</v>
      </c>
      <c r="J13" s="35" t="s">
        <v>5</v>
      </c>
      <c r="K13" s="44"/>
    </row>
    <row r="14" spans="1:70" s="1" customFormat="1" ht="14.45" customHeight="1" x14ac:dyDescent="0.3">
      <c r="B14" s="40"/>
      <c r="C14" s="41"/>
      <c r="D14" s="37" t="s">
        <v>23</v>
      </c>
      <c r="E14" s="41"/>
      <c r="F14" s="35" t="s">
        <v>24</v>
      </c>
      <c r="G14" s="41"/>
      <c r="H14" s="41"/>
      <c r="I14" s="113" t="s">
        <v>25</v>
      </c>
      <c r="J14" s="114" t="s">
        <v>26</v>
      </c>
      <c r="K14" s="44"/>
    </row>
    <row r="15" spans="1:70" s="1" customFormat="1" ht="10.9" customHeight="1" x14ac:dyDescent="0.3">
      <c r="B15" s="40"/>
      <c r="C15" s="41"/>
      <c r="D15" s="41"/>
      <c r="E15" s="41"/>
      <c r="F15" s="41"/>
      <c r="G15" s="41"/>
      <c r="H15" s="41"/>
      <c r="I15" s="112"/>
      <c r="J15" s="41"/>
      <c r="K15" s="44"/>
    </row>
    <row r="16" spans="1:70" s="1" customFormat="1" ht="14.45" customHeight="1" x14ac:dyDescent="0.3">
      <c r="B16" s="40"/>
      <c r="C16" s="41"/>
      <c r="D16" s="37" t="s">
        <v>27</v>
      </c>
      <c r="E16" s="41"/>
      <c r="F16" s="41"/>
      <c r="G16" s="41"/>
      <c r="H16" s="41"/>
      <c r="I16" s="113" t="s">
        <v>28</v>
      </c>
      <c r="J16" s="35" t="s">
        <v>5</v>
      </c>
      <c r="K16" s="44"/>
    </row>
    <row r="17" spans="2:11" s="1" customFormat="1" ht="18" customHeight="1" x14ac:dyDescent="0.3">
      <c r="B17" s="40"/>
      <c r="C17" s="41"/>
      <c r="D17" s="41"/>
      <c r="E17" s="35" t="s">
        <v>29</v>
      </c>
      <c r="F17" s="41"/>
      <c r="G17" s="41"/>
      <c r="H17" s="41"/>
      <c r="I17" s="113" t="s">
        <v>30</v>
      </c>
      <c r="J17" s="35" t="s">
        <v>5</v>
      </c>
      <c r="K17" s="44"/>
    </row>
    <row r="18" spans="2:11" s="1" customFormat="1" ht="6.95" customHeight="1" x14ac:dyDescent="0.3">
      <c r="B18" s="40"/>
      <c r="C18" s="41"/>
      <c r="D18" s="41"/>
      <c r="E18" s="41"/>
      <c r="F18" s="41"/>
      <c r="G18" s="41"/>
      <c r="H18" s="41"/>
      <c r="I18" s="112"/>
      <c r="J18" s="41"/>
      <c r="K18" s="44"/>
    </row>
    <row r="19" spans="2:11" s="1" customFormat="1" ht="14.45" customHeight="1" x14ac:dyDescent="0.3">
      <c r="B19" s="40"/>
      <c r="C19" s="41"/>
      <c r="D19" s="37" t="s">
        <v>31</v>
      </c>
      <c r="E19" s="41"/>
      <c r="F19" s="41"/>
      <c r="G19" s="41"/>
      <c r="H19" s="41"/>
      <c r="I19" s="113" t="s">
        <v>28</v>
      </c>
      <c r="J19" s="35" t="s">
        <v>5</v>
      </c>
      <c r="K19" s="44"/>
    </row>
    <row r="20" spans="2:11" s="1" customFormat="1" ht="18" customHeight="1" x14ac:dyDescent="0.3">
      <c r="B20" s="40"/>
      <c r="C20" s="41"/>
      <c r="D20" s="41"/>
      <c r="E20" s="35" t="s">
        <v>5</v>
      </c>
      <c r="F20" s="41"/>
      <c r="G20" s="41"/>
      <c r="H20" s="41"/>
      <c r="I20" s="113" t="s">
        <v>30</v>
      </c>
      <c r="J20" s="35" t="s">
        <v>5</v>
      </c>
      <c r="K20" s="44"/>
    </row>
    <row r="21" spans="2:11" s="1" customFormat="1" ht="6.95" customHeight="1" x14ac:dyDescent="0.3">
      <c r="B21" s="40"/>
      <c r="C21" s="41"/>
      <c r="D21" s="41"/>
      <c r="E21" s="41"/>
      <c r="F21" s="41"/>
      <c r="G21" s="41"/>
      <c r="H21" s="41"/>
      <c r="I21" s="112"/>
      <c r="J21" s="41"/>
      <c r="K21" s="44"/>
    </row>
    <row r="22" spans="2:11" s="1" customFormat="1" ht="14.45" customHeight="1" x14ac:dyDescent="0.3">
      <c r="B22" s="40"/>
      <c r="C22" s="41"/>
      <c r="D22" s="37" t="s">
        <v>32</v>
      </c>
      <c r="E22" s="41"/>
      <c r="F22" s="41"/>
      <c r="G22" s="41"/>
      <c r="H22" s="41"/>
      <c r="I22" s="113" t="s">
        <v>28</v>
      </c>
      <c r="J22" s="35" t="s">
        <v>5</v>
      </c>
      <c r="K22" s="44"/>
    </row>
    <row r="23" spans="2:11" s="1" customFormat="1" ht="18" customHeight="1" x14ac:dyDescent="0.3">
      <c r="B23" s="40"/>
      <c r="C23" s="41"/>
      <c r="D23" s="41"/>
      <c r="E23" s="35" t="s">
        <v>33</v>
      </c>
      <c r="F23" s="41"/>
      <c r="G23" s="41"/>
      <c r="H23" s="41"/>
      <c r="I23" s="113" t="s">
        <v>30</v>
      </c>
      <c r="J23" s="35" t="s">
        <v>5</v>
      </c>
      <c r="K23" s="44"/>
    </row>
    <row r="24" spans="2:11" s="1" customFormat="1" ht="6.95" customHeight="1" x14ac:dyDescent="0.3">
      <c r="B24" s="40"/>
      <c r="C24" s="41"/>
      <c r="D24" s="41"/>
      <c r="E24" s="41"/>
      <c r="F24" s="41"/>
      <c r="G24" s="41"/>
      <c r="H24" s="41"/>
      <c r="I24" s="112"/>
      <c r="J24" s="41"/>
      <c r="K24" s="44"/>
    </row>
    <row r="25" spans="2:11" s="1" customFormat="1" ht="14.45" customHeight="1" x14ac:dyDescent="0.3">
      <c r="B25" s="40"/>
      <c r="C25" s="41"/>
      <c r="D25" s="37" t="s">
        <v>35</v>
      </c>
      <c r="E25" s="41"/>
      <c r="F25" s="41"/>
      <c r="G25" s="41"/>
      <c r="H25" s="41"/>
      <c r="I25" s="112"/>
      <c r="J25" s="41"/>
      <c r="K25" s="44"/>
    </row>
    <row r="26" spans="2:11" s="7" customFormat="1" ht="16.5" customHeight="1" x14ac:dyDescent="0.3">
      <c r="B26" s="115"/>
      <c r="C26" s="116"/>
      <c r="D26" s="116"/>
      <c r="E26" s="270" t="s">
        <v>5</v>
      </c>
      <c r="F26" s="270"/>
      <c r="G26" s="270"/>
      <c r="H26" s="270"/>
      <c r="I26" s="117"/>
      <c r="J26" s="116"/>
      <c r="K26" s="118"/>
    </row>
    <row r="27" spans="2:11" s="1" customFormat="1" ht="6.95" customHeight="1" x14ac:dyDescent="0.3">
      <c r="B27" s="40"/>
      <c r="C27" s="41"/>
      <c r="D27" s="41"/>
      <c r="E27" s="41"/>
      <c r="F27" s="41"/>
      <c r="G27" s="41"/>
      <c r="H27" s="41"/>
      <c r="I27" s="112"/>
      <c r="J27" s="41"/>
      <c r="K27" s="44"/>
    </row>
    <row r="28" spans="2:11" s="1" customFormat="1" ht="6.95" customHeight="1" x14ac:dyDescent="0.3">
      <c r="B28" s="40"/>
      <c r="C28" s="41"/>
      <c r="D28" s="67"/>
      <c r="E28" s="67"/>
      <c r="F28" s="67"/>
      <c r="G28" s="67"/>
      <c r="H28" s="67"/>
      <c r="I28" s="119"/>
      <c r="J28" s="67"/>
      <c r="K28" s="120"/>
    </row>
    <row r="29" spans="2:11" s="1" customFormat="1" ht="25.35" customHeight="1" x14ac:dyDescent="0.3">
      <c r="B29" s="40"/>
      <c r="C29" s="41"/>
      <c r="D29" s="121" t="s">
        <v>36</v>
      </c>
      <c r="E29" s="41"/>
      <c r="F29" s="41"/>
      <c r="G29" s="41"/>
      <c r="H29" s="41"/>
      <c r="I29" s="112"/>
      <c r="J29" s="122">
        <f>J60</f>
        <v>1062613.0265625606</v>
      </c>
      <c r="K29" s="44"/>
    </row>
    <row r="30" spans="2:11" s="1" customFormat="1" ht="6.95" customHeight="1" x14ac:dyDescent="0.3">
      <c r="B30" s="40"/>
      <c r="C30" s="41"/>
      <c r="D30" s="67"/>
      <c r="E30" s="67"/>
      <c r="F30" s="67"/>
      <c r="G30" s="67"/>
      <c r="H30" s="67"/>
      <c r="I30" s="119"/>
      <c r="J30" s="67"/>
      <c r="K30" s="120"/>
    </row>
    <row r="31" spans="2:11" s="1" customFormat="1" ht="14.45" customHeight="1" x14ac:dyDescent="0.3">
      <c r="B31" s="40"/>
      <c r="C31" s="41"/>
      <c r="D31" s="41"/>
      <c r="E31" s="41"/>
      <c r="F31" s="45" t="s">
        <v>38</v>
      </c>
      <c r="G31" s="41"/>
      <c r="H31" s="41"/>
      <c r="I31" s="123" t="s">
        <v>37</v>
      </c>
      <c r="J31" s="45" t="s">
        <v>39</v>
      </c>
      <c r="K31" s="44"/>
    </row>
    <row r="32" spans="2:11" s="1" customFormat="1" ht="14.45" customHeight="1" x14ac:dyDescent="0.3">
      <c r="B32" s="40"/>
      <c r="C32" s="41"/>
      <c r="D32" s="48" t="s">
        <v>40</v>
      </c>
      <c r="E32" s="48" t="s">
        <v>41</v>
      </c>
      <c r="F32" s="124">
        <f>J29</f>
        <v>1062613.0265625606</v>
      </c>
      <c r="G32" s="41"/>
      <c r="H32" s="41"/>
      <c r="I32" s="125">
        <v>0.21</v>
      </c>
      <c r="J32" s="124">
        <f>F32*0.21</f>
        <v>223148.73557813771</v>
      </c>
      <c r="K32" s="44"/>
    </row>
    <row r="33" spans="2:11" s="1" customFormat="1" ht="14.45" customHeight="1" x14ac:dyDescent="0.3">
      <c r="B33" s="40"/>
      <c r="C33" s="41"/>
      <c r="D33" s="41"/>
      <c r="E33" s="48" t="s">
        <v>42</v>
      </c>
      <c r="F33" s="124">
        <v>0</v>
      </c>
      <c r="G33" s="41"/>
      <c r="H33" s="41"/>
      <c r="I33" s="125">
        <v>0.15</v>
      </c>
      <c r="J33" s="124">
        <v>0</v>
      </c>
      <c r="K33" s="44"/>
    </row>
    <row r="34" spans="2:11" s="1" customFormat="1" ht="14.45" hidden="1" customHeight="1" x14ac:dyDescent="0.3">
      <c r="B34" s="40"/>
      <c r="C34" s="41"/>
      <c r="D34" s="41"/>
      <c r="E34" s="48" t="s">
        <v>43</v>
      </c>
      <c r="F34" s="124">
        <v>0</v>
      </c>
      <c r="G34" s="41"/>
      <c r="H34" s="41"/>
      <c r="I34" s="125">
        <v>0.21</v>
      </c>
      <c r="J34" s="124">
        <v>0</v>
      </c>
      <c r="K34" s="44"/>
    </row>
    <row r="35" spans="2:11" s="1" customFormat="1" ht="14.45" hidden="1" customHeight="1" x14ac:dyDescent="0.3">
      <c r="B35" s="40"/>
      <c r="C35" s="41"/>
      <c r="D35" s="41"/>
      <c r="E35" s="48" t="s">
        <v>44</v>
      </c>
      <c r="F35" s="124">
        <v>0</v>
      </c>
      <c r="G35" s="41"/>
      <c r="H35" s="41"/>
      <c r="I35" s="125">
        <v>0.15</v>
      </c>
      <c r="J35" s="124">
        <v>0</v>
      </c>
      <c r="K35" s="44"/>
    </row>
    <row r="36" spans="2:11" s="1" customFormat="1" ht="14.45" hidden="1" customHeight="1" x14ac:dyDescent="0.3">
      <c r="B36" s="40"/>
      <c r="C36" s="41"/>
      <c r="D36" s="41"/>
      <c r="E36" s="48" t="s">
        <v>45</v>
      </c>
      <c r="F36" s="124">
        <v>0</v>
      </c>
      <c r="G36" s="41"/>
      <c r="H36" s="41"/>
      <c r="I36" s="125">
        <v>0</v>
      </c>
      <c r="J36" s="124">
        <v>0</v>
      </c>
      <c r="K36" s="44"/>
    </row>
    <row r="37" spans="2:11" s="1" customFormat="1" ht="6.95" customHeight="1" x14ac:dyDescent="0.3">
      <c r="B37" s="40"/>
      <c r="C37" s="41"/>
      <c r="D37" s="41"/>
      <c r="E37" s="41"/>
      <c r="F37" s="41"/>
      <c r="G37" s="41"/>
      <c r="H37" s="41"/>
      <c r="I37" s="112"/>
      <c r="J37" s="41"/>
      <c r="K37" s="44"/>
    </row>
    <row r="38" spans="2:11" s="1" customFormat="1" ht="25.35" customHeight="1" x14ac:dyDescent="0.3">
      <c r="B38" s="40"/>
      <c r="C38" s="126"/>
      <c r="D38" s="127" t="s">
        <v>46</v>
      </c>
      <c r="E38" s="70"/>
      <c r="F38" s="70"/>
      <c r="G38" s="128" t="s">
        <v>47</v>
      </c>
      <c r="H38" s="129" t="s">
        <v>48</v>
      </c>
      <c r="I38" s="130"/>
      <c r="J38" s="131">
        <f>J29+J32</f>
        <v>1285761.7621406983</v>
      </c>
      <c r="K38" s="132"/>
    </row>
    <row r="39" spans="2:11" s="1" customFormat="1" ht="14.45" customHeight="1" x14ac:dyDescent="0.3">
      <c r="B39" s="55"/>
      <c r="C39" s="56"/>
      <c r="D39" s="56"/>
      <c r="E39" s="56"/>
      <c r="F39" s="56"/>
      <c r="G39" s="56"/>
      <c r="H39" s="56"/>
      <c r="I39" s="133"/>
      <c r="J39" s="56"/>
      <c r="K39" s="57"/>
    </row>
    <row r="43" spans="2:11" s="1" customFormat="1" ht="6.95" customHeight="1" x14ac:dyDescent="0.3">
      <c r="B43" s="58"/>
      <c r="C43" s="59"/>
      <c r="D43" s="59"/>
      <c r="E43" s="59"/>
      <c r="F43" s="59"/>
      <c r="G43" s="59"/>
      <c r="H43" s="59"/>
      <c r="I43" s="134"/>
      <c r="J43" s="59"/>
      <c r="K43" s="135"/>
    </row>
    <row r="44" spans="2:11" s="1" customFormat="1" ht="36.950000000000003" customHeight="1" x14ac:dyDescent="0.3">
      <c r="B44" s="40"/>
      <c r="C44" s="30" t="s">
        <v>110</v>
      </c>
      <c r="D44" s="41"/>
      <c r="E44" s="41"/>
      <c r="F44" s="41"/>
      <c r="G44" s="41"/>
      <c r="H44" s="41"/>
      <c r="I44" s="112"/>
      <c r="J44" s="41"/>
      <c r="K44" s="44"/>
    </row>
    <row r="45" spans="2:11" s="1" customFormat="1" ht="6.95" customHeight="1" x14ac:dyDescent="0.3">
      <c r="B45" s="40"/>
      <c r="C45" s="41"/>
      <c r="D45" s="41"/>
      <c r="E45" s="41"/>
      <c r="F45" s="41"/>
      <c r="G45" s="41"/>
      <c r="H45" s="41"/>
      <c r="I45" s="112"/>
      <c r="J45" s="41"/>
      <c r="K45" s="44"/>
    </row>
    <row r="46" spans="2:11" s="1" customFormat="1" ht="14.45" customHeight="1" x14ac:dyDescent="0.3">
      <c r="B46" s="40"/>
      <c r="C46" s="37" t="s">
        <v>19</v>
      </c>
      <c r="D46" s="41"/>
      <c r="E46" s="41"/>
      <c r="F46" s="41"/>
      <c r="G46" s="41"/>
      <c r="H46" s="41"/>
      <c r="I46" s="112"/>
      <c r="J46" s="41"/>
      <c r="K46" s="44"/>
    </row>
    <row r="47" spans="2:11" s="1" customFormat="1" ht="16.5" customHeight="1" x14ac:dyDescent="0.3">
      <c r="B47" s="40"/>
      <c r="C47" s="41"/>
      <c r="D47" s="41"/>
      <c r="E47" s="298" t="s">
        <v>20</v>
      </c>
      <c r="F47" s="304"/>
      <c r="G47" s="304"/>
      <c r="H47" s="304"/>
      <c r="I47" s="112"/>
      <c r="J47" s="41"/>
      <c r="K47" s="44"/>
    </row>
    <row r="48" spans="2:11" ht="15" x14ac:dyDescent="0.3">
      <c r="B48" s="28"/>
      <c r="C48" s="37" t="s">
        <v>106</v>
      </c>
      <c r="D48" s="29"/>
      <c r="E48" s="29"/>
      <c r="F48" s="29"/>
      <c r="G48" s="29"/>
      <c r="H48" s="29"/>
      <c r="I48" s="111"/>
      <c r="J48" s="29"/>
      <c r="K48" s="31"/>
    </row>
    <row r="49" spans="2:47" s="1" customFormat="1" ht="16.5" customHeight="1" x14ac:dyDescent="0.3">
      <c r="B49" s="40"/>
      <c r="C49" s="41"/>
      <c r="D49" s="41"/>
      <c r="E49" s="298" t="s">
        <v>1043</v>
      </c>
      <c r="F49" s="299"/>
      <c r="G49" s="299"/>
      <c r="H49" s="299"/>
      <c r="I49" s="112"/>
      <c r="J49" s="41"/>
      <c r="K49" s="44"/>
    </row>
    <row r="50" spans="2:47" s="1" customFormat="1" ht="14.45" customHeight="1" x14ac:dyDescent="0.3">
      <c r="B50" s="40"/>
      <c r="C50" s="37" t="s">
        <v>108</v>
      </c>
      <c r="D50" s="41"/>
      <c r="E50" s="41"/>
      <c r="F50" s="41"/>
      <c r="G50" s="41"/>
      <c r="H50" s="41"/>
      <c r="I50" s="112"/>
      <c r="J50" s="41"/>
      <c r="K50" s="44"/>
    </row>
    <row r="51" spans="2:47" s="1" customFormat="1" ht="17.25" customHeight="1" x14ac:dyDescent="0.3">
      <c r="B51" s="40"/>
      <c r="C51" s="41"/>
      <c r="D51" s="41"/>
      <c r="E51" s="300" t="s">
        <v>1044</v>
      </c>
      <c r="F51" s="299"/>
      <c r="G51" s="299"/>
      <c r="H51" s="299"/>
      <c r="I51" s="112"/>
      <c r="J51" s="41"/>
      <c r="K51" s="44"/>
    </row>
    <row r="52" spans="2:47" s="1" customFormat="1" ht="6.95" customHeight="1" x14ac:dyDescent="0.3">
      <c r="B52" s="40"/>
      <c r="C52" s="41"/>
      <c r="D52" s="41"/>
      <c r="E52" s="41"/>
      <c r="F52" s="41"/>
      <c r="G52" s="41"/>
      <c r="H52" s="41"/>
      <c r="I52" s="112"/>
      <c r="J52" s="41"/>
      <c r="K52" s="44"/>
    </row>
    <row r="53" spans="2:47" s="1" customFormat="1" ht="18" customHeight="1" x14ac:dyDescent="0.3">
      <c r="B53" s="40"/>
      <c r="C53" s="37" t="s">
        <v>23</v>
      </c>
      <c r="D53" s="41"/>
      <c r="E53" s="41"/>
      <c r="F53" s="35" t="s">
        <v>24</v>
      </c>
      <c r="G53" s="41"/>
      <c r="H53" s="41"/>
      <c r="I53" s="113" t="s">
        <v>25</v>
      </c>
      <c r="J53" s="114" t="s">
        <v>26</v>
      </c>
      <c r="K53" s="44"/>
    </row>
    <row r="54" spans="2:47" s="1" customFormat="1" ht="6.95" customHeight="1" x14ac:dyDescent="0.3">
      <c r="B54" s="40"/>
      <c r="C54" s="41"/>
      <c r="D54" s="41"/>
      <c r="E54" s="41"/>
      <c r="F54" s="41"/>
      <c r="G54" s="41"/>
      <c r="H54" s="41"/>
      <c r="I54" s="112"/>
      <c r="J54" s="41"/>
      <c r="K54" s="44"/>
    </row>
    <row r="55" spans="2:47" s="1" customFormat="1" ht="15" x14ac:dyDescent="0.3">
      <c r="B55" s="40"/>
      <c r="C55" s="37" t="s">
        <v>27</v>
      </c>
      <c r="D55" s="41"/>
      <c r="E55" s="41"/>
      <c r="F55" s="35" t="s">
        <v>29</v>
      </c>
      <c r="G55" s="41"/>
      <c r="H55" s="41"/>
      <c r="I55" s="113" t="s">
        <v>32</v>
      </c>
      <c r="J55" s="270" t="s">
        <v>33</v>
      </c>
      <c r="K55" s="44"/>
    </row>
    <row r="56" spans="2:47" s="1" customFormat="1" ht="14.45" customHeight="1" x14ac:dyDescent="0.3">
      <c r="B56" s="40"/>
      <c r="C56" s="37" t="s">
        <v>31</v>
      </c>
      <c r="D56" s="41"/>
      <c r="E56" s="41"/>
      <c r="F56" s="35" t="s">
        <v>5</v>
      </c>
      <c r="G56" s="41"/>
      <c r="H56" s="41"/>
      <c r="I56" s="112"/>
      <c r="J56" s="301"/>
      <c r="K56" s="44"/>
    </row>
    <row r="57" spans="2:47" s="1" customFormat="1" ht="10.35" customHeight="1" x14ac:dyDescent="0.3">
      <c r="B57" s="40"/>
      <c r="C57" s="41"/>
      <c r="D57" s="41"/>
      <c r="E57" s="41"/>
      <c r="F57" s="41"/>
      <c r="G57" s="41"/>
      <c r="H57" s="41"/>
      <c r="I57" s="112"/>
      <c r="J57" s="41"/>
      <c r="K57" s="44"/>
    </row>
    <row r="58" spans="2:47" s="1" customFormat="1" ht="29.25" customHeight="1" x14ac:dyDescent="0.3">
      <c r="B58" s="40"/>
      <c r="C58" s="136" t="s">
        <v>111</v>
      </c>
      <c r="D58" s="126"/>
      <c r="E58" s="126"/>
      <c r="F58" s="126"/>
      <c r="G58" s="126"/>
      <c r="H58" s="126"/>
      <c r="I58" s="137"/>
      <c r="J58" s="138" t="s">
        <v>112</v>
      </c>
      <c r="K58" s="139"/>
    </row>
    <row r="59" spans="2:47" s="1" customFormat="1" ht="10.35" customHeight="1" x14ac:dyDescent="0.3">
      <c r="B59" s="40"/>
      <c r="C59" s="41"/>
      <c r="D59" s="41"/>
      <c r="E59" s="41"/>
      <c r="F59" s="41"/>
      <c r="G59" s="41"/>
      <c r="H59" s="41"/>
      <c r="I59" s="112"/>
      <c r="J59" s="41"/>
      <c r="K59" s="44"/>
    </row>
    <row r="60" spans="2:47" s="1" customFormat="1" ht="29.25" customHeight="1" x14ac:dyDescent="0.3">
      <c r="B60" s="40"/>
      <c r="C60" s="140" t="s">
        <v>113</v>
      </c>
      <c r="D60" s="41"/>
      <c r="E60" s="41"/>
      <c r="F60" s="41"/>
      <c r="G60" s="41"/>
      <c r="H60" s="41"/>
      <c r="I60" s="112"/>
      <c r="J60" s="122">
        <f>J61+J71</f>
        <v>1062613.0265625606</v>
      </c>
      <c r="K60" s="44"/>
      <c r="AU60" s="24" t="s">
        <v>114</v>
      </c>
    </row>
    <row r="61" spans="2:47" s="8" customFormat="1" ht="24.95" customHeight="1" x14ac:dyDescent="0.3">
      <c r="B61" s="141"/>
      <c r="C61" s="142"/>
      <c r="D61" s="143" t="s">
        <v>115</v>
      </c>
      <c r="E61" s="144"/>
      <c r="F61" s="144"/>
      <c r="G61" s="144"/>
      <c r="H61" s="144"/>
      <c r="I61" s="145"/>
      <c r="J61" s="146">
        <f>SUBTOTAL(9,J62:J70)</f>
        <v>1062421.4145625606</v>
      </c>
      <c r="K61" s="147"/>
    </row>
    <row r="62" spans="2:47" s="9" customFormat="1" ht="19.899999999999999" customHeight="1" x14ac:dyDescent="0.3">
      <c r="B62" s="148"/>
      <c r="C62" s="149"/>
      <c r="D62" s="150" t="s">
        <v>116</v>
      </c>
      <c r="E62" s="151"/>
      <c r="F62" s="151"/>
      <c r="G62" s="151"/>
      <c r="H62" s="151"/>
      <c r="I62" s="152"/>
      <c r="J62" s="153">
        <f>J96</f>
        <v>145397.32999999999</v>
      </c>
      <c r="K62" s="154"/>
    </row>
    <row r="63" spans="2:47" s="9" customFormat="1" ht="19.899999999999999" customHeight="1" x14ac:dyDescent="0.3">
      <c r="B63" s="148"/>
      <c r="C63" s="149"/>
      <c r="D63" s="150" t="s">
        <v>117</v>
      </c>
      <c r="E63" s="151"/>
      <c r="F63" s="151"/>
      <c r="G63" s="151"/>
      <c r="H63" s="151"/>
      <c r="I63" s="152"/>
      <c r="J63" s="153">
        <f>J172</f>
        <v>689.26499999999999</v>
      </c>
      <c r="K63" s="154"/>
    </row>
    <row r="64" spans="2:47" s="9" customFormat="1" ht="19.899999999999999" customHeight="1" x14ac:dyDescent="0.3">
      <c r="B64" s="148"/>
      <c r="C64" s="149"/>
      <c r="D64" s="150" t="s">
        <v>119</v>
      </c>
      <c r="E64" s="151"/>
      <c r="F64" s="151"/>
      <c r="G64" s="151"/>
      <c r="H64" s="151"/>
      <c r="I64" s="152"/>
      <c r="J64" s="153">
        <f>J178</f>
        <v>20091.008999999995</v>
      </c>
      <c r="K64" s="154"/>
    </row>
    <row r="65" spans="2:12" s="9" customFormat="1" ht="19.899999999999999" customHeight="1" x14ac:dyDescent="0.3">
      <c r="B65" s="148"/>
      <c r="C65" s="149"/>
      <c r="D65" s="150" t="s">
        <v>120</v>
      </c>
      <c r="E65" s="151"/>
      <c r="F65" s="151"/>
      <c r="G65" s="151"/>
      <c r="H65" s="151"/>
      <c r="I65" s="152"/>
      <c r="J65" s="153">
        <f>J201</f>
        <v>271517.71000000002</v>
      </c>
      <c r="K65" s="154"/>
    </row>
    <row r="66" spans="2:12" s="9" customFormat="1" ht="19.899999999999999" customHeight="1" x14ac:dyDescent="0.3">
      <c r="B66" s="148"/>
      <c r="C66" s="149"/>
      <c r="D66" s="150" t="s">
        <v>1045</v>
      </c>
      <c r="E66" s="151"/>
      <c r="F66" s="151"/>
      <c r="G66" s="151"/>
      <c r="H66" s="151"/>
      <c r="I66" s="152"/>
      <c r="J66" s="153">
        <f>J247</f>
        <v>810.52800000000002</v>
      </c>
      <c r="K66" s="154"/>
    </row>
    <row r="67" spans="2:12" s="9" customFormat="1" ht="19.899999999999999" customHeight="1" x14ac:dyDescent="0.3">
      <c r="B67" s="148"/>
      <c r="C67" s="149"/>
      <c r="D67" s="150" t="s">
        <v>121</v>
      </c>
      <c r="E67" s="151"/>
      <c r="F67" s="151"/>
      <c r="G67" s="151"/>
      <c r="H67" s="151"/>
      <c r="I67" s="152"/>
      <c r="J67" s="153">
        <f>J258</f>
        <v>107174.45</v>
      </c>
      <c r="K67" s="154"/>
    </row>
    <row r="68" spans="2:12" s="9" customFormat="1" ht="19.899999999999999" customHeight="1" x14ac:dyDescent="0.3">
      <c r="B68" s="148"/>
      <c r="C68" s="149"/>
      <c r="D68" s="150" t="s">
        <v>122</v>
      </c>
      <c r="E68" s="151"/>
      <c r="F68" s="151"/>
      <c r="G68" s="151"/>
      <c r="H68" s="151"/>
      <c r="I68" s="152"/>
      <c r="J68" s="153">
        <f>J312</f>
        <v>464877.30499999999</v>
      </c>
      <c r="K68" s="154"/>
    </row>
    <row r="69" spans="2:12" s="9" customFormat="1" ht="19.899999999999999" customHeight="1" x14ac:dyDescent="0.3">
      <c r="B69" s="148"/>
      <c r="C69" s="149"/>
      <c r="D69" s="150" t="s">
        <v>123</v>
      </c>
      <c r="E69" s="151"/>
      <c r="F69" s="151"/>
      <c r="G69" s="151"/>
      <c r="H69" s="151"/>
      <c r="I69" s="152"/>
      <c r="J69" s="153">
        <f>J438</f>
        <v>22984.48</v>
      </c>
      <c r="K69" s="154"/>
    </row>
    <row r="70" spans="2:12" s="9" customFormat="1" ht="19.899999999999999" customHeight="1" x14ac:dyDescent="0.3">
      <c r="B70" s="148"/>
      <c r="C70" s="149"/>
      <c r="D70" s="150" t="s">
        <v>124</v>
      </c>
      <c r="E70" s="151"/>
      <c r="F70" s="151"/>
      <c r="G70" s="151"/>
      <c r="H70" s="151"/>
      <c r="I70" s="152"/>
      <c r="J70" s="153">
        <f>J470</f>
        <v>28879.337562560519</v>
      </c>
      <c r="K70" s="154"/>
    </row>
    <row r="71" spans="2:12" s="8" customFormat="1" ht="24.95" customHeight="1" x14ac:dyDescent="0.3">
      <c r="B71" s="141"/>
      <c r="C71" s="142"/>
      <c r="D71" s="143" t="s">
        <v>125</v>
      </c>
      <c r="E71" s="144"/>
      <c r="F71" s="144"/>
      <c r="G71" s="144"/>
      <c r="H71" s="144"/>
      <c r="I71" s="145"/>
      <c r="J71" s="146">
        <f>J72</f>
        <v>191.61199999999999</v>
      </c>
      <c r="K71" s="147"/>
    </row>
    <row r="72" spans="2:12" s="9" customFormat="1" ht="19.899999999999999" customHeight="1" x14ac:dyDescent="0.3">
      <c r="B72" s="148"/>
      <c r="C72" s="149"/>
      <c r="D72" s="150" t="s">
        <v>126</v>
      </c>
      <c r="E72" s="151"/>
      <c r="F72" s="151"/>
      <c r="G72" s="151"/>
      <c r="H72" s="151"/>
      <c r="I72" s="152"/>
      <c r="J72" s="153">
        <f>J474</f>
        <v>191.61199999999999</v>
      </c>
      <c r="K72" s="154"/>
    </row>
    <row r="73" spans="2:12" s="1" customFormat="1" ht="21.75" customHeight="1" x14ac:dyDescent="0.3">
      <c r="B73" s="40"/>
      <c r="C73" s="41"/>
      <c r="D73" s="41"/>
      <c r="E73" s="41"/>
      <c r="F73" s="41"/>
      <c r="G73" s="41"/>
      <c r="H73" s="41"/>
      <c r="I73" s="112"/>
      <c r="J73" s="41"/>
      <c r="K73" s="44"/>
    </row>
    <row r="74" spans="2:12" s="1" customFormat="1" ht="6.95" customHeight="1" x14ac:dyDescent="0.3">
      <c r="B74" s="55"/>
      <c r="C74" s="56"/>
      <c r="D74" s="56"/>
      <c r="E74" s="56"/>
      <c r="F74" s="56"/>
      <c r="G74" s="56"/>
      <c r="H74" s="56"/>
      <c r="I74" s="133"/>
      <c r="J74" s="56"/>
      <c r="K74" s="57"/>
    </row>
    <row r="78" spans="2:12" s="1" customFormat="1" ht="6.95" customHeight="1" x14ac:dyDescent="0.3">
      <c r="B78" s="58"/>
      <c r="C78" s="59"/>
      <c r="D78" s="59"/>
      <c r="E78" s="59"/>
      <c r="F78" s="59"/>
      <c r="G78" s="59"/>
      <c r="H78" s="59"/>
      <c r="I78" s="134"/>
      <c r="J78" s="59"/>
      <c r="K78" s="59"/>
      <c r="L78" s="40"/>
    </row>
    <row r="79" spans="2:12" s="1" customFormat="1" ht="36.950000000000003" customHeight="1" x14ac:dyDescent="0.3">
      <c r="B79" s="40"/>
      <c r="C79" s="60" t="s">
        <v>129</v>
      </c>
      <c r="I79" s="155"/>
      <c r="L79" s="40"/>
    </row>
    <row r="80" spans="2:12" s="1" customFormat="1" ht="6.95" customHeight="1" x14ac:dyDescent="0.3">
      <c r="B80" s="40"/>
      <c r="I80" s="155"/>
      <c r="L80" s="40"/>
    </row>
    <row r="81" spans="2:63" s="1" customFormat="1" ht="14.45" customHeight="1" x14ac:dyDescent="0.3">
      <c r="B81" s="40"/>
      <c r="C81" s="62" t="s">
        <v>19</v>
      </c>
      <c r="I81" s="155"/>
      <c r="L81" s="40"/>
    </row>
    <row r="82" spans="2:63" s="1" customFormat="1" ht="16.5" customHeight="1" x14ac:dyDescent="0.3">
      <c r="B82" s="40"/>
      <c r="E82" s="302" t="s">
        <v>20</v>
      </c>
      <c r="F82" s="303"/>
      <c r="G82" s="303"/>
      <c r="H82" s="303"/>
      <c r="I82" s="155"/>
      <c r="L82" s="40"/>
    </row>
    <row r="83" spans="2:63" ht="15" x14ac:dyDescent="0.3">
      <c r="B83" s="28"/>
      <c r="C83" s="62" t="s">
        <v>106</v>
      </c>
      <c r="L83" s="28"/>
    </row>
    <row r="84" spans="2:63" s="1" customFormat="1" ht="16.5" customHeight="1" x14ac:dyDescent="0.3">
      <c r="B84" s="40"/>
      <c r="E84" s="302" t="s">
        <v>1043</v>
      </c>
      <c r="F84" s="296"/>
      <c r="G84" s="296"/>
      <c r="H84" s="296"/>
      <c r="I84" s="155"/>
      <c r="L84" s="40"/>
    </row>
    <row r="85" spans="2:63" s="1" customFormat="1" ht="14.45" customHeight="1" x14ac:dyDescent="0.3">
      <c r="B85" s="40"/>
      <c r="C85" s="62" t="s">
        <v>108</v>
      </c>
      <c r="I85" s="155"/>
      <c r="L85" s="40"/>
    </row>
    <row r="86" spans="2:63" s="1" customFormat="1" ht="17.25" customHeight="1" x14ac:dyDescent="0.3">
      <c r="B86" s="40"/>
      <c r="E86" s="288" t="s">
        <v>1044</v>
      </c>
      <c r="F86" s="296"/>
      <c r="G86" s="296"/>
      <c r="H86" s="296"/>
      <c r="I86" s="155"/>
      <c r="L86" s="40"/>
    </row>
    <row r="87" spans="2:63" s="1" customFormat="1" ht="6.95" customHeight="1" x14ac:dyDescent="0.3">
      <c r="B87" s="40"/>
      <c r="I87" s="155"/>
      <c r="L87" s="40"/>
    </row>
    <row r="88" spans="2:63" s="1" customFormat="1" ht="18" customHeight="1" x14ac:dyDescent="0.3">
      <c r="B88" s="40"/>
      <c r="C88" s="62" t="s">
        <v>23</v>
      </c>
      <c r="F88" s="156" t="s">
        <v>24</v>
      </c>
      <c r="I88" s="157" t="s">
        <v>25</v>
      </c>
      <c r="J88" s="66" t="s">
        <v>26</v>
      </c>
      <c r="L88" s="40"/>
    </row>
    <row r="89" spans="2:63" s="1" customFormat="1" ht="6.95" customHeight="1" x14ac:dyDescent="0.3">
      <c r="B89" s="40"/>
      <c r="I89" s="155"/>
      <c r="L89" s="40"/>
    </row>
    <row r="90" spans="2:63" s="1" customFormat="1" ht="15" x14ac:dyDescent="0.3">
      <c r="B90" s="40"/>
      <c r="C90" s="62" t="s">
        <v>27</v>
      </c>
      <c r="F90" s="156" t="s">
        <v>29</v>
      </c>
      <c r="I90" s="157" t="s">
        <v>32</v>
      </c>
      <c r="J90" s="156" t="s">
        <v>33</v>
      </c>
      <c r="L90" s="40"/>
    </row>
    <row r="91" spans="2:63" s="1" customFormat="1" ht="14.45" customHeight="1" x14ac:dyDescent="0.3">
      <c r="B91" s="40"/>
      <c r="C91" s="62" t="s">
        <v>31</v>
      </c>
      <c r="F91" s="156" t="s">
        <v>5</v>
      </c>
      <c r="I91" s="155"/>
      <c r="L91" s="40"/>
    </row>
    <row r="92" spans="2:63" s="1" customFormat="1" ht="10.35" customHeight="1" x14ac:dyDescent="0.3">
      <c r="B92" s="40"/>
      <c r="I92" s="155"/>
      <c r="L92" s="40"/>
    </row>
    <row r="93" spans="2:63" s="10" customFormat="1" ht="29.25" customHeight="1" x14ac:dyDescent="0.3">
      <c r="B93" s="158"/>
      <c r="C93" s="159" t="s">
        <v>130</v>
      </c>
      <c r="D93" s="160" t="s">
        <v>55</v>
      </c>
      <c r="E93" s="160" t="s">
        <v>51</v>
      </c>
      <c r="F93" s="160" t="s">
        <v>131</v>
      </c>
      <c r="G93" s="160" t="s">
        <v>132</v>
      </c>
      <c r="H93" s="160" t="s">
        <v>133</v>
      </c>
      <c r="I93" s="161" t="s">
        <v>134</v>
      </c>
      <c r="J93" s="160" t="s">
        <v>112</v>
      </c>
      <c r="K93" s="162" t="s">
        <v>135</v>
      </c>
      <c r="L93" s="158"/>
      <c r="M93" s="72" t="s">
        <v>136</v>
      </c>
      <c r="N93" s="73" t="s">
        <v>40</v>
      </c>
      <c r="O93" s="73" t="s">
        <v>137</v>
      </c>
      <c r="P93" s="73" t="s">
        <v>138</v>
      </c>
      <c r="Q93" s="73" t="s">
        <v>139</v>
      </c>
      <c r="R93" s="73" t="s">
        <v>140</v>
      </c>
      <c r="S93" s="73" t="s">
        <v>141</v>
      </c>
      <c r="T93" s="74" t="s">
        <v>142</v>
      </c>
    </row>
    <row r="94" spans="2:63" s="1" customFormat="1" ht="29.25" customHeight="1" x14ac:dyDescent="0.35">
      <c r="B94" s="40"/>
      <c r="C94" s="76" t="s">
        <v>113</v>
      </c>
      <c r="I94" s="155"/>
      <c r="J94" s="163">
        <f>J95+J473</f>
        <v>1062613.0265625606</v>
      </c>
      <c r="L94" s="40"/>
      <c r="M94" s="75"/>
      <c r="N94" s="67"/>
      <c r="O94" s="67"/>
      <c r="P94" s="164">
        <v>0</v>
      </c>
      <c r="Q94" s="67"/>
      <c r="R94" s="164">
        <v>552.75338341152167</v>
      </c>
      <c r="S94" s="67"/>
      <c r="T94" s="165">
        <v>135.49510000000001</v>
      </c>
      <c r="AT94" s="24" t="s">
        <v>69</v>
      </c>
      <c r="AU94" s="24" t="s">
        <v>114</v>
      </c>
      <c r="BK94" s="166">
        <v>0</v>
      </c>
    </row>
    <row r="95" spans="2:63" s="11" customFormat="1" ht="37.35" customHeight="1" x14ac:dyDescent="0.35">
      <c r="B95" s="167"/>
      <c r="D95" s="168" t="s">
        <v>69</v>
      </c>
      <c r="E95" s="169" t="s">
        <v>143</v>
      </c>
      <c r="F95" s="169" t="s">
        <v>144</v>
      </c>
      <c r="I95" s="170"/>
      <c r="J95" s="171">
        <f>J96+J172+J178+J201+J247+J258+J312+J438+J470</f>
        <v>1062421.4145625606</v>
      </c>
      <c r="L95" s="167"/>
      <c r="M95" s="172"/>
      <c r="N95" s="173"/>
      <c r="O95" s="173"/>
      <c r="P95" s="174">
        <v>0</v>
      </c>
      <c r="Q95" s="173"/>
      <c r="R95" s="174">
        <v>552.74934001152167</v>
      </c>
      <c r="S95" s="173"/>
      <c r="T95" s="175">
        <v>135.49510000000001</v>
      </c>
      <c r="AR95" s="168" t="s">
        <v>74</v>
      </c>
      <c r="AT95" s="176" t="s">
        <v>69</v>
      </c>
      <c r="AU95" s="176" t="s">
        <v>70</v>
      </c>
      <c r="AY95" s="168" t="s">
        <v>145</v>
      </c>
      <c r="BK95" s="177">
        <v>0</v>
      </c>
    </row>
    <row r="96" spans="2:63" s="11" customFormat="1" ht="19.899999999999999" customHeight="1" x14ac:dyDescent="0.3">
      <c r="B96" s="167"/>
      <c r="D96" s="168" t="s">
        <v>69</v>
      </c>
      <c r="E96" s="178" t="s">
        <v>74</v>
      </c>
      <c r="F96" s="178" t="s">
        <v>146</v>
      </c>
      <c r="I96" s="170"/>
      <c r="J96" s="179">
        <f>SUBTOTAL(9,J97:J167)</f>
        <v>145397.32999999999</v>
      </c>
      <c r="L96" s="167"/>
      <c r="M96" s="172"/>
      <c r="N96" s="173"/>
      <c r="O96" s="173"/>
      <c r="P96" s="174">
        <v>0</v>
      </c>
      <c r="Q96" s="173"/>
      <c r="R96" s="174">
        <v>24.600999999999999</v>
      </c>
      <c r="S96" s="173"/>
      <c r="T96" s="175">
        <v>129.72499999999999</v>
      </c>
      <c r="AR96" s="168" t="s">
        <v>74</v>
      </c>
      <c r="AT96" s="176" t="s">
        <v>69</v>
      </c>
      <c r="AU96" s="176" t="s">
        <v>74</v>
      </c>
      <c r="AY96" s="168" t="s">
        <v>145</v>
      </c>
      <c r="BK96" s="177">
        <v>0</v>
      </c>
    </row>
    <row r="97" spans="2:65" s="1" customFormat="1" ht="16.5" customHeight="1" x14ac:dyDescent="0.3">
      <c r="B97" s="180"/>
      <c r="C97" s="181" t="s">
        <v>74</v>
      </c>
      <c r="D97" s="181" t="s">
        <v>147</v>
      </c>
      <c r="E97" s="182" t="s">
        <v>161</v>
      </c>
      <c r="F97" s="183" t="s">
        <v>162</v>
      </c>
      <c r="G97" s="184" t="s">
        <v>150</v>
      </c>
      <c r="H97" s="185">
        <v>30</v>
      </c>
      <c r="I97" s="186">
        <v>33</v>
      </c>
      <c r="J97" s="187">
        <f>H97*I97</f>
        <v>990</v>
      </c>
      <c r="K97" s="183" t="s">
        <v>151</v>
      </c>
      <c r="L97" s="40"/>
      <c r="M97" s="188" t="s">
        <v>5</v>
      </c>
      <c r="N97" s="189" t="s">
        <v>41</v>
      </c>
      <c r="O97" s="41"/>
      <c r="P97" s="190">
        <v>0</v>
      </c>
      <c r="Q97" s="190">
        <v>0</v>
      </c>
      <c r="R97" s="190">
        <v>0</v>
      </c>
      <c r="S97" s="190">
        <v>0.255</v>
      </c>
      <c r="T97" s="191">
        <v>7.65</v>
      </c>
      <c r="AR97" s="24" t="s">
        <v>152</v>
      </c>
      <c r="AT97" s="24" t="s">
        <v>147</v>
      </c>
      <c r="AU97" s="24" t="s">
        <v>78</v>
      </c>
      <c r="AY97" s="24" t="s">
        <v>145</v>
      </c>
      <c r="BE97" s="192">
        <v>0</v>
      </c>
      <c r="BF97" s="192">
        <v>0</v>
      </c>
      <c r="BG97" s="192">
        <v>0</v>
      </c>
      <c r="BH97" s="192">
        <v>0</v>
      </c>
      <c r="BI97" s="192">
        <v>0</v>
      </c>
      <c r="BJ97" s="24" t="s">
        <v>74</v>
      </c>
      <c r="BK97" s="192">
        <v>0</v>
      </c>
      <c r="BL97" s="24" t="s">
        <v>152</v>
      </c>
      <c r="BM97" s="24" t="s">
        <v>163</v>
      </c>
    </row>
    <row r="98" spans="2:65" s="1" customFormat="1" ht="54" x14ac:dyDescent="0.3">
      <c r="B98" s="40"/>
      <c r="D98" s="193" t="s">
        <v>154</v>
      </c>
      <c r="F98" s="194" t="s">
        <v>164</v>
      </c>
      <c r="I98" s="155"/>
      <c r="L98" s="40"/>
      <c r="M98" s="195"/>
      <c r="N98" s="41"/>
      <c r="O98" s="41"/>
      <c r="P98" s="41"/>
      <c r="Q98" s="41"/>
      <c r="R98" s="41"/>
      <c r="S98" s="41"/>
      <c r="T98" s="69"/>
      <c r="AT98" s="24" t="s">
        <v>154</v>
      </c>
      <c r="AU98" s="24" t="s">
        <v>78</v>
      </c>
    </row>
    <row r="99" spans="2:65" s="1" customFormat="1" ht="189" x14ac:dyDescent="0.3">
      <c r="B99" s="40"/>
      <c r="D99" s="193" t="s">
        <v>156</v>
      </c>
      <c r="F99" s="196" t="s">
        <v>165</v>
      </c>
      <c r="I99" s="155"/>
      <c r="L99" s="40"/>
      <c r="M99" s="195"/>
      <c r="N99" s="41"/>
      <c r="O99" s="41"/>
      <c r="P99" s="41"/>
      <c r="Q99" s="41"/>
      <c r="R99" s="41"/>
      <c r="S99" s="41"/>
      <c r="T99" s="69"/>
      <c r="AT99" s="24" t="s">
        <v>156</v>
      </c>
      <c r="AU99" s="24" t="s">
        <v>78</v>
      </c>
    </row>
    <row r="100" spans="2:65" s="12" customFormat="1" x14ac:dyDescent="0.3">
      <c r="B100" s="197"/>
      <c r="D100" s="193" t="s">
        <v>158</v>
      </c>
      <c r="E100" s="198" t="s">
        <v>5</v>
      </c>
      <c r="F100" s="199" t="s">
        <v>159</v>
      </c>
      <c r="H100" s="198" t="s">
        <v>5</v>
      </c>
      <c r="I100" s="200"/>
      <c r="L100" s="197"/>
      <c r="M100" s="201"/>
      <c r="N100" s="202"/>
      <c r="O100" s="202"/>
      <c r="P100" s="202"/>
      <c r="Q100" s="202"/>
      <c r="R100" s="202"/>
      <c r="S100" s="202"/>
      <c r="T100" s="203"/>
      <c r="AT100" s="198" t="s">
        <v>158</v>
      </c>
      <c r="AU100" s="198" t="s">
        <v>78</v>
      </c>
      <c r="AV100" s="12" t="s">
        <v>74</v>
      </c>
      <c r="AW100" s="12" t="s">
        <v>34</v>
      </c>
      <c r="AX100" s="12" t="s">
        <v>70</v>
      </c>
      <c r="AY100" s="198" t="s">
        <v>145</v>
      </c>
    </row>
    <row r="101" spans="2:65" s="13" customFormat="1" x14ac:dyDescent="0.3">
      <c r="B101" s="204"/>
      <c r="D101" s="193" t="s">
        <v>158</v>
      </c>
      <c r="E101" s="205" t="s">
        <v>5</v>
      </c>
      <c r="F101" s="206" t="s">
        <v>1046</v>
      </c>
      <c r="H101" s="207">
        <v>30</v>
      </c>
      <c r="I101" s="208"/>
      <c r="L101" s="204"/>
      <c r="M101" s="209"/>
      <c r="N101" s="210"/>
      <c r="O101" s="210"/>
      <c r="P101" s="210"/>
      <c r="Q101" s="210"/>
      <c r="R101" s="210"/>
      <c r="S101" s="210"/>
      <c r="T101" s="211"/>
      <c r="AT101" s="205" t="s">
        <v>158</v>
      </c>
      <c r="AU101" s="205" t="s">
        <v>78</v>
      </c>
      <c r="AV101" s="13" t="s">
        <v>78</v>
      </c>
      <c r="AW101" s="13" t="s">
        <v>34</v>
      </c>
      <c r="AX101" s="13" t="s">
        <v>74</v>
      </c>
      <c r="AY101" s="205" t="s">
        <v>145</v>
      </c>
    </row>
    <row r="102" spans="2:65" s="1" customFormat="1" ht="16.5" customHeight="1" x14ac:dyDescent="0.3">
      <c r="B102" s="180"/>
      <c r="C102" s="181" t="s">
        <v>78</v>
      </c>
      <c r="D102" s="181" t="s">
        <v>147</v>
      </c>
      <c r="E102" s="182" t="s">
        <v>167</v>
      </c>
      <c r="F102" s="183" t="s">
        <v>168</v>
      </c>
      <c r="G102" s="184" t="s">
        <v>150</v>
      </c>
      <c r="H102" s="185">
        <v>70</v>
      </c>
      <c r="I102" s="186">
        <v>47</v>
      </c>
      <c r="J102" s="187">
        <f>H102*I102</f>
        <v>3290</v>
      </c>
      <c r="K102" s="183" t="s">
        <v>151</v>
      </c>
      <c r="L102" s="40"/>
      <c r="M102" s="188" t="s">
        <v>5</v>
      </c>
      <c r="N102" s="189" t="s">
        <v>41</v>
      </c>
      <c r="O102" s="41"/>
      <c r="P102" s="190">
        <v>0</v>
      </c>
      <c r="Q102" s="190">
        <v>0</v>
      </c>
      <c r="R102" s="190">
        <v>0</v>
      </c>
      <c r="S102" s="190">
        <v>0.26</v>
      </c>
      <c r="T102" s="191">
        <v>18.2</v>
      </c>
      <c r="AR102" s="24" t="s">
        <v>152</v>
      </c>
      <c r="AT102" s="24" t="s">
        <v>147</v>
      </c>
      <c r="AU102" s="24" t="s">
        <v>78</v>
      </c>
      <c r="AY102" s="24" t="s">
        <v>145</v>
      </c>
      <c r="BE102" s="192">
        <v>0</v>
      </c>
      <c r="BF102" s="192">
        <v>0</v>
      </c>
      <c r="BG102" s="192">
        <v>0</v>
      </c>
      <c r="BH102" s="192">
        <v>0</v>
      </c>
      <c r="BI102" s="192">
        <v>0</v>
      </c>
      <c r="BJ102" s="24" t="s">
        <v>74</v>
      </c>
      <c r="BK102" s="192">
        <v>0</v>
      </c>
      <c r="BL102" s="24" t="s">
        <v>152</v>
      </c>
      <c r="BM102" s="24" t="s">
        <v>169</v>
      </c>
    </row>
    <row r="103" spans="2:65" s="1" customFormat="1" ht="40.5" x14ac:dyDescent="0.3">
      <c r="B103" s="40"/>
      <c r="D103" s="193" t="s">
        <v>154</v>
      </c>
      <c r="F103" s="194" t="s">
        <v>170</v>
      </c>
      <c r="I103" s="155"/>
      <c r="L103" s="40"/>
      <c r="M103" s="195"/>
      <c r="N103" s="41"/>
      <c r="O103" s="41"/>
      <c r="P103" s="41"/>
      <c r="Q103" s="41"/>
      <c r="R103" s="41"/>
      <c r="S103" s="41"/>
      <c r="T103" s="69"/>
      <c r="AT103" s="24" t="s">
        <v>154</v>
      </c>
      <c r="AU103" s="24" t="s">
        <v>78</v>
      </c>
    </row>
    <row r="104" spans="2:65" s="1" customFormat="1" ht="189" x14ac:dyDescent="0.3">
      <c r="B104" s="40"/>
      <c r="D104" s="193" t="s">
        <v>156</v>
      </c>
      <c r="F104" s="196" t="s">
        <v>165</v>
      </c>
      <c r="I104" s="155"/>
      <c r="L104" s="40"/>
      <c r="M104" s="195"/>
      <c r="N104" s="41"/>
      <c r="O104" s="41"/>
      <c r="P104" s="41"/>
      <c r="Q104" s="41"/>
      <c r="R104" s="41"/>
      <c r="S104" s="41"/>
      <c r="T104" s="69"/>
      <c r="AT104" s="24" t="s">
        <v>156</v>
      </c>
      <c r="AU104" s="24" t="s">
        <v>78</v>
      </c>
    </row>
    <row r="105" spans="2:65" s="12" customFormat="1" x14ac:dyDescent="0.3">
      <c r="B105" s="197"/>
      <c r="D105" s="193" t="s">
        <v>158</v>
      </c>
      <c r="E105" s="198" t="s">
        <v>5</v>
      </c>
      <c r="F105" s="199" t="s">
        <v>159</v>
      </c>
      <c r="H105" s="198" t="s">
        <v>5</v>
      </c>
      <c r="I105" s="200"/>
      <c r="L105" s="197"/>
      <c r="M105" s="201"/>
      <c r="N105" s="202"/>
      <c r="O105" s="202"/>
      <c r="P105" s="202"/>
      <c r="Q105" s="202"/>
      <c r="R105" s="202"/>
      <c r="S105" s="202"/>
      <c r="T105" s="203"/>
      <c r="AT105" s="198" t="s">
        <v>158</v>
      </c>
      <c r="AU105" s="198" t="s">
        <v>78</v>
      </c>
      <c r="AV105" s="12" t="s">
        <v>74</v>
      </c>
      <c r="AW105" s="12" t="s">
        <v>34</v>
      </c>
      <c r="AX105" s="12" t="s">
        <v>70</v>
      </c>
      <c r="AY105" s="198" t="s">
        <v>145</v>
      </c>
    </row>
    <row r="106" spans="2:65" s="13" customFormat="1" x14ac:dyDescent="0.3">
      <c r="B106" s="204"/>
      <c r="D106" s="193" t="s">
        <v>158</v>
      </c>
      <c r="E106" s="205" t="s">
        <v>5</v>
      </c>
      <c r="F106" s="206" t="s">
        <v>1047</v>
      </c>
      <c r="H106" s="207">
        <v>70</v>
      </c>
      <c r="I106" s="208"/>
      <c r="L106" s="204"/>
      <c r="M106" s="209"/>
      <c r="N106" s="210"/>
      <c r="O106" s="210"/>
      <c r="P106" s="210"/>
      <c r="Q106" s="210"/>
      <c r="R106" s="210"/>
      <c r="S106" s="210"/>
      <c r="T106" s="211"/>
      <c r="AT106" s="205" t="s">
        <v>158</v>
      </c>
      <c r="AU106" s="205" t="s">
        <v>78</v>
      </c>
      <c r="AV106" s="13" t="s">
        <v>78</v>
      </c>
      <c r="AW106" s="13" t="s">
        <v>34</v>
      </c>
      <c r="AX106" s="13" t="s">
        <v>74</v>
      </c>
      <c r="AY106" s="205" t="s">
        <v>145</v>
      </c>
    </row>
    <row r="107" spans="2:65" s="1" customFormat="1" ht="25.5" customHeight="1" x14ac:dyDescent="0.3">
      <c r="B107" s="180"/>
      <c r="C107" s="181" t="s">
        <v>91</v>
      </c>
      <c r="D107" s="181" t="s">
        <v>147</v>
      </c>
      <c r="E107" s="182" t="s">
        <v>176</v>
      </c>
      <c r="F107" s="183" t="s">
        <v>177</v>
      </c>
      <c r="G107" s="184" t="s">
        <v>150</v>
      </c>
      <c r="H107" s="185">
        <v>110</v>
      </c>
      <c r="I107" s="186">
        <v>23</v>
      </c>
      <c r="J107" s="187">
        <f>H107*I107</f>
        <v>2530</v>
      </c>
      <c r="K107" s="183" t="s">
        <v>151</v>
      </c>
      <c r="L107" s="40"/>
      <c r="M107" s="188" t="s">
        <v>5</v>
      </c>
      <c r="N107" s="189" t="s">
        <v>41</v>
      </c>
      <c r="O107" s="41"/>
      <c r="P107" s="190">
        <v>0</v>
      </c>
      <c r="Q107" s="190">
        <v>0</v>
      </c>
      <c r="R107" s="190">
        <v>0</v>
      </c>
      <c r="S107" s="190">
        <v>0.32</v>
      </c>
      <c r="T107" s="191">
        <v>35.200000000000003</v>
      </c>
      <c r="AR107" s="24" t="s">
        <v>152</v>
      </c>
      <c r="AT107" s="24" t="s">
        <v>147</v>
      </c>
      <c r="AU107" s="24" t="s">
        <v>78</v>
      </c>
      <c r="AY107" s="24" t="s">
        <v>145</v>
      </c>
      <c r="BE107" s="192">
        <v>0</v>
      </c>
      <c r="BF107" s="192">
        <v>0</v>
      </c>
      <c r="BG107" s="192">
        <v>0</v>
      </c>
      <c r="BH107" s="192">
        <v>0</v>
      </c>
      <c r="BI107" s="192">
        <v>0</v>
      </c>
      <c r="BJ107" s="24" t="s">
        <v>74</v>
      </c>
      <c r="BK107" s="192">
        <v>0</v>
      </c>
      <c r="BL107" s="24" t="s">
        <v>152</v>
      </c>
      <c r="BM107" s="24" t="s">
        <v>178</v>
      </c>
    </row>
    <row r="108" spans="2:65" s="1" customFormat="1" ht="40.5" x14ac:dyDescent="0.3">
      <c r="B108" s="40"/>
      <c r="D108" s="193" t="s">
        <v>154</v>
      </c>
      <c r="F108" s="194" t="s">
        <v>179</v>
      </c>
      <c r="I108" s="155"/>
      <c r="L108" s="40"/>
      <c r="M108" s="195"/>
      <c r="N108" s="41"/>
      <c r="O108" s="41"/>
      <c r="P108" s="41"/>
      <c r="Q108" s="41"/>
      <c r="R108" s="41"/>
      <c r="S108" s="41"/>
      <c r="T108" s="69"/>
      <c r="AT108" s="24" t="s">
        <v>154</v>
      </c>
      <c r="AU108" s="24" t="s">
        <v>78</v>
      </c>
    </row>
    <row r="109" spans="2:65" s="1" customFormat="1" ht="189" x14ac:dyDescent="0.3">
      <c r="B109" s="40"/>
      <c r="D109" s="193" t="s">
        <v>156</v>
      </c>
      <c r="F109" s="196" t="s">
        <v>165</v>
      </c>
      <c r="I109" s="155"/>
      <c r="L109" s="40"/>
      <c r="M109" s="195"/>
      <c r="N109" s="41"/>
      <c r="O109" s="41"/>
      <c r="P109" s="41"/>
      <c r="Q109" s="41"/>
      <c r="R109" s="41"/>
      <c r="S109" s="41"/>
      <c r="T109" s="69"/>
      <c r="AT109" s="24" t="s">
        <v>156</v>
      </c>
      <c r="AU109" s="24" t="s">
        <v>78</v>
      </c>
    </row>
    <row r="110" spans="2:65" s="12" customFormat="1" x14ac:dyDescent="0.3">
      <c r="B110" s="197"/>
      <c r="D110" s="193" t="s">
        <v>158</v>
      </c>
      <c r="E110" s="198" t="s">
        <v>5</v>
      </c>
      <c r="F110" s="199" t="s">
        <v>159</v>
      </c>
      <c r="H110" s="198" t="s">
        <v>5</v>
      </c>
      <c r="I110" s="200"/>
      <c r="L110" s="197"/>
      <c r="M110" s="201"/>
      <c r="N110" s="202"/>
      <c r="O110" s="202"/>
      <c r="P110" s="202"/>
      <c r="Q110" s="202"/>
      <c r="R110" s="202"/>
      <c r="S110" s="202"/>
      <c r="T110" s="203"/>
      <c r="AT110" s="198" t="s">
        <v>158</v>
      </c>
      <c r="AU110" s="198" t="s">
        <v>78</v>
      </c>
      <c r="AV110" s="12" t="s">
        <v>74</v>
      </c>
      <c r="AW110" s="12" t="s">
        <v>34</v>
      </c>
      <c r="AX110" s="12" t="s">
        <v>70</v>
      </c>
      <c r="AY110" s="198" t="s">
        <v>145</v>
      </c>
    </row>
    <row r="111" spans="2:65" s="13" customFormat="1" x14ac:dyDescent="0.3">
      <c r="B111" s="204"/>
      <c r="D111" s="193" t="s">
        <v>158</v>
      </c>
      <c r="E111" s="205" t="s">
        <v>5</v>
      </c>
      <c r="F111" s="206" t="s">
        <v>795</v>
      </c>
      <c r="H111" s="207">
        <v>110</v>
      </c>
      <c r="I111" s="208"/>
      <c r="L111" s="204"/>
      <c r="M111" s="209"/>
      <c r="N111" s="210"/>
      <c r="O111" s="210"/>
      <c r="P111" s="210"/>
      <c r="Q111" s="210"/>
      <c r="R111" s="210"/>
      <c r="S111" s="210"/>
      <c r="T111" s="211"/>
      <c r="AT111" s="205" t="s">
        <v>158</v>
      </c>
      <c r="AU111" s="205" t="s">
        <v>78</v>
      </c>
      <c r="AV111" s="13" t="s">
        <v>78</v>
      </c>
      <c r="AW111" s="13" t="s">
        <v>34</v>
      </c>
      <c r="AX111" s="13" t="s">
        <v>74</v>
      </c>
      <c r="AY111" s="205" t="s">
        <v>145</v>
      </c>
    </row>
    <row r="112" spans="2:65" s="1" customFormat="1" ht="16.5" customHeight="1" x14ac:dyDescent="0.3">
      <c r="B112" s="180"/>
      <c r="C112" s="181" t="s">
        <v>152</v>
      </c>
      <c r="D112" s="181" t="s">
        <v>147</v>
      </c>
      <c r="E112" s="182" t="s">
        <v>183</v>
      </c>
      <c r="F112" s="183" t="s">
        <v>184</v>
      </c>
      <c r="G112" s="184" t="s">
        <v>185</v>
      </c>
      <c r="H112" s="185">
        <v>335</v>
      </c>
      <c r="I112" s="186">
        <v>47</v>
      </c>
      <c r="J112" s="187">
        <f>H112*I112</f>
        <v>15745</v>
      </c>
      <c r="K112" s="183" t="s">
        <v>151</v>
      </c>
      <c r="L112" s="40"/>
      <c r="M112" s="188" t="s">
        <v>5</v>
      </c>
      <c r="N112" s="189" t="s">
        <v>41</v>
      </c>
      <c r="O112" s="41"/>
      <c r="P112" s="190">
        <v>0</v>
      </c>
      <c r="Q112" s="190">
        <v>0</v>
      </c>
      <c r="R112" s="190">
        <v>0</v>
      </c>
      <c r="S112" s="190">
        <v>0.20499999999999999</v>
      </c>
      <c r="T112" s="191">
        <v>68.674999999999997</v>
      </c>
      <c r="AR112" s="24" t="s">
        <v>152</v>
      </c>
      <c r="AT112" s="24" t="s">
        <v>147</v>
      </c>
      <c r="AU112" s="24" t="s">
        <v>78</v>
      </c>
      <c r="AY112" s="24" t="s">
        <v>145</v>
      </c>
      <c r="BE112" s="192">
        <v>0</v>
      </c>
      <c r="BF112" s="192">
        <v>0</v>
      </c>
      <c r="BG112" s="192">
        <v>0</v>
      </c>
      <c r="BH112" s="192">
        <v>0</v>
      </c>
      <c r="BI112" s="192">
        <v>0</v>
      </c>
      <c r="BJ112" s="24" t="s">
        <v>74</v>
      </c>
      <c r="BK112" s="192">
        <v>0</v>
      </c>
      <c r="BL112" s="24" t="s">
        <v>152</v>
      </c>
      <c r="BM112" s="24" t="s">
        <v>186</v>
      </c>
    </row>
    <row r="113" spans="2:65" s="1" customFormat="1" ht="27" x14ac:dyDescent="0.3">
      <c r="B113" s="40"/>
      <c r="D113" s="193" t="s">
        <v>154</v>
      </c>
      <c r="F113" s="194" t="s">
        <v>187</v>
      </c>
      <c r="I113" s="155"/>
      <c r="L113" s="40"/>
      <c r="M113" s="195"/>
      <c r="N113" s="41"/>
      <c r="O113" s="41"/>
      <c r="P113" s="41"/>
      <c r="Q113" s="41"/>
      <c r="R113" s="41"/>
      <c r="S113" s="41"/>
      <c r="T113" s="69"/>
      <c r="AT113" s="24" t="s">
        <v>154</v>
      </c>
      <c r="AU113" s="24" t="s">
        <v>78</v>
      </c>
    </row>
    <row r="114" spans="2:65" s="1" customFormat="1" ht="148.5" x14ac:dyDescent="0.3">
      <c r="B114" s="40"/>
      <c r="D114" s="193" t="s">
        <v>156</v>
      </c>
      <c r="F114" s="196" t="s">
        <v>188</v>
      </c>
      <c r="I114" s="155"/>
      <c r="L114" s="40"/>
      <c r="M114" s="195"/>
      <c r="N114" s="41"/>
      <c r="O114" s="41"/>
      <c r="P114" s="41"/>
      <c r="Q114" s="41"/>
      <c r="R114" s="41"/>
      <c r="S114" s="41"/>
      <c r="T114" s="69"/>
      <c r="AT114" s="24" t="s">
        <v>156</v>
      </c>
      <c r="AU114" s="24" t="s">
        <v>78</v>
      </c>
    </row>
    <row r="115" spans="2:65" s="12" customFormat="1" x14ac:dyDescent="0.3">
      <c r="B115" s="197"/>
      <c r="D115" s="193" t="s">
        <v>158</v>
      </c>
      <c r="E115" s="198" t="s">
        <v>5</v>
      </c>
      <c r="F115" s="199" t="s">
        <v>159</v>
      </c>
      <c r="H115" s="198" t="s">
        <v>5</v>
      </c>
      <c r="I115" s="200"/>
      <c r="L115" s="197"/>
      <c r="M115" s="201"/>
      <c r="N115" s="202"/>
      <c r="O115" s="202"/>
      <c r="P115" s="202"/>
      <c r="Q115" s="202"/>
      <c r="R115" s="202"/>
      <c r="S115" s="202"/>
      <c r="T115" s="203"/>
      <c r="AT115" s="198" t="s">
        <v>158</v>
      </c>
      <c r="AU115" s="198" t="s">
        <v>78</v>
      </c>
      <c r="AV115" s="12" t="s">
        <v>74</v>
      </c>
      <c r="AW115" s="12" t="s">
        <v>34</v>
      </c>
      <c r="AX115" s="12" t="s">
        <v>70</v>
      </c>
      <c r="AY115" s="198" t="s">
        <v>145</v>
      </c>
    </row>
    <row r="116" spans="2:65" s="13" customFormat="1" x14ac:dyDescent="0.3">
      <c r="B116" s="204"/>
      <c r="D116" s="193" t="s">
        <v>158</v>
      </c>
      <c r="E116" s="205" t="s">
        <v>5</v>
      </c>
      <c r="F116" s="206" t="s">
        <v>1048</v>
      </c>
      <c r="H116" s="207">
        <v>90</v>
      </c>
      <c r="I116" s="208"/>
      <c r="L116" s="204"/>
      <c r="M116" s="209"/>
      <c r="N116" s="210"/>
      <c r="O116" s="210"/>
      <c r="P116" s="210"/>
      <c r="Q116" s="210"/>
      <c r="R116" s="210"/>
      <c r="S116" s="210"/>
      <c r="T116" s="211"/>
      <c r="AT116" s="205" t="s">
        <v>158</v>
      </c>
      <c r="AU116" s="205" t="s">
        <v>78</v>
      </c>
      <c r="AV116" s="13" t="s">
        <v>78</v>
      </c>
      <c r="AW116" s="13" t="s">
        <v>34</v>
      </c>
      <c r="AX116" s="13" t="s">
        <v>70</v>
      </c>
      <c r="AY116" s="205" t="s">
        <v>145</v>
      </c>
    </row>
    <row r="117" spans="2:65" s="13" customFormat="1" x14ac:dyDescent="0.3">
      <c r="B117" s="204"/>
      <c r="D117" s="193" t="s">
        <v>158</v>
      </c>
      <c r="E117" s="205" t="s">
        <v>5</v>
      </c>
      <c r="F117" s="206" t="s">
        <v>1049</v>
      </c>
      <c r="H117" s="207">
        <v>245</v>
      </c>
      <c r="I117" s="208"/>
      <c r="L117" s="204"/>
      <c r="M117" s="209"/>
      <c r="N117" s="210"/>
      <c r="O117" s="210"/>
      <c r="P117" s="210"/>
      <c r="Q117" s="210"/>
      <c r="R117" s="210"/>
      <c r="S117" s="210"/>
      <c r="T117" s="211"/>
      <c r="AT117" s="205" t="s">
        <v>158</v>
      </c>
      <c r="AU117" s="205" t="s">
        <v>78</v>
      </c>
      <c r="AV117" s="13" t="s">
        <v>78</v>
      </c>
      <c r="AW117" s="13" t="s">
        <v>34</v>
      </c>
      <c r="AX117" s="13" t="s">
        <v>70</v>
      </c>
      <c r="AY117" s="205" t="s">
        <v>145</v>
      </c>
    </row>
    <row r="118" spans="2:65" s="14" customFormat="1" x14ac:dyDescent="0.3">
      <c r="B118" s="212"/>
      <c r="D118" s="193" t="s">
        <v>158</v>
      </c>
      <c r="E118" s="213" t="s">
        <v>5</v>
      </c>
      <c r="F118" s="214" t="s">
        <v>175</v>
      </c>
      <c r="H118" s="215">
        <v>335</v>
      </c>
      <c r="I118" s="216"/>
      <c r="L118" s="212"/>
      <c r="M118" s="217"/>
      <c r="N118" s="218"/>
      <c r="O118" s="218"/>
      <c r="P118" s="218"/>
      <c r="Q118" s="218"/>
      <c r="R118" s="218"/>
      <c r="S118" s="218"/>
      <c r="T118" s="219"/>
      <c r="AT118" s="213" t="s">
        <v>158</v>
      </c>
      <c r="AU118" s="213" t="s">
        <v>78</v>
      </c>
      <c r="AV118" s="14" t="s">
        <v>152</v>
      </c>
      <c r="AW118" s="14" t="s">
        <v>34</v>
      </c>
      <c r="AX118" s="14" t="s">
        <v>74</v>
      </c>
      <c r="AY118" s="213" t="s">
        <v>145</v>
      </c>
    </row>
    <row r="119" spans="2:65" s="1" customFormat="1" ht="25.5" customHeight="1" x14ac:dyDescent="0.3">
      <c r="B119" s="180"/>
      <c r="C119" s="181" t="s">
        <v>182</v>
      </c>
      <c r="D119" s="181" t="s">
        <v>147</v>
      </c>
      <c r="E119" s="182" t="s">
        <v>206</v>
      </c>
      <c r="F119" s="183" t="s">
        <v>207</v>
      </c>
      <c r="G119" s="184" t="s">
        <v>200</v>
      </c>
      <c r="H119" s="185">
        <v>258.48</v>
      </c>
      <c r="I119" s="186">
        <v>66</v>
      </c>
      <c r="J119" s="187">
        <f>H119*I119</f>
        <v>17059.68</v>
      </c>
      <c r="K119" s="183" t="s">
        <v>151</v>
      </c>
      <c r="L119" s="40"/>
      <c r="M119" s="188" t="s">
        <v>5</v>
      </c>
      <c r="N119" s="189" t="s">
        <v>41</v>
      </c>
      <c r="O119" s="41"/>
      <c r="P119" s="190">
        <v>0</v>
      </c>
      <c r="Q119" s="190">
        <v>0</v>
      </c>
      <c r="R119" s="190">
        <v>0</v>
      </c>
      <c r="S119" s="190">
        <v>0</v>
      </c>
      <c r="T119" s="191">
        <v>0</v>
      </c>
      <c r="AR119" s="24" t="s">
        <v>152</v>
      </c>
      <c r="AT119" s="24" t="s">
        <v>147</v>
      </c>
      <c r="AU119" s="24" t="s">
        <v>78</v>
      </c>
      <c r="AY119" s="24" t="s">
        <v>145</v>
      </c>
      <c r="BE119" s="192">
        <v>0</v>
      </c>
      <c r="BF119" s="192">
        <v>0</v>
      </c>
      <c r="BG119" s="192">
        <v>0</v>
      </c>
      <c r="BH119" s="192">
        <v>0</v>
      </c>
      <c r="BI119" s="192">
        <v>0</v>
      </c>
      <c r="BJ119" s="24" t="s">
        <v>74</v>
      </c>
      <c r="BK119" s="192">
        <v>0</v>
      </c>
      <c r="BL119" s="24" t="s">
        <v>152</v>
      </c>
      <c r="BM119" s="24" t="s">
        <v>208</v>
      </c>
    </row>
    <row r="120" spans="2:65" s="1" customFormat="1" ht="27" x14ac:dyDescent="0.3">
      <c r="B120" s="40"/>
      <c r="D120" s="193" t="s">
        <v>154</v>
      </c>
      <c r="F120" s="194" t="s">
        <v>209</v>
      </c>
      <c r="I120" s="155"/>
      <c r="L120" s="40"/>
      <c r="M120" s="195"/>
      <c r="N120" s="41"/>
      <c r="O120" s="41"/>
      <c r="P120" s="41"/>
      <c r="Q120" s="41"/>
      <c r="R120" s="41"/>
      <c r="S120" s="41"/>
      <c r="T120" s="69"/>
      <c r="AT120" s="24" t="s">
        <v>154</v>
      </c>
      <c r="AU120" s="24" t="s">
        <v>78</v>
      </c>
    </row>
    <row r="121" spans="2:65" s="1" customFormat="1" ht="270" x14ac:dyDescent="0.3">
      <c r="B121" s="40"/>
      <c r="D121" s="193" t="s">
        <v>156</v>
      </c>
      <c r="F121" s="196" t="s">
        <v>210</v>
      </c>
      <c r="I121" s="155"/>
      <c r="L121" s="40"/>
      <c r="M121" s="195"/>
      <c r="N121" s="41"/>
      <c r="O121" s="41"/>
      <c r="P121" s="41"/>
      <c r="Q121" s="41"/>
      <c r="R121" s="41"/>
      <c r="S121" s="41"/>
      <c r="T121" s="69"/>
      <c r="AT121" s="24" t="s">
        <v>156</v>
      </c>
      <c r="AU121" s="24" t="s">
        <v>78</v>
      </c>
    </row>
    <row r="122" spans="2:65" s="12" customFormat="1" x14ac:dyDescent="0.3">
      <c r="B122" s="197"/>
      <c r="D122" s="193" t="s">
        <v>158</v>
      </c>
      <c r="E122" s="198" t="s">
        <v>5</v>
      </c>
      <c r="F122" s="199" t="s">
        <v>159</v>
      </c>
      <c r="H122" s="198" t="s">
        <v>5</v>
      </c>
      <c r="I122" s="200"/>
      <c r="L122" s="197"/>
      <c r="M122" s="201"/>
      <c r="N122" s="202"/>
      <c r="O122" s="202"/>
      <c r="P122" s="202"/>
      <c r="Q122" s="202"/>
      <c r="R122" s="202"/>
      <c r="S122" s="202"/>
      <c r="T122" s="203"/>
      <c r="AT122" s="198" t="s">
        <v>158</v>
      </c>
      <c r="AU122" s="198" t="s">
        <v>78</v>
      </c>
      <c r="AV122" s="12" t="s">
        <v>74</v>
      </c>
      <c r="AW122" s="12" t="s">
        <v>34</v>
      </c>
      <c r="AX122" s="12" t="s">
        <v>70</v>
      </c>
      <c r="AY122" s="198" t="s">
        <v>145</v>
      </c>
    </row>
    <row r="123" spans="2:65" s="13" customFormat="1" x14ac:dyDescent="0.3">
      <c r="B123" s="204"/>
      <c r="D123" s="193" t="s">
        <v>158</v>
      </c>
      <c r="E123" s="205" t="s">
        <v>5</v>
      </c>
      <c r="F123" s="206" t="s">
        <v>1050</v>
      </c>
      <c r="H123" s="207">
        <v>66.400000000000006</v>
      </c>
      <c r="I123" s="208"/>
      <c r="L123" s="204"/>
      <c r="M123" s="209"/>
      <c r="N123" s="210"/>
      <c r="O123" s="210"/>
      <c r="P123" s="210"/>
      <c r="Q123" s="210"/>
      <c r="R123" s="210"/>
      <c r="S123" s="210"/>
      <c r="T123" s="211"/>
      <c r="AT123" s="205" t="s">
        <v>158</v>
      </c>
      <c r="AU123" s="205" t="s">
        <v>78</v>
      </c>
      <c r="AV123" s="13" t="s">
        <v>78</v>
      </c>
      <c r="AW123" s="13" t="s">
        <v>34</v>
      </c>
      <c r="AX123" s="13" t="s">
        <v>70</v>
      </c>
      <c r="AY123" s="205" t="s">
        <v>145</v>
      </c>
    </row>
    <row r="124" spans="2:65" s="13" customFormat="1" x14ac:dyDescent="0.3">
      <c r="B124" s="204"/>
      <c r="D124" s="193" t="s">
        <v>158</v>
      </c>
      <c r="E124" s="205" t="s">
        <v>5</v>
      </c>
      <c r="F124" s="206" t="s">
        <v>1051</v>
      </c>
      <c r="H124" s="207">
        <v>78.2</v>
      </c>
      <c r="I124" s="208"/>
      <c r="L124" s="204"/>
      <c r="M124" s="209"/>
      <c r="N124" s="210"/>
      <c r="O124" s="210"/>
      <c r="P124" s="210"/>
      <c r="Q124" s="210"/>
      <c r="R124" s="210"/>
      <c r="S124" s="210"/>
      <c r="T124" s="211"/>
      <c r="AT124" s="205" t="s">
        <v>158</v>
      </c>
      <c r="AU124" s="205" t="s">
        <v>78</v>
      </c>
      <c r="AV124" s="13" t="s">
        <v>78</v>
      </c>
      <c r="AW124" s="13" t="s">
        <v>34</v>
      </c>
      <c r="AX124" s="13" t="s">
        <v>70</v>
      </c>
      <c r="AY124" s="205" t="s">
        <v>145</v>
      </c>
    </row>
    <row r="125" spans="2:65" s="13" customFormat="1" x14ac:dyDescent="0.3">
      <c r="B125" s="204"/>
      <c r="D125" s="193" t="s">
        <v>158</v>
      </c>
      <c r="E125" s="205" t="s">
        <v>5</v>
      </c>
      <c r="F125" s="206" t="s">
        <v>1052</v>
      </c>
      <c r="H125" s="207">
        <v>113.88</v>
      </c>
      <c r="I125" s="208"/>
      <c r="L125" s="204"/>
      <c r="M125" s="209"/>
      <c r="N125" s="210"/>
      <c r="O125" s="210"/>
      <c r="P125" s="210"/>
      <c r="Q125" s="210"/>
      <c r="R125" s="210"/>
      <c r="S125" s="210"/>
      <c r="T125" s="211"/>
      <c r="AT125" s="205" t="s">
        <v>158</v>
      </c>
      <c r="AU125" s="205" t="s">
        <v>78</v>
      </c>
      <c r="AV125" s="13" t="s">
        <v>78</v>
      </c>
      <c r="AW125" s="13" t="s">
        <v>34</v>
      </c>
      <c r="AX125" s="13" t="s">
        <v>70</v>
      </c>
      <c r="AY125" s="205" t="s">
        <v>145</v>
      </c>
    </row>
    <row r="126" spans="2:65" s="14" customFormat="1" x14ac:dyDescent="0.3">
      <c r="B126" s="212"/>
      <c r="D126" s="193" t="s">
        <v>158</v>
      </c>
      <c r="E126" s="213" t="s">
        <v>5</v>
      </c>
      <c r="F126" s="214" t="s">
        <v>175</v>
      </c>
      <c r="H126" s="215">
        <v>258.48</v>
      </c>
      <c r="I126" s="216"/>
      <c r="L126" s="212"/>
      <c r="M126" s="217"/>
      <c r="N126" s="218"/>
      <c r="O126" s="218"/>
      <c r="P126" s="218"/>
      <c r="Q126" s="218"/>
      <c r="R126" s="218"/>
      <c r="S126" s="218"/>
      <c r="T126" s="219"/>
      <c r="AT126" s="213" t="s">
        <v>158</v>
      </c>
      <c r="AU126" s="213" t="s">
        <v>78</v>
      </c>
      <c r="AV126" s="14" t="s">
        <v>152</v>
      </c>
      <c r="AW126" s="14" t="s">
        <v>34</v>
      </c>
      <c r="AX126" s="14" t="s">
        <v>74</v>
      </c>
      <c r="AY126" s="213" t="s">
        <v>145</v>
      </c>
    </row>
    <row r="127" spans="2:65" s="1" customFormat="1" ht="16.5" customHeight="1" x14ac:dyDescent="0.3">
      <c r="B127" s="180"/>
      <c r="C127" s="181" t="s">
        <v>191</v>
      </c>
      <c r="D127" s="181" t="s">
        <v>147</v>
      </c>
      <c r="E127" s="182" t="s">
        <v>220</v>
      </c>
      <c r="F127" s="183" t="s">
        <v>221</v>
      </c>
      <c r="G127" s="184" t="s">
        <v>200</v>
      </c>
      <c r="H127" s="185">
        <v>10.125</v>
      </c>
      <c r="I127" s="186">
        <v>451</v>
      </c>
      <c r="J127" s="187">
        <f>H127*I127</f>
        <v>4566.375</v>
      </c>
      <c r="K127" s="183" t="s">
        <v>151</v>
      </c>
      <c r="L127" s="40"/>
      <c r="M127" s="188" t="s">
        <v>5</v>
      </c>
      <c r="N127" s="189" t="s">
        <v>41</v>
      </c>
      <c r="O127" s="41"/>
      <c r="P127" s="190">
        <v>0</v>
      </c>
      <c r="Q127" s="190">
        <v>0</v>
      </c>
      <c r="R127" s="190">
        <v>0</v>
      </c>
      <c r="S127" s="190">
        <v>0</v>
      </c>
      <c r="T127" s="191">
        <v>0</v>
      </c>
      <c r="AR127" s="24" t="s">
        <v>152</v>
      </c>
      <c r="AT127" s="24" t="s">
        <v>147</v>
      </c>
      <c r="AU127" s="24" t="s">
        <v>78</v>
      </c>
      <c r="AY127" s="24" t="s">
        <v>145</v>
      </c>
      <c r="BE127" s="192">
        <v>0</v>
      </c>
      <c r="BF127" s="192">
        <v>0</v>
      </c>
      <c r="BG127" s="192">
        <v>0</v>
      </c>
      <c r="BH127" s="192">
        <v>0</v>
      </c>
      <c r="BI127" s="192">
        <v>0</v>
      </c>
      <c r="BJ127" s="24" t="s">
        <v>74</v>
      </c>
      <c r="BK127" s="192">
        <v>0</v>
      </c>
      <c r="BL127" s="24" t="s">
        <v>152</v>
      </c>
      <c r="BM127" s="24" t="s">
        <v>222</v>
      </c>
    </row>
    <row r="128" spans="2:65" s="1" customFormat="1" ht="27" x14ac:dyDescent="0.3">
      <c r="B128" s="40"/>
      <c r="D128" s="193" t="s">
        <v>154</v>
      </c>
      <c r="F128" s="194" t="s">
        <v>223</v>
      </c>
      <c r="I128" s="155"/>
      <c r="L128" s="40"/>
      <c r="M128" s="195"/>
      <c r="N128" s="41"/>
      <c r="O128" s="41"/>
      <c r="P128" s="41"/>
      <c r="Q128" s="41"/>
      <c r="R128" s="41"/>
      <c r="S128" s="41"/>
      <c r="T128" s="69"/>
      <c r="AT128" s="24" t="s">
        <v>154</v>
      </c>
      <c r="AU128" s="24" t="s">
        <v>78</v>
      </c>
    </row>
    <row r="129" spans="2:65" s="1" customFormat="1" ht="94.5" x14ac:dyDescent="0.3">
      <c r="B129" s="40"/>
      <c r="D129" s="193" t="s">
        <v>156</v>
      </c>
      <c r="F129" s="196" t="s">
        <v>224</v>
      </c>
      <c r="I129" s="155"/>
      <c r="L129" s="40"/>
      <c r="M129" s="195"/>
      <c r="N129" s="41"/>
      <c r="O129" s="41"/>
      <c r="P129" s="41"/>
      <c r="Q129" s="41"/>
      <c r="R129" s="41"/>
      <c r="S129" s="41"/>
      <c r="T129" s="69"/>
      <c r="AT129" s="24" t="s">
        <v>156</v>
      </c>
      <c r="AU129" s="24" t="s">
        <v>78</v>
      </c>
    </row>
    <row r="130" spans="2:65" s="12" customFormat="1" x14ac:dyDescent="0.3">
      <c r="B130" s="197"/>
      <c r="D130" s="193" t="s">
        <v>158</v>
      </c>
      <c r="E130" s="198" t="s">
        <v>5</v>
      </c>
      <c r="F130" s="199" t="s">
        <v>159</v>
      </c>
      <c r="H130" s="198" t="s">
        <v>5</v>
      </c>
      <c r="I130" s="200"/>
      <c r="L130" s="197"/>
      <c r="M130" s="201"/>
      <c r="N130" s="202"/>
      <c r="O130" s="202"/>
      <c r="P130" s="202"/>
      <c r="Q130" s="202"/>
      <c r="R130" s="202"/>
      <c r="S130" s="202"/>
      <c r="T130" s="203"/>
      <c r="AT130" s="198" t="s">
        <v>158</v>
      </c>
      <c r="AU130" s="198" t="s">
        <v>78</v>
      </c>
      <c r="AV130" s="12" t="s">
        <v>74</v>
      </c>
      <c r="AW130" s="12" t="s">
        <v>34</v>
      </c>
      <c r="AX130" s="12" t="s">
        <v>70</v>
      </c>
      <c r="AY130" s="198" t="s">
        <v>145</v>
      </c>
    </row>
    <row r="131" spans="2:65" s="13" customFormat="1" x14ac:dyDescent="0.3">
      <c r="B131" s="204"/>
      <c r="D131" s="193" t="s">
        <v>158</v>
      </c>
      <c r="E131" s="205" t="s">
        <v>5</v>
      </c>
      <c r="F131" s="206" t="s">
        <v>1053</v>
      </c>
      <c r="H131" s="207">
        <v>10.125</v>
      </c>
      <c r="I131" s="208"/>
      <c r="L131" s="204"/>
      <c r="M131" s="209"/>
      <c r="N131" s="210"/>
      <c r="O131" s="210"/>
      <c r="P131" s="210"/>
      <c r="Q131" s="210"/>
      <c r="R131" s="210"/>
      <c r="S131" s="210"/>
      <c r="T131" s="211"/>
      <c r="AT131" s="205" t="s">
        <v>158</v>
      </c>
      <c r="AU131" s="205" t="s">
        <v>78</v>
      </c>
      <c r="AV131" s="13" t="s">
        <v>78</v>
      </c>
      <c r="AW131" s="13" t="s">
        <v>34</v>
      </c>
      <c r="AX131" s="13" t="s">
        <v>74</v>
      </c>
      <c r="AY131" s="205" t="s">
        <v>145</v>
      </c>
    </row>
    <row r="132" spans="2:65" s="1" customFormat="1" ht="16.5" customHeight="1" x14ac:dyDescent="0.3">
      <c r="B132" s="180"/>
      <c r="C132" s="181" t="s">
        <v>197</v>
      </c>
      <c r="D132" s="181" t="s">
        <v>147</v>
      </c>
      <c r="E132" s="182" t="s">
        <v>233</v>
      </c>
      <c r="F132" s="183" t="s">
        <v>234</v>
      </c>
      <c r="G132" s="184" t="s">
        <v>200</v>
      </c>
      <c r="H132" s="185">
        <v>5.25</v>
      </c>
      <c r="I132" s="186">
        <v>332</v>
      </c>
      <c r="J132" s="187">
        <f>H132*I132</f>
        <v>1743</v>
      </c>
      <c r="K132" s="183" t="s">
        <v>151</v>
      </c>
      <c r="L132" s="40"/>
      <c r="M132" s="188" t="s">
        <v>5</v>
      </c>
      <c r="N132" s="189" t="s">
        <v>41</v>
      </c>
      <c r="O132" s="41"/>
      <c r="P132" s="190">
        <v>0</v>
      </c>
      <c r="Q132" s="190">
        <v>0</v>
      </c>
      <c r="R132" s="190">
        <v>0</v>
      </c>
      <c r="S132" s="190">
        <v>0</v>
      </c>
      <c r="T132" s="191">
        <v>0</v>
      </c>
      <c r="AR132" s="24" t="s">
        <v>152</v>
      </c>
      <c r="AT132" s="24" t="s">
        <v>147</v>
      </c>
      <c r="AU132" s="24" t="s">
        <v>78</v>
      </c>
      <c r="AY132" s="24" t="s">
        <v>145</v>
      </c>
      <c r="BE132" s="192">
        <v>0</v>
      </c>
      <c r="BF132" s="192">
        <v>0</v>
      </c>
      <c r="BG132" s="192">
        <v>0</v>
      </c>
      <c r="BH132" s="192">
        <v>0</v>
      </c>
      <c r="BI132" s="192">
        <v>0</v>
      </c>
      <c r="BJ132" s="24" t="s">
        <v>74</v>
      </c>
      <c r="BK132" s="192">
        <v>0</v>
      </c>
      <c r="BL132" s="24" t="s">
        <v>152</v>
      </c>
      <c r="BM132" s="24" t="s">
        <v>235</v>
      </c>
    </row>
    <row r="133" spans="2:65" s="1" customFormat="1" ht="27" x14ac:dyDescent="0.3">
      <c r="B133" s="40"/>
      <c r="D133" s="193" t="s">
        <v>154</v>
      </c>
      <c r="F133" s="194" t="s">
        <v>236</v>
      </c>
      <c r="I133" s="155"/>
      <c r="L133" s="40"/>
      <c r="M133" s="195"/>
      <c r="N133" s="41"/>
      <c r="O133" s="41"/>
      <c r="P133" s="41"/>
      <c r="Q133" s="41"/>
      <c r="R133" s="41"/>
      <c r="S133" s="41"/>
      <c r="T133" s="69"/>
      <c r="AT133" s="24" t="s">
        <v>154</v>
      </c>
      <c r="AU133" s="24" t="s">
        <v>78</v>
      </c>
    </row>
    <row r="134" spans="2:65" s="1" customFormat="1" ht="189" x14ac:dyDescent="0.3">
      <c r="B134" s="40"/>
      <c r="D134" s="193" t="s">
        <v>156</v>
      </c>
      <c r="F134" s="196" t="s">
        <v>237</v>
      </c>
      <c r="I134" s="155"/>
      <c r="L134" s="40"/>
      <c r="M134" s="195"/>
      <c r="N134" s="41"/>
      <c r="O134" s="41"/>
      <c r="P134" s="41"/>
      <c r="Q134" s="41"/>
      <c r="R134" s="41"/>
      <c r="S134" s="41"/>
      <c r="T134" s="69"/>
      <c r="AT134" s="24" t="s">
        <v>156</v>
      </c>
      <c r="AU134" s="24" t="s">
        <v>78</v>
      </c>
    </row>
    <row r="135" spans="2:65" s="12" customFormat="1" x14ac:dyDescent="0.3">
      <c r="B135" s="197"/>
      <c r="D135" s="193" t="s">
        <v>158</v>
      </c>
      <c r="E135" s="198" t="s">
        <v>5</v>
      </c>
      <c r="F135" s="199" t="s">
        <v>159</v>
      </c>
      <c r="H135" s="198" t="s">
        <v>5</v>
      </c>
      <c r="I135" s="200"/>
      <c r="L135" s="197"/>
      <c r="M135" s="201"/>
      <c r="N135" s="202"/>
      <c r="O135" s="202"/>
      <c r="P135" s="202"/>
      <c r="Q135" s="202"/>
      <c r="R135" s="202"/>
      <c r="S135" s="202"/>
      <c r="T135" s="203"/>
      <c r="AT135" s="198" t="s">
        <v>158</v>
      </c>
      <c r="AU135" s="198" t="s">
        <v>78</v>
      </c>
      <c r="AV135" s="12" t="s">
        <v>74</v>
      </c>
      <c r="AW135" s="12" t="s">
        <v>34</v>
      </c>
      <c r="AX135" s="12" t="s">
        <v>70</v>
      </c>
      <c r="AY135" s="198" t="s">
        <v>145</v>
      </c>
    </row>
    <row r="136" spans="2:65" s="13" customFormat="1" x14ac:dyDescent="0.3">
      <c r="B136" s="204"/>
      <c r="D136" s="193" t="s">
        <v>158</v>
      </c>
      <c r="E136" s="205" t="s">
        <v>5</v>
      </c>
      <c r="F136" s="206" t="s">
        <v>1054</v>
      </c>
      <c r="H136" s="207">
        <v>5.25</v>
      </c>
      <c r="I136" s="208"/>
      <c r="L136" s="204"/>
      <c r="M136" s="209"/>
      <c r="N136" s="210"/>
      <c r="O136" s="210"/>
      <c r="P136" s="210"/>
      <c r="Q136" s="210"/>
      <c r="R136" s="210"/>
      <c r="S136" s="210"/>
      <c r="T136" s="211"/>
      <c r="AT136" s="205" t="s">
        <v>158</v>
      </c>
      <c r="AU136" s="205" t="s">
        <v>78</v>
      </c>
      <c r="AV136" s="13" t="s">
        <v>78</v>
      </c>
      <c r="AW136" s="13" t="s">
        <v>34</v>
      </c>
      <c r="AX136" s="13" t="s">
        <v>74</v>
      </c>
      <c r="AY136" s="205" t="s">
        <v>145</v>
      </c>
    </row>
    <row r="137" spans="2:65" s="1" customFormat="1" ht="16.5" customHeight="1" x14ac:dyDescent="0.3">
      <c r="B137" s="180"/>
      <c r="C137" s="181" t="s">
        <v>205</v>
      </c>
      <c r="D137" s="181" t="s">
        <v>147</v>
      </c>
      <c r="E137" s="182" t="s">
        <v>240</v>
      </c>
      <c r="F137" s="183" t="s">
        <v>241</v>
      </c>
      <c r="G137" s="184" t="s">
        <v>200</v>
      </c>
      <c r="H137" s="185">
        <v>264.85500000000002</v>
      </c>
      <c r="I137" s="186">
        <v>125</v>
      </c>
      <c r="J137" s="187">
        <f>H137*I137</f>
        <v>33106.875</v>
      </c>
      <c r="K137" s="183" t="s">
        <v>151</v>
      </c>
      <c r="L137" s="40"/>
      <c r="M137" s="188" t="s">
        <v>5</v>
      </c>
      <c r="N137" s="189" t="s">
        <v>41</v>
      </c>
      <c r="O137" s="41"/>
      <c r="P137" s="190">
        <v>0</v>
      </c>
      <c r="Q137" s="190">
        <v>0</v>
      </c>
      <c r="R137" s="190">
        <v>0</v>
      </c>
      <c r="S137" s="190">
        <v>0</v>
      </c>
      <c r="T137" s="191">
        <v>0</v>
      </c>
      <c r="AR137" s="24" t="s">
        <v>152</v>
      </c>
      <c r="AT137" s="24" t="s">
        <v>147</v>
      </c>
      <c r="AU137" s="24" t="s">
        <v>78</v>
      </c>
      <c r="AY137" s="24" t="s">
        <v>145</v>
      </c>
      <c r="BE137" s="192">
        <v>0</v>
      </c>
      <c r="BF137" s="192">
        <v>0</v>
      </c>
      <c r="BG137" s="192">
        <v>0</v>
      </c>
      <c r="BH137" s="192">
        <v>0</v>
      </c>
      <c r="BI137" s="192">
        <v>0</v>
      </c>
      <c r="BJ137" s="24" t="s">
        <v>74</v>
      </c>
      <c r="BK137" s="192">
        <v>0</v>
      </c>
      <c r="BL137" s="24" t="s">
        <v>152</v>
      </c>
      <c r="BM137" s="24" t="s">
        <v>242</v>
      </c>
    </row>
    <row r="138" spans="2:65" s="1" customFormat="1" ht="40.5" x14ac:dyDescent="0.3">
      <c r="B138" s="40"/>
      <c r="D138" s="193" t="s">
        <v>154</v>
      </c>
      <c r="F138" s="194" t="s">
        <v>243</v>
      </c>
      <c r="I138" s="155"/>
      <c r="L138" s="40"/>
      <c r="M138" s="195"/>
      <c r="N138" s="41"/>
      <c r="O138" s="41"/>
      <c r="P138" s="41"/>
      <c r="Q138" s="41"/>
      <c r="R138" s="41"/>
      <c r="S138" s="41"/>
      <c r="T138" s="69"/>
      <c r="AT138" s="24" t="s">
        <v>154</v>
      </c>
      <c r="AU138" s="24" t="s">
        <v>78</v>
      </c>
    </row>
    <row r="139" spans="2:65" s="1" customFormat="1" ht="189" x14ac:dyDescent="0.3">
      <c r="B139" s="40"/>
      <c r="D139" s="193" t="s">
        <v>156</v>
      </c>
      <c r="F139" s="196" t="s">
        <v>244</v>
      </c>
      <c r="I139" s="155"/>
      <c r="L139" s="40"/>
      <c r="M139" s="195"/>
      <c r="N139" s="41"/>
      <c r="O139" s="41"/>
      <c r="P139" s="41"/>
      <c r="Q139" s="41"/>
      <c r="R139" s="41"/>
      <c r="S139" s="41"/>
      <c r="T139" s="69"/>
      <c r="AT139" s="24" t="s">
        <v>156</v>
      </c>
      <c r="AU139" s="24" t="s">
        <v>78</v>
      </c>
    </row>
    <row r="140" spans="2:65" s="13" customFormat="1" x14ac:dyDescent="0.3">
      <c r="B140" s="204"/>
      <c r="D140" s="193" t="s">
        <v>158</v>
      </c>
      <c r="E140" s="205" t="s">
        <v>5</v>
      </c>
      <c r="F140" s="206" t="s">
        <v>1055</v>
      </c>
      <c r="H140" s="207">
        <v>258.48</v>
      </c>
      <c r="I140" s="208"/>
      <c r="L140" s="204"/>
      <c r="M140" s="209"/>
      <c r="N140" s="210"/>
      <c r="O140" s="210"/>
      <c r="P140" s="210"/>
      <c r="Q140" s="210"/>
      <c r="R140" s="210"/>
      <c r="S140" s="210"/>
      <c r="T140" s="211"/>
      <c r="AT140" s="205" t="s">
        <v>158</v>
      </c>
      <c r="AU140" s="205" t="s">
        <v>78</v>
      </c>
      <c r="AV140" s="13" t="s">
        <v>78</v>
      </c>
      <c r="AW140" s="13" t="s">
        <v>34</v>
      </c>
      <c r="AX140" s="13" t="s">
        <v>70</v>
      </c>
      <c r="AY140" s="205" t="s">
        <v>145</v>
      </c>
    </row>
    <row r="141" spans="2:65" s="13" customFormat="1" x14ac:dyDescent="0.3">
      <c r="B141" s="204"/>
      <c r="D141" s="193" t="s">
        <v>158</v>
      </c>
      <c r="E141" s="205" t="s">
        <v>5</v>
      </c>
      <c r="F141" s="206" t="s">
        <v>1056</v>
      </c>
      <c r="H141" s="207">
        <v>10.125</v>
      </c>
      <c r="I141" s="208"/>
      <c r="L141" s="204"/>
      <c r="M141" s="209"/>
      <c r="N141" s="210"/>
      <c r="O141" s="210"/>
      <c r="P141" s="210"/>
      <c r="Q141" s="210"/>
      <c r="R141" s="210"/>
      <c r="S141" s="210"/>
      <c r="T141" s="211"/>
      <c r="AT141" s="205" t="s">
        <v>158</v>
      </c>
      <c r="AU141" s="205" t="s">
        <v>78</v>
      </c>
      <c r="AV141" s="13" t="s">
        <v>78</v>
      </c>
      <c r="AW141" s="13" t="s">
        <v>34</v>
      </c>
      <c r="AX141" s="13" t="s">
        <v>70</v>
      </c>
      <c r="AY141" s="205" t="s">
        <v>145</v>
      </c>
    </row>
    <row r="142" spans="2:65" s="13" customFormat="1" x14ac:dyDescent="0.3">
      <c r="B142" s="204"/>
      <c r="D142" s="193" t="s">
        <v>158</v>
      </c>
      <c r="E142" s="205" t="s">
        <v>5</v>
      </c>
      <c r="F142" s="206" t="s">
        <v>1057</v>
      </c>
      <c r="H142" s="207">
        <v>5.25</v>
      </c>
      <c r="I142" s="208"/>
      <c r="L142" s="204"/>
      <c r="M142" s="209"/>
      <c r="N142" s="210"/>
      <c r="O142" s="210"/>
      <c r="P142" s="210"/>
      <c r="Q142" s="210"/>
      <c r="R142" s="210"/>
      <c r="S142" s="210"/>
      <c r="T142" s="211"/>
      <c r="AT142" s="205" t="s">
        <v>158</v>
      </c>
      <c r="AU142" s="205" t="s">
        <v>78</v>
      </c>
      <c r="AV142" s="13" t="s">
        <v>78</v>
      </c>
      <c r="AW142" s="13" t="s">
        <v>34</v>
      </c>
      <c r="AX142" s="13" t="s">
        <v>70</v>
      </c>
      <c r="AY142" s="205" t="s">
        <v>145</v>
      </c>
    </row>
    <row r="143" spans="2:65" s="13" customFormat="1" x14ac:dyDescent="0.3">
      <c r="B143" s="204"/>
      <c r="D143" s="193" t="s">
        <v>158</v>
      </c>
      <c r="E143" s="205" t="s">
        <v>5</v>
      </c>
      <c r="F143" s="206" t="s">
        <v>1058</v>
      </c>
      <c r="H143" s="207">
        <v>-9</v>
      </c>
      <c r="I143" s="208"/>
      <c r="L143" s="204"/>
      <c r="M143" s="209"/>
      <c r="N143" s="210"/>
      <c r="O143" s="210"/>
      <c r="P143" s="210"/>
      <c r="Q143" s="210"/>
      <c r="R143" s="210"/>
      <c r="S143" s="210"/>
      <c r="T143" s="211"/>
      <c r="AT143" s="205" t="s">
        <v>158</v>
      </c>
      <c r="AU143" s="205" t="s">
        <v>78</v>
      </c>
      <c r="AV143" s="13" t="s">
        <v>78</v>
      </c>
      <c r="AW143" s="13" t="s">
        <v>34</v>
      </c>
      <c r="AX143" s="13" t="s">
        <v>70</v>
      </c>
      <c r="AY143" s="205" t="s">
        <v>145</v>
      </c>
    </row>
    <row r="144" spans="2:65" s="14" customFormat="1" x14ac:dyDescent="0.3">
      <c r="B144" s="212"/>
      <c r="D144" s="193" t="s">
        <v>158</v>
      </c>
      <c r="E144" s="213" t="s">
        <v>5</v>
      </c>
      <c r="F144" s="214" t="s">
        <v>175</v>
      </c>
      <c r="H144" s="215">
        <v>264.85500000000002</v>
      </c>
      <c r="I144" s="216"/>
      <c r="L144" s="212"/>
      <c r="M144" s="217"/>
      <c r="N144" s="218"/>
      <c r="O144" s="218"/>
      <c r="P144" s="218"/>
      <c r="Q144" s="218"/>
      <c r="R144" s="218"/>
      <c r="S144" s="218"/>
      <c r="T144" s="219"/>
      <c r="AT144" s="213" t="s">
        <v>158</v>
      </c>
      <c r="AU144" s="213" t="s">
        <v>78</v>
      </c>
      <c r="AV144" s="14" t="s">
        <v>152</v>
      </c>
      <c r="AW144" s="14" t="s">
        <v>34</v>
      </c>
      <c r="AX144" s="14" t="s">
        <v>74</v>
      </c>
      <c r="AY144" s="213" t="s">
        <v>145</v>
      </c>
    </row>
    <row r="145" spans="2:65" s="1" customFormat="1" ht="16.5" customHeight="1" x14ac:dyDescent="0.3">
      <c r="B145" s="180"/>
      <c r="C145" s="181" t="s">
        <v>219</v>
      </c>
      <c r="D145" s="181" t="s">
        <v>147</v>
      </c>
      <c r="E145" s="182" t="s">
        <v>258</v>
      </c>
      <c r="F145" s="183" t="s">
        <v>259</v>
      </c>
      <c r="G145" s="184" t="s">
        <v>260</v>
      </c>
      <c r="H145" s="185">
        <v>503.22500000000002</v>
      </c>
      <c r="I145" s="186">
        <v>109</v>
      </c>
      <c r="J145" s="187">
        <f>H145*I145</f>
        <v>54851.525000000001</v>
      </c>
      <c r="K145" s="183" t="s">
        <v>151</v>
      </c>
      <c r="L145" s="40"/>
      <c r="M145" s="188" t="s">
        <v>5</v>
      </c>
      <c r="N145" s="189" t="s">
        <v>41</v>
      </c>
      <c r="O145" s="41"/>
      <c r="P145" s="190">
        <v>0</v>
      </c>
      <c r="Q145" s="190">
        <v>0</v>
      </c>
      <c r="R145" s="190">
        <v>0</v>
      </c>
      <c r="S145" s="190">
        <v>0</v>
      </c>
      <c r="T145" s="191">
        <v>0</v>
      </c>
      <c r="AR145" s="24" t="s">
        <v>152</v>
      </c>
      <c r="AT145" s="24" t="s">
        <v>147</v>
      </c>
      <c r="AU145" s="24" t="s">
        <v>78</v>
      </c>
      <c r="AY145" s="24" t="s">
        <v>145</v>
      </c>
      <c r="BE145" s="192">
        <v>0</v>
      </c>
      <c r="BF145" s="192">
        <v>0</v>
      </c>
      <c r="BG145" s="192">
        <v>0</v>
      </c>
      <c r="BH145" s="192">
        <v>0</v>
      </c>
      <c r="BI145" s="192">
        <v>0</v>
      </c>
      <c r="BJ145" s="24" t="s">
        <v>74</v>
      </c>
      <c r="BK145" s="192">
        <v>0</v>
      </c>
      <c r="BL145" s="24" t="s">
        <v>152</v>
      </c>
      <c r="BM145" s="24" t="s">
        <v>261</v>
      </c>
    </row>
    <row r="146" spans="2:65" s="1" customFormat="1" x14ac:dyDescent="0.3">
      <c r="B146" s="40"/>
      <c r="D146" s="193" t="s">
        <v>154</v>
      </c>
      <c r="F146" s="194" t="s">
        <v>262</v>
      </c>
      <c r="I146" s="155"/>
      <c r="L146" s="40"/>
      <c r="M146" s="195"/>
      <c r="N146" s="41"/>
      <c r="O146" s="41"/>
      <c r="P146" s="41"/>
      <c r="Q146" s="41"/>
      <c r="R146" s="41"/>
      <c r="S146" s="41"/>
      <c r="T146" s="69"/>
      <c r="AT146" s="24" t="s">
        <v>154</v>
      </c>
      <c r="AU146" s="24" t="s">
        <v>78</v>
      </c>
    </row>
    <row r="147" spans="2:65" s="1" customFormat="1" ht="297" x14ac:dyDescent="0.3">
      <c r="B147" s="40"/>
      <c r="D147" s="193" t="s">
        <v>156</v>
      </c>
      <c r="F147" s="196" t="s">
        <v>263</v>
      </c>
      <c r="I147" s="155"/>
      <c r="L147" s="40"/>
      <c r="M147" s="195"/>
      <c r="N147" s="41"/>
      <c r="O147" s="41"/>
      <c r="P147" s="41"/>
      <c r="Q147" s="41"/>
      <c r="R147" s="41"/>
      <c r="S147" s="41"/>
      <c r="T147" s="69"/>
      <c r="AT147" s="24" t="s">
        <v>156</v>
      </c>
      <c r="AU147" s="24" t="s">
        <v>78</v>
      </c>
    </row>
    <row r="148" spans="2:65" s="13" customFormat="1" x14ac:dyDescent="0.3">
      <c r="B148" s="204"/>
      <c r="D148" s="193" t="s">
        <v>158</v>
      </c>
      <c r="E148" s="205" t="s">
        <v>5</v>
      </c>
      <c r="F148" s="206" t="s">
        <v>1059</v>
      </c>
      <c r="H148" s="207">
        <v>503.22500000000002</v>
      </c>
      <c r="I148" s="208"/>
      <c r="L148" s="204"/>
      <c r="M148" s="209"/>
      <c r="N148" s="210"/>
      <c r="O148" s="210"/>
      <c r="P148" s="210"/>
      <c r="Q148" s="210"/>
      <c r="R148" s="210"/>
      <c r="S148" s="210"/>
      <c r="T148" s="211"/>
      <c r="AT148" s="205" t="s">
        <v>158</v>
      </c>
      <c r="AU148" s="205" t="s">
        <v>78</v>
      </c>
      <c r="AV148" s="13" t="s">
        <v>78</v>
      </c>
      <c r="AW148" s="13" t="s">
        <v>34</v>
      </c>
      <c r="AX148" s="13" t="s">
        <v>74</v>
      </c>
      <c r="AY148" s="205" t="s">
        <v>145</v>
      </c>
    </row>
    <row r="149" spans="2:65" s="1" customFormat="1" ht="16.5" customHeight="1" x14ac:dyDescent="0.3">
      <c r="B149" s="180"/>
      <c r="C149" s="181" t="s">
        <v>226</v>
      </c>
      <c r="D149" s="181" t="s">
        <v>147</v>
      </c>
      <c r="E149" s="182" t="s">
        <v>265</v>
      </c>
      <c r="F149" s="183" t="s">
        <v>266</v>
      </c>
      <c r="G149" s="184" t="s">
        <v>200</v>
      </c>
      <c r="H149" s="185">
        <v>14.25</v>
      </c>
      <c r="I149" s="186">
        <v>66</v>
      </c>
      <c r="J149" s="187">
        <f>H149*I149</f>
        <v>940.5</v>
      </c>
      <c r="K149" s="183" t="s">
        <v>151</v>
      </c>
      <c r="L149" s="40"/>
      <c r="M149" s="188" t="s">
        <v>5</v>
      </c>
      <c r="N149" s="189" t="s">
        <v>41</v>
      </c>
      <c r="O149" s="41"/>
      <c r="P149" s="190">
        <v>0</v>
      </c>
      <c r="Q149" s="190">
        <v>0</v>
      </c>
      <c r="R149" s="190">
        <v>0</v>
      </c>
      <c r="S149" s="190">
        <v>0</v>
      </c>
      <c r="T149" s="191">
        <v>0</v>
      </c>
      <c r="AR149" s="24" t="s">
        <v>152</v>
      </c>
      <c r="AT149" s="24" t="s">
        <v>147</v>
      </c>
      <c r="AU149" s="24" t="s">
        <v>78</v>
      </c>
      <c r="AY149" s="24" t="s">
        <v>145</v>
      </c>
      <c r="BE149" s="192">
        <v>0</v>
      </c>
      <c r="BF149" s="192">
        <v>0</v>
      </c>
      <c r="BG149" s="192">
        <v>0</v>
      </c>
      <c r="BH149" s="192">
        <v>0</v>
      </c>
      <c r="BI149" s="192">
        <v>0</v>
      </c>
      <c r="BJ149" s="24" t="s">
        <v>74</v>
      </c>
      <c r="BK149" s="192">
        <v>0</v>
      </c>
      <c r="BL149" s="24" t="s">
        <v>152</v>
      </c>
      <c r="BM149" s="24" t="s">
        <v>267</v>
      </c>
    </row>
    <row r="150" spans="2:65" s="1" customFormat="1" ht="27" x14ac:dyDescent="0.3">
      <c r="B150" s="40"/>
      <c r="D150" s="193" t="s">
        <v>154</v>
      </c>
      <c r="F150" s="194" t="s">
        <v>268</v>
      </c>
      <c r="I150" s="155"/>
      <c r="L150" s="40"/>
      <c r="M150" s="195"/>
      <c r="N150" s="41"/>
      <c r="O150" s="41"/>
      <c r="P150" s="41"/>
      <c r="Q150" s="41"/>
      <c r="R150" s="41"/>
      <c r="S150" s="41"/>
      <c r="T150" s="69"/>
      <c r="AT150" s="24" t="s">
        <v>154</v>
      </c>
      <c r="AU150" s="24" t="s">
        <v>78</v>
      </c>
    </row>
    <row r="151" spans="2:65" s="1" customFormat="1" ht="409.5" x14ac:dyDescent="0.3">
      <c r="B151" s="40"/>
      <c r="D151" s="193" t="s">
        <v>156</v>
      </c>
      <c r="F151" s="196" t="s">
        <v>269</v>
      </c>
      <c r="I151" s="155"/>
      <c r="L151" s="40"/>
      <c r="M151" s="195"/>
      <c r="N151" s="41"/>
      <c r="O151" s="41"/>
      <c r="P151" s="41"/>
      <c r="Q151" s="41"/>
      <c r="R151" s="41"/>
      <c r="S151" s="41"/>
      <c r="T151" s="69"/>
      <c r="AT151" s="24" t="s">
        <v>156</v>
      </c>
      <c r="AU151" s="24" t="s">
        <v>78</v>
      </c>
    </row>
    <row r="152" spans="2:65" s="12" customFormat="1" x14ac:dyDescent="0.3">
      <c r="B152" s="197"/>
      <c r="D152" s="193" t="s">
        <v>158</v>
      </c>
      <c r="E152" s="198" t="s">
        <v>5</v>
      </c>
      <c r="F152" s="199" t="s">
        <v>159</v>
      </c>
      <c r="H152" s="198" t="s">
        <v>5</v>
      </c>
      <c r="I152" s="200"/>
      <c r="L152" s="197"/>
      <c r="M152" s="201"/>
      <c r="N152" s="202"/>
      <c r="O152" s="202"/>
      <c r="P152" s="202"/>
      <c r="Q152" s="202"/>
      <c r="R152" s="202"/>
      <c r="S152" s="202"/>
      <c r="T152" s="203"/>
      <c r="AT152" s="198" t="s">
        <v>158</v>
      </c>
      <c r="AU152" s="198" t="s">
        <v>78</v>
      </c>
      <c r="AV152" s="12" t="s">
        <v>74</v>
      </c>
      <c r="AW152" s="12" t="s">
        <v>34</v>
      </c>
      <c r="AX152" s="12" t="s">
        <v>70</v>
      </c>
      <c r="AY152" s="198" t="s">
        <v>145</v>
      </c>
    </row>
    <row r="153" spans="2:65" s="13" customFormat="1" x14ac:dyDescent="0.3">
      <c r="B153" s="204"/>
      <c r="D153" s="193" t="s">
        <v>158</v>
      </c>
      <c r="E153" s="205" t="s">
        <v>5</v>
      </c>
      <c r="F153" s="206" t="s">
        <v>1060</v>
      </c>
      <c r="H153" s="207">
        <v>9</v>
      </c>
      <c r="I153" s="208"/>
      <c r="L153" s="204"/>
      <c r="M153" s="209"/>
      <c r="N153" s="210"/>
      <c r="O153" s="210"/>
      <c r="P153" s="210"/>
      <c r="Q153" s="210"/>
      <c r="R153" s="210"/>
      <c r="S153" s="210"/>
      <c r="T153" s="211"/>
      <c r="AT153" s="205" t="s">
        <v>158</v>
      </c>
      <c r="AU153" s="205" t="s">
        <v>78</v>
      </c>
      <c r="AV153" s="13" t="s">
        <v>78</v>
      </c>
      <c r="AW153" s="13" t="s">
        <v>34</v>
      </c>
      <c r="AX153" s="13" t="s">
        <v>70</v>
      </c>
      <c r="AY153" s="205" t="s">
        <v>145</v>
      </c>
    </row>
    <row r="154" spans="2:65" s="13" customFormat="1" x14ac:dyDescent="0.3">
      <c r="B154" s="204"/>
      <c r="D154" s="193" t="s">
        <v>158</v>
      </c>
      <c r="E154" s="205" t="s">
        <v>5</v>
      </c>
      <c r="F154" s="206" t="s">
        <v>1061</v>
      </c>
      <c r="H154" s="207">
        <v>5.25</v>
      </c>
      <c r="I154" s="208"/>
      <c r="L154" s="204"/>
      <c r="M154" s="209"/>
      <c r="N154" s="210"/>
      <c r="O154" s="210"/>
      <c r="P154" s="210"/>
      <c r="Q154" s="210"/>
      <c r="R154" s="210"/>
      <c r="S154" s="210"/>
      <c r="T154" s="211"/>
      <c r="AT154" s="205" t="s">
        <v>158</v>
      </c>
      <c r="AU154" s="205" t="s">
        <v>78</v>
      </c>
      <c r="AV154" s="13" t="s">
        <v>78</v>
      </c>
      <c r="AW154" s="13" t="s">
        <v>34</v>
      </c>
      <c r="AX154" s="13" t="s">
        <v>70</v>
      </c>
      <c r="AY154" s="205" t="s">
        <v>145</v>
      </c>
    </row>
    <row r="155" spans="2:65" s="14" customFormat="1" x14ac:dyDescent="0.3">
      <c r="B155" s="212"/>
      <c r="D155" s="193" t="s">
        <v>158</v>
      </c>
      <c r="E155" s="213" t="s">
        <v>5</v>
      </c>
      <c r="F155" s="214" t="s">
        <v>175</v>
      </c>
      <c r="H155" s="215">
        <v>14.25</v>
      </c>
      <c r="I155" s="216"/>
      <c r="L155" s="212"/>
      <c r="M155" s="217"/>
      <c r="N155" s="218"/>
      <c r="O155" s="218"/>
      <c r="P155" s="218"/>
      <c r="Q155" s="218"/>
      <c r="R155" s="218"/>
      <c r="S155" s="218"/>
      <c r="T155" s="219"/>
      <c r="AT155" s="213" t="s">
        <v>158</v>
      </c>
      <c r="AU155" s="213" t="s">
        <v>78</v>
      </c>
      <c r="AV155" s="14" t="s">
        <v>152</v>
      </c>
      <c r="AW155" s="14" t="s">
        <v>34</v>
      </c>
      <c r="AX155" s="14" t="s">
        <v>74</v>
      </c>
      <c r="AY155" s="213" t="s">
        <v>145</v>
      </c>
    </row>
    <row r="156" spans="2:65" s="1" customFormat="1" ht="16.5" customHeight="1" x14ac:dyDescent="0.3">
      <c r="B156" s="180"/>
      <c r="C156" s="228" t="s">
        <v>80</v>
      </c>
      <c r="D156" s="228" t="s">
        <v>273</v>
      </c>
      <c r="E156" s="229" t="s">
        <v>274</v>
      </c>
      <c r="F156" s="230" t="s">
        <v>275</v>
      </c>
      <c r="G156" s="231" t="s">
        <v>260</v>
      </c>
      <c r="H156" s="232">
        <v>10.763</v>
      </c>
      <c r="I156" s="186">
        <v>437</v>
      </c>
      <c r="J156" s="187">
        <f>H156*I156</f>
        <v>4703.4309999999996</v>
      </c>
      <c r="K156" s="230" t="s">
        <v>5</v>
      </c>
      <c r="L156" s="233"/>
      <c r="M156" s="234" t="s">
        <v>5</v>
      </c>
      <c r="N156" s="235" t="s">
        <v>41</v>
      </c>
      <c r="O156" s="41"/>
      <c r="P156" s="190">
        <v>0</v>
      </c>
      <c r="Q156" s="190">
        <v>1</v>
      </c>
      <c r="R156" s="190">
        <v>10.763</v>
      </c>
      <c r="S156" s="190">
        <v>0</v>
      </c>
      <c r="T156" s="191">
        <v>0</v>
      </c>
      <c r="AR156" s="24" t="s">
        <v>205</v>
      </c>
      <c r="AT156" s="24" t="s">
        <v>273</v>
      </c>
      <c r="AU156" s="24" t="s">
        <v>78</v>
      </c>
      <c r="AY156" s="24" t="s">
        <v>145</v>
      </c>
      <c r="BE156" s="192">
        <v>0</v>
      </c>
      <c r="BF156" s="192">
        <v>0</v>
      </c>
      <c r="BG156" s="192">
        <v>0</v>
      </c>
      <c r="BH156" s="192">
        <v>0</v>
      </c>
      <c r="BI156" s="192">
        <v>0</v>
      </c>
      <c r="BJ156" s="24" t="s">
        <v>74</v>
      </c>
      <c r="BK156" s="192">
        <v>0</v>
      </c>
      <c r="BL156" s="24" t="s">
        <v>152</v>
      </c>
      <c r="BM156" s="24" t="s">
        <v>276</v>
      </c>
    </row>
    <row r="157" spans="2:65" s="1" customFormat="1" x14ac:dyDescent="0.3">
      <c r="B157" s="40"/>
      <c r="D157" s="193" t="s">
        <v>154</v>
      </c>
      <c r="F157" s="194" t="s">
        <v>275</v>
      </c>
      <c r="I157" s="155"/>
      <c r="L157" s="40"/>
      <c r="M157" s="195"/>
      <c r="N157" s="41"/>
      <c r="O157" s="41"/>
      <c r="P157" s="41"/>
      <c r="Q157" s="41"/>
      <c r="R157" s="41"/>
      <c r="S157" s="41"/>
      <c r="T157" s="69"/>
      <c r="AT157" s="24" t="s">
        <v>154</v>
      </c>
      <c r="AU157" s="24" t="s">
        <v>78</v>
      </c>
    </row>
    <row r="158" spans="2:65" s="13" customFormat="1" x14ac:dyDescent="0.3">
      <c r="B158" s="204"/>
      <c r="D158" s="193" t="s">
        <v>158</v>
      </c>
      <c r="E158" s="205" t="s">
        <v>5</v>
      </c>
      <c r="F158" s="206" t="s">
        <v>1062</v>
      </c>
      <c r="H158" s="207">
        <v>10.763</v>
      </c>
      <c r="I158" s="208"/>
      <c r="L158" s="204"/>
      <c r="M158" s="209"/>
      <c r="N158" s="210"/>
      <c r="O158" s="210"/>
      <c r="P158" s="210"/>
      <c r="Q158" s="210"/>
      <c r="R158" s="210"/>
      <c r="S158" s="210"/>
      <c r="T158" s="211"/>
      <c r="AT158" s="205" t="s">
        <v>158</v>
      </c>
      <c r="AU158" s="205" t="s">
        <v>78</v>
      </c>
      <c r="AV158" s="13" t="s">
        <v>78</v>
      </c>
      <c r="AW158" s="13" t="s">
        <v>34</v>
      </c>
      <c r="AX158" s="13" t="s">
        <v>74</v>
      </c>
      <c r="AY158" s="205" t="s">
        <v>145</v>
      </c>
    </row>
    <row r="159" spans="2:65" s="1" customFormat="1" ht="16.5" customHeight="1" x14ac:dyDescent="0.3">
      <c r="B159" s="180"/>
      <c r="C159" s="181" t="s">
        <v>239</v>
      </c>
      <c r="D159" s="181" t="s">
        <v>147</v>
      </c>
      <c r="E159" s="182" t="s">
        <v>279</v>
      </c>
      <c r="F159" s="183" t="s">
        <v>280</v>
      </c>
      <c r="G159" s="184" t="s">
        <v>200</v>
      </c>
      <c r="H159" s="185">
        <v>6.75</v>
      </c>
      <c r="I159" s="186">
        <v>159</v>
      </c>
      <c r="J159" s="187">
        <f>H159*I159</f>
        <v>1073.25</v>
      </c>
      <c r="K159" s="183" t="s">
        <v>151</v>
      </c>
      <c r="L159" s="40"/>
      <c r="M159" s="188" t="s">
        <v>5</v>
      </c>
      <c r="N159" s="189" t="s">
        <v>41</v>
      </c>
      <c r="O159" s="41"/>
      <c r="P159" s="190">
        <v>0</v>
      </c>
      <c r="Q159" s="190">
        <v>0</v>
      </c>
      <c r="R159" s="190">
        <v>0</v>
      </c>
      <c r="S159" s="190">
        <v>0</v>
      </c>
      <c r="T159" s="191">
        <v>0</v>
      </c>
      <c r="AR159" s="24" t="s">
        <v>152</v>
      </c>
      <c r="AT159" s="24" t="s">
        <v>147</v>
      </c>
      <c r="AU159" s="24" t="s">
        <v>78</v>
      </c>
      <c r="AY159" s="24" t="s">
        <v>145</v>
      </c>
      <c r="BE159" s="192">
        <v>0</v>
      </c>
      <c r="BF159" s="192">
        <v>0</v>
      </c>
      <c r="BG159" s="192">
        <v>0</v>
      </c>
      <c r="BH159" s="192">
        <v>0</v>
      </c>
      <c r="BI159" s="192">
        <v>0</v>
      </c>
      <c r="BJ159" s="24" t="s">
        <v>74</v>
      </c>
      <c r="BK159" s="192">
        <v>0</v>
      </c>
      <c r="BL159" s="24" t="s">
        <v>152</v>
      </c>
      <c r="BM159" s="24" t="s">
        <v>281</v>
      </c>
    </row>
    <row r="160" spans="2:65" s="1" customFormat="1" ht="40.5" x14ac:dyDescent="0.3">
      <c r="B160" s="40"/>
      <c r="D160" s="193" t="s">
        <v>154</v>
      </c>
      <c r="F160" s="194" t="s">
        <v>282</v>
      </c>
      <c r="I160" s="155"/>
      <c r="L160" s="40"/>
      <c r="M160" s="195"/>
      <c r="N160" s="41"/>
      <c r="O160" s="41"/>
      <c r="P160" s="41"/>
      <c r="Q160" s="41"/>
      <c r="R160" s="41"/>
      <c r="S160" s="41"/>
      <c r="T160" s="69"/>
      <c r="AT160" s="24" t="s">
        <v>154</v>
      </c>
      <c r="AU160" s="24" t="s">
        <v>78</v>
      </c>
    </row>
    <row r="161" spans="2:65" s="1" customFormat="1" ht="108" x14ac:dyDescent="0.3">
      <c r="B161" s="40"/>
      <c r="D161" s="193" t="s">
        <v>156</v>
      </c>
      <c r="F161" s="196" t="s">
        <v>283</v>
      </c>
      <c r="I161" s="155"/>
      <c r="L161" s="40"/>
      <c r="M161" s="195"/>
      <c r="N161" s="41"/>
      <c r="O161" s="41"/>
      <c r="P161" s="41"/>
      <c r="Q161" s="41"/>
      <c r="R161" s="41"/>
      <c r="S161" s="41"/>
      <c r="T161" s="69"/>
      <c r="AT161" s="24" t="s">
        <v>156</v>
      </c>
      <c r="AU161" s="24" t="s">
        <v>78</v>
      </c>
    </row>
    <row r="162" spans="2:65" s="12" customFormat="1" x14ac:dyDescent="0.3">
      <c r="B162" s="197"/>
      <c r="D162" s="193" t="s">
        <v>158</v>
      </c>
      <c r="E162" s="198" t="s">
        <v>5</v>
      </c>
      <c r="F162" s="199" t="s">
        <v>159</v>
      </c>
      <c r="H162" s="198" t="s">
        <v>5</v>
      </c>
      <c r="I162" s="200"/>
      <c r="L162" s="197"/>
      <c r="M162" s="201"/>
      <c r="N162" s="202"/>
      <c r="O162" s="202"/>
      <c r="P162" s="202"/>
      <c r="Q162" s="202"/>
      <c r="R162" s="202"/>
      <c r="S162" s="202"/>
      <c r="T162" s="203"/>
      <c r="AT162" s="198" t="s">
        <v>158</v>
      </c>
      <c r="AU162" s="198" t="s">
        <v>78</v>
      </c>
      <c r="AV162" s="12" t="s">
        <v>74</v>
      </c>
      <c r="AW162" s="12" t="s">
        <v>34</v>
      </c>
      <c r="AX162" s="12" t="s">
        <v>70</v>
      </c>
      <c r="AY162" s="198" t="s">
        <v>145</v>
      </c>
    </row>
    <row r="163" spans="2:65" s="13" customFormat="1" x14ac:dyDescent="0.3">
      <c r="B163" s="204"/>
      <c r="D163" s="193" t="s">
        <v>158</v>
      </c>
      <c r="E163" s="205" t="s">
        <v>5</v>
      </c>
      <c r="F163" s="206" t="s">
        <v>1063</v>
      </c>
      <c r="H163" s="207">
        <v>6.75</v>
      </c>
      <c r="I163" s="208"/>
      <c r="L163" s="204"/>
      <c r="M163" s="209"/>
      <c r="N163" s="210"/>
      <c r="O163" s="210"/>
      <c r="P163" s="210"/>
      <c r="Q163" s="210"/>
      <c r="R163" s="210"/>
      <c r="S163" s="210"/>
      <c r="T163" s="211"/>
      <c r="AT163" s="205" t="s">
        <v>158</v>
      </c>
      <c r="AU163" s="205" t="s">
        <v>78</v>
      </c>
      <c r="AV163" s="13" t="s">
        <v>78</v>
      </c>
      <c r="AW163" s="13" t="s">
        <v>34</v>
      </c>
      <c r="AX163" s="13" t="s">
        <v>74</v>
      </c>
      <c r="AY163" s="205" t="s">
        <v>145</v>
      </c>
    </row>
    <row r="164" spans="2:65" s="1" customFormat="1" ht="16.5" customHeight="1" x14ac:dyDescent="0.3">
      <c r="B164" s="180"/>
      <c r="C164" s="228" t="s">
        <v>250</v>
      </c>
      <c r="D164" s="228" t="s">
        <v>273</v>
      </c>
      <c r="E164" s="229" t="s">
        <v>286</v>
      </c>
      <c r="F164" s="230" t="s">
        <v>287</v>
      </c>
      <c r="G164" s="231" t="s">
        <v>260</v>
      </c>
      <c r="H164" s="232">
        <v>13.837999999999999</v>
      </c>
      <c r="I164" s="186">
        <v>113</v>
      </c>
      <c r="J164" s="187">
        <f>H164*I164</f>
        <v>1563.694</v>
      </c>
      <c r="K164" s="230" t="s">
        <v>5</v>
      </c>
      <c r="L164" s="233"/>
      <c r="M164" s="234" t="s">
        <v>5</v>
      </c>
      <c r="N164" s="235" t="s">
        <v>41</v>
      </c>
      <c r="O164" s="41"/>
      <c r="P164" s="190">
        <v>0</v>
      </c>
      <c r="Q164" s="190">
        <v>1</v>
      </c>
      <c r="R164" s="190">
        <v>13.837999999999999</v>
      </c>
      <c r="S164" s="190">
        <v>0</v>
      </c>
      <c r="T164" s="191">
        <v>0</v>
      </c>
      <c r="AR164" s="24" t="s">
        <v>205</v>
      </c>
      <c r="AT164" s="24" t="s">
        <v>273</v>
      </c>
      <c r="AU164" s="24" t="s">
        <v>78</v>
      </c>
      <c r="AY164" s="24" t="s">
        <v>145</v>
      </c>
      <c r="BE164" s="192">
        <v>0</v>
      </c>
      <c r="BF164" s="192">
        <v>0</v>
      </c>
      <c r="BG164" s="192">
        <v>0</v>
      </c>
      <c r="BH164" s="192">
        <v>0</v>
      </c>
      <c r="BI164" s="192">
        <v>0</v>
      </c>
      <c r="BJ164" s="24" t="s">
        <v>74</v>
      </c>
      <c r="BK164" s="192">
        <v>0</v>
      </c>
      <c r="BL164" s="24" t="s">
        <v>152</v>
      </c>
      <c r="BM164" s="24" t="s">
        <v>288</v>
      </c>
    </row>
    <row r="165" spans="2:65" s="1" customFormat="1" x14ac:dyDescent="0.3">
      <c r="B165" s="40"/>
      <c r="D165" s="193" t="s">
        <v>154</v>
      </c>
      <c r="F165" s="194" t="s">
        <v>287</v>
      </c>
      <c r="I165" s="155"/>
      <c r="L165" s="40"/>
      <c r="M165" s="195"/>
      <c r="N165" s="41"/>
      <c r="O165" s="41"/>
      <c r="P165" s="41"/>
      <c r="Q165" s="41"/>
      <c r="R165" s="41"/>
      <c r="S165" s="41"/>
      <c r="T165" s="69"/>
      <c r="AT165" s="24" t="s">
        <v>154</v>
      </c>
      <c r="AU165" s="24" t="s">
        <v>78</v>
      </c>
    </row>
    <row r="166" spans="2:65" s="13" customFormat="1" x14ac:dyDescent="0.3">
      <c r="B166" s="204"/>
      <c r="D166" s="193" t="s">
        <v>158</v>
      </c>
      <c r="E166" s="205" t="s">
        <v>5</v>
      </c>
      <c r="F166" s="206" t="s">
        <v>1064</v>
      </c>
      <c r="H166" s="207">
        <v>13.837999999999999</v>
      </c>
      <c r="I166" s="208"/>
      <c r="L166" s="204"/>
      <c r="M166" s="209"/>
      <c r="N166" s="210"/>
      <c r="O166" s="210"/>
      <c r="P166" s="210"/>
      <c r="Q166" s="210"/>
      <c r="R166" s="210"/>
      <c r="S166" s="210"/>
      <c r="T166" s="211"/>
      <c r="AT166" s="205" t="s">
        <v>158</v>
      </c>
      <c r="AU166" s="205" t="s">
        <v>78</v>
      </c>
      <c r="AV166" s="13" t="s">
        <v>78</v>
      </c>
      <c r="AW166" s="13" t="s">
        <v>34</v>
      </c>
      <c r="AX166" s="13" t="s">
        <v>74</v>
      </c>
      <c r="AY166" s="205" t="s">
        <v>145</v>
      </c>
    </row>
    <row r="167" spans="2:65" s="1" customFormat="1" ht="16.5" customHeight="1" x14ac:dyDescent="0.3">
      <c r="B167" s="180"/>
      <c r="C167" s="181" t="s">
        <v>257</v>
      </c>
      <c r="D167" s="181" t="s">
        <v>147</v>
      </c>
      <c r="E167" s="182" t="s">
        <v>312</v>
      </c>
      <c r="F167" s="183" t="s">
        <v>313</v>
      </c>
      <c r="G167" s="184" t="s">
        <v>150</v>
      </c>
      <c r="H167" s="185">
        <v>294</v>
      </c>
      <c r="I167" s="186">
        <v>11</v>
      </c>
      <c r="J167" s="187">
        <f>H167*I167</f>
        <v>3234</v>
      </c>
      <c r="K167" s="183" t="s">
        <v>151</v>
      </c>
      <c r="L167" s="40"/>
      <c r="M167" s="188" t="s">
        <v>5</v>
      </c>
      <c r="N167" s="189" t="s">
        <v>41</v>
      </c>
      <c r="O167" s="41"/>
      <c r="P167" s="190">
        <v>0</v>
      </c>
      <c r="Q167" s="190">
        <v>0</v>
      </c>
      <c r="R167" s="190">
        <v>0</v>
      </c>
      <c r="S167" s="190">
        <v>0</v>
      </c>
      <c r="T167" s="191">
        <v>0</v>
      </c>
      <c r="AR167" s="24" t="s">
        <v>152</v>
      </c>
      <c r="AT167" s="24" t="s">
        <v>147</v>
      </c>
      <c r="AU167" s="24" t="s">
        <v>78</v>
      </c>
      <c r="AY167" s="24" t="s">
        <v>145</v>
      </c>
      <c r="BE167" s="192">
        <v>0</v>
      </c>
      <c r="BF167" s="192">
        <v>0</v>
      </c>
      <c r="BG167" s="192">
        <v>0</v>
      </c>
      <c r="BH167" s="192">
        <v>0</v>
      </c>
      <c r="BI167" s="192">
        <v>0</v>
      </c>
      <c r="BJ167" s="24" t="s">
        <v>74</v>
      </c>
      <c r="BK167" s="192">
        <v>0</v>
      </c>
      <c r="BL167" s="24" t="s">
        <v>152</v>
      </c>
      <c r="BM167" s="24" t="s">
        <v>314</v>
      </c>
    </row>
    <row r="168" spans="2:65" s="1" customFormat="1" x14ac:dyDescent="0.3">
      <c r="B168" s="40"/>
      <c r="D168" s="193" t="s">
        <v>154</v>
      </c>
      <c r="F168" s="194" t="s">
        <v>315</v>
      </c>
      <c r="I168" s="155"/>
      <c r="L168" s="40"/>
      <c r="M168" s="195"/>
      <c r="N168" s="41"/>
      <c r="O168" s="41"/>
      <c r="P168" s="41"/>
      <c r="Q168" s="41"/>
      <c r="R168" s="41"/>
      <c r="S168" s="41"/>
      <c r="T168" s="69"/>
      <c r="AT168" s="24" t="s">
        <v>154</v>
      </c>
      <c r="AU168" s="24" t="s">
        <v>78</v>
      </c>
    </row>
    <row r="169" spans="2:65" s="1" customFormat="1" ht="162" x14ac:dyDescent="0.3">
      <c r="B169" s="40"/>
      <c r="D169" s="193" t="s">
        <v>156</v>
      </c>
      <c r="F169" s="196" t="s">
        <v>316</v>
      </c>
      <c r="I169" s="155"/>
      <c r="L169" s="40"/>
      <c r="M169" s="195"/>
      <c r="N169" s="41"/>
      <c r="O169" s="41"/>
      <c r="P169" s="41"/>
      <c r="Q169" s="41"/>
      <c r="R169" s="41"/>
      <c r="S169" s="41"/>
      <c r="T169" s="69"/>
      <c r="AT169" s="24" t="s">
        <v>156</v>
      </c>
      <c r="AU169" s="24" t="s">
        <v>78</v>
      </c>
    </row>
    <row r="170" spans="2:65" s="12" customFormat="1" x14ac:dyDescent="0.3">
      <c r="B170" s="197"/>
      <c r="D170" s="193" t="s">
        <v>158</v>
      </c>
      <c r="E170" s="198" t="s">
        <v>5</v>
      </c>
      <c r="F170" s="199" t="s">
        <v>159</v>
      </c>
      <c r="H170" s="198" t="s">
        <v>5</v>
      </c>
      <c r="I170" s="200"/>
      <c r="L170" s="197"/>
      <c r="M170" s="201"/>
      <c r="N170" s="202"/>
      <c r="O170" s="202"/>
      <c r="P170" s="202"/>
      <c r="Q170" s="202"/>
      <c r="R170" s="202"/>
      <c r="S170" s="202"/>
      <c r="T170" s="203"/>
      <c r="AT170" s="198" t="s">
        <v>158</v>
      </c>
      <c r="AU170" s="198" t="s">
        <v>78</v>
      </c>
      <c r="AV170" s="12" t="s">
        <v>74</v>
      </c>
      <c r="AW170" s="12" t="s">
        <v>34</v>
      </c>
      <c r="AX170" s="12" t="s">
        <v>70</v>
      </c>
      <c r="AY170" s="198" t="s">
        <v>145</v>
      </c>
    </row>
    <row r="171" spans="2:65" s="13" customFormat="1" x14ac:dyDescent="0.3">
      <c r="B171" s="204"/>
      <c r="D171" s="193" t="s">
        <v>158</v>
      </c>
      <c r="E171" s="205" t="s">
        <v>5</v>
      </c>
      <c r="F171" s="206" t="s">
        <v>1065</v>
      </c>
      <c r="H171" s="207">
        <v>294</v>
      </c>
      <c r="I171" s="208"/>
      <c r="L171" s="204"/>
      <c r="M171" s="209"/>
      <c r="N171" s="210"/>
      <c r="O171" s="210"/>
      <c r="P171" s="210"/>
      <c r="Q171" s="210"/>
      <c r="R171" s="210"/>
      <c r="S171" s="210"/>
      <c r="T171" s="211"/>
      <c r="AT171" s="205" t="s">
        <v>158</v>
      </c>
      <c r="AU171" s="205" t="s">
        <v>78</v>
      </c>
      <c r="AV171" s="13" t="s">
        <v>78</v>
      </c>
      <c r="AW171" s="13" t="s">
        <v>34</v>
      </c>
      <c r="AX171" s="13" t="s">
        <v>74</v>
      </c>
      <c r="AY171" s="205" t="s">
        <v>145</v>
      </c>
    </row>
    <row r="172" spans="2:65" s="11" customFormat="1" ht="29.85" customHeight="1" x14ac:dyDescent="0.3">
      <c r="B172" s="167"/>
      <c r="D172" s="168" t="s">
        <v>69</v>
      </c>
      <c r="E172" s="178" t="s">
        <v>78</v>
      </c>
      <c r="F172" s="178" t="s">
        <v>334</v>
      </c>
      <c r="I172" s="170"/>
      <c r="J172" s="179">
        <f>J173</f>
        <v>689.26499999999999</v>
      </c>
      <c r="L172" s="167"/>
      <c r="M172" s="172"/>
      <c r="N172" s="173"/>
      <c r="O172" s="173"/>
      <c r="P172" s="174">
        <v>0</v>
      </c>
      <c r="Q172" s="173"/>
      <c r="R172" s="174">
        <v>1.5146999999999999</v>
      </c>
      <c r="S172" s="173"/>
      <c r="T172" s="175">
        <v>0</v>
      </c>
      <c r="AR172" s="168" t="s">
        <v>74</v>
      </c>
      <c r="AT172" s="176" t="s">
        <v>69</v>
      </c>
      <c r="AU172" s="176" t="s">
        <v>74</v>
      </c>
      <c r="AY172" s="168" t="s">
        <v>145</v>
      </c>
      <c r="BK172" s="177">
        <v>0</v>
      </c>
    </row>
    <row r="173" spans="2:65" s="1" customFormat="1" ht="16.5" customHeight="1" x14ac:dyDescent="0.3">
      <c r="B173" s="180"/>
      <c r="C173" s="181" t="s">
        <v>11</v>
      </c>
      <c r="D173" s="181" t="s">
        <v>147</v>
      </c>
      <c r="E173" s="182" t="s">
        <v>1066</v>
      </c>
      <c r="F173" s="183" t="s">
        <v>1067</v>
      </c>
      <c r="G173" s="184" t="s">
        <v>200</v>
      </c>
      <c r="H173" s="185">
        <v>0.76500000000000001</v>
      </c>
      <c r="I173" s="186">
        <v>901</v>
      </c>
      <c r="J173" s="187">
        <f>H173*I173</f>
        <v>689.26499999999999</v>
      </c>
      <c r="K173" s="183" t="s">
        <v>151</v>
      </c>
      <c r="L173" s="40"/>
      <c r="M173" s="188" t="s">
        <v>5</v>
      </c>
      <c r="N173" s="189" t="s">
        <v>41</v>
      </c>
      <c r="O173" s="41"/>
      <c r="P173" s="190">
        <v>0</v>
      </c>
      <c r="Q173" s="190">
        <v>1.98</v>
      </c>
      <c r="R173" s="190">
        <v>1.5146999999999999</v>
      </c>
      <c r="S173" s="190">
        <v>0</v>
      </c>
      <c r="T173" s="191">
        <v>0</v>
      </c>
      <c r="AR173" s="24" t="s">
        <v>152</v>
      </c>
      <c r="AT173" s="24" t="s">
        <v>147</v>
      </c>
      <c r="AU173" s="24" t="s">
        <v>78</v>
      </c>
      <c r="AY173" s="24" t="s">
        <v>145</v>
      </c>
      <c r="BE173" s="192">
        <v>0</v>
      </c>
      <c r="BF173" s="192">
        <v>0</v>
      </c>
      <c r="BG173" s="192">
        <v>0</v>
      </c>
      <c r="BH173" s="192">
        <v>0</v>
      </c>
      <c r="BI173" s="192">
        <v>0</v>
      </c>
      <c r="BJ173" s="24" t="s">
        <v>74</v>
      </c>
      <c r="BK173" s="192">
        <v>0</v>
      </c>
      <c r="BL173" s="24" t="s">
        <v>152</v>
      </c>
      <c r="BM173" s="24" t="s">
        <v>1068</v>
      </c>
    </row>
    <row r="174" spans="2:65" s="1" customFormat="1" x14ac:dyDescent="0.3">
      <c r="B174" s="40"/>
      <c r="D174" s="193" t="s">
        <v>154</v>
      </c>
      <c r="F174" s="194" t="s">
        <v>1069</v>
      </c>
      <c r="I174" s="155"/>
      <c r="L174" s="40"/>
      <c r="M174" s="195"/>
      <c r="N174" s="41"/>
      <c r="O174" s="41"/>
      <c r="P174" s="41"/>
      <c r="Q174" s="41"/>
      <c r="R174" s="41"/>
      <c r="S174" s="41"/>
      <c r="T174" s="69"/>
      <c r="AT174" s="24" t="s">
        <v>154</v>
      </c>
      <c r="AU174" s="24" t="s">
        <v>78</v>
      </c>
    </row>
    <row r="175" spans="2:65" s="1" customFormat="1" ht="54" x14ac:dyDescent="0.3">
      <c r="B175" s="40"/>
      <c r="D175" s="193" t="s">
        <v>156</v>
      </c>
      <c r="F175" s="196" t="s">
        <v>1070</v>
      </c>
      <c r="I175" s="155"/>
      <c r="L175" s="40"/>
      <c r="M175" s="195"/>
      <c r="N175" s="41"/>
      <c r="O175" s="41"/>
      <c r="P175" s="41"/>
      <c r="Q175" s="41"/>
      <c r="R175" s="41"/>
      <c r="S175" s="41"/>
      <c r="T175" s="69"/>
      <c r="AT175" s="24" t="s">
        <v>156</v>
      </c>
      <c r="AU175" s="24" t="s">
        <v>78</v>
      </c>
    </row>
    <row r="176" spans="2:65" s="12" customFormat="1" x14ac:dyDescent="0.3">
      <c r="B176" s="197"/>
      <c r="D176" s="193" t="s">
        <v>158</v>
      </c>
      <c r="E176" s="198" t="s">
        <v>5</v>
      </c>
      <c r="F176" s="199" t="s">
        <v>159</v>
      </c>
      <c r="H176" s="198" t="s">
        <v>5</v>
      </c>
      <c r="I176" s="200"/>
      <c r="L176" s="197"/>
      <c r="M176" s="201"/>
      <c r="N176" s="202"/>
      <c r="O176" s="202"/>
      <c r="P176" s="202"/>
      <c r="Q176" s="202"/>
      <c r="R176" s="202"/>
      <c r="S176" s="202"/>
      <c r="T176" s="203"/>
      <c r="AT176" s="198" t="s">
        <v>158</v>
      </c>
      <c r="AU176" s="198" t="s">
        <v>78</v>
      </c>
      <c r="AV176" s="12" t="s">
        <v>74</v>
      </c>
      <c r="AW176" s="12" t="s">
        <v>34</v>
      </c>
      <c r="AX176" s="12" t="s">
        <v>70</v>
      </c>
      <c r="AY176" s="198" t="s">
        <v>145</v>
      </c>
    </row>
    <row r="177" spans="2:65" s="13" customFormat="1" x14ac:dyDescent="0.3">
      <c r="B177" s="204"/>
      <c r="D177" s="193" t="s">
        <v>158</v>
      </c>
      <c r="E177" s="205" t="s">
        <v>5</v>
      </c>
      <c r="F177" s="206" t="s">
        <v>1071</v>
      </c>
      <c r="H177" s="207">
        <v>0.76500000000000001</v>
      </c>
      <c r="I177" s="208"/>
      <c r="L177" s="204"/>
      <c r="M177" s="209"/>
      <c r="N177" s="210"/>
      <c r="O177" s="210"/>
      <c r="P177" s="210"/>
      <c r="Q177" s="210"/>
      <c r="R177" s="210"/>
      <c r="S177" s="210"/>
      <c r="T177" s="211"/>
      <c r="AT177" s="205" t="s">
        <v>158</v>
      </c>
      <c r="AU177" s="205" t="s">
        <v>78</v>
      </c>
      <c r="AV177" s="13" t="s">
        <v>78</v>
      </c>
      <c r="AW177" s="13" t="s">
        <v>34</v>
      </c>
      <c r="AX177" s="13" t="s">
        <v>74</v>
      </c>
      <c r="AY177" s="205" t="s">
        <v>145</v>
      </c>
    </row>
    <row r="178" spans="2:65" s="11" customFormat="1" ht="29.85" customHeight="1" x14ac:dyDescent="0.3">
      <c r="B178" s="167"/>
      <c r="D178" s="168" t="s">
        <v>69</v>
      </c>
      <c r="E178" s="178" t="s">
        <v>152</v>
      </c>
      <c r="F178" s="178" t="s">
        <v>386</v>
      </c>
      <c r="I178" s="170"/>
      <c r="J178" s="179">
        <f>SUBTOTAL(9,J179:J196)</f>
        <v>20091.008999999995</v>
      </c>
      <c r="L178" s="167"/>
      <c r="M178" s="172"/>
      <c r="N178" s="173"/>
      <c r="O178" s="173"/>
      <c r="P178" s="174">
        <v>0</v>
      </c>
      <c r="Q178" s="173"/>
      <c r="R178" s="174">
        <v>3.4272855074416007</v>
      </c>
      <c r="S178" s="173"/>
      <c r="T178" s="175">
        <v>0</v>
      </c>
      <c r="AR178" s="168" t="s">
        <v>74</v>
      </c>
      <c r="AT178" s="176" t="s">
        <v>69</v>
      </c>
      <c r="AU178" s="176" t="s">
        <v>74</v>
      </c>
      <c r="AY178" s="168" t="s">
        <v>145</v>
      </c>
      <c r="BK178" s="177">
        <v>0</v>
      </c>
    </row>
    <row r="179" spans="2:65" s="1" customFormat="1" ht="16.5" customHeight="1" x14ac:dyDescent="0.3">
      <c r="B179" s="180"/>
      <c r="C179" s="181" t="s">
        <v>272</v>
      </c>
      <c r="D179" s="181" t="s">
        <v>147</v>
      </c>
      <c r="E179" s="182" t="s">
        <v>1072</v>
      </c>
      <c r="F179" s="183" t="s">
        <v>1073</v>
      </c>
      <c r="G179" s="184" t="s">
        <v>200</v>
      </c>
      <c r="H179" s="185">
        <v>1.3</v>
      </c>
      <c r="I179" s="186">
        <v>5037</v>
      </c>
      <c r="J179" s="187">
        <f>H179*I179</f>
        <v>6548.1</v>
      </c>
      <c r="K179" s="183" t="s">
        <v>151</v>
      </c>
      <c r="L179" s="40"/>
      <c r="M179" s="188" t="s">
        <v>5</v>
      </c>
      <c r="N179" s="189" t="s">
        <v>41</v>
      </c>
      <c r="O179" s="41"/>
      <c r="P179" s="190">
        <v>0</v>
      </c>
      <c r="Q179" s="190">
        <v>2.4533657400000002</v>
      </c>
      <c r="R179" s="190">
        <v>3.1893754620000005</v>
      </c>
      <c r="S179" s="190">
        <v>0</v>
      </c>
      <c r="T179" s="191">
        <v>0</v>
      </c>
      <c r="AR179" s="24" t="s">
        <v>152</v>
      </c>
      <c r="AT179" s="24" t="s">
        <v>147</v>
      </c>
      <c r="AU179" s="24" t="s">
        <v>78</v>
      </c>
      <c r="AY179" s="24" t="s">
        <v>145</v>
      </c>
      <c r="BE179" s="192">
        <v>0</v>
      </c>
      <c r="BF179" s="192">
        <v>0</v>
      </c>
      <c r="BG179" s="192">
        <v>0</v>
      </c>
      <c r="BH179" s="192">
        <v>0</v>
      </c>
      <c r="BI179" s="192">
        <v>0</v>
      </c>
      <c r="BJ179" s="24" t="s">
        <v>74</v>
      </c>
      <c r="BK179" s="192">
        <v>0</v>
      </c>
      <c r="BL179" s="24" t="s">
        <v>152</v>
      </c>
      <c r="BM179" s="24" t="s">
        <v>1074</v>
      </c>
    </row>
    <row r="180" spans="2:65" s="1" customFormat="1" ht="27" x14ac:dyDescent="0.3">
      <c r="B180" s="40"/>
      <c r="D180" s="193" t="s">
        <v>154</v>
      </c>
      <c r="F180" s="194" t="s">
        <v>1075</v>
      </c>
      <c r="I180" s="155"/>
      <c r="L180" s="40"/>
      <c r="M180" s="195"/>
      <c r="N180" s="41"/>
      <c r="O180" s="41"/>
      <c r="P180" s="41"/>
      <c r="Q180" s="41"/>
      <c r="R180" s="41"/>
      <c r="S180" s="41"/>
      <c r="T180" s="69"/>
      <c r="AT180" s="24" t="s">
        <v>154</v>
      </c>
      <c r="AU180" s="24" t="s">
        <v>78</v>
      </c>
    </row>
    <row r="181" spans="2:65" s="12" customFormat="1" x14ac:dyDescent="0.3">
      <c r="B181" s="197"/>
      <c r="D181" s="193" t="s">
        <v>158</v>
      </c>
      <c r="E181" s="198" t="s">
        <v>5</v>
      </c>
      <c r="F181" s="199" t="s">
        <v>1076</v>
      </c>
      <c r="H181" s="198" t="s">
        <v>5</v>
      </c>
      <c r="I181" s="200"/>
      <c r="L181" s="197"/>
      <c r="M181" s="201"/>
      <c r="N181" s="202"/>
      <c r="O181" s="202"/>
      <c r="P181" s="202"/>
      <c r="Q181" s="202"/>
      <c r="R181" s="202"/>
      <c r="S181" s="202"/>
      <c r="T181" s="203"/>
      <c r="AT181" s="198" t="s">
        <v>158</v>
      </c>
      <c r="AU181" s="198" t="s">
        <v>78</v>
      </c>
      <c r="AV181" s="12" t="s">
        <v>74</v>
      </c>
      <c r="AW181" s="12" t="s">
        <v>34</v>
      </c>
      <c r="AX181" s="12" t="s">
        <v>70</v>
      </c>
      <c r="AY181" s="198" t="s">
        <v>145</v>
      </c>
    </row>
    <row r="182" spans="2:65" s="13" customFormat="1" x14ac:dyDescent="0.3">
      <c r="B182" s="204"/>
      <c r="D182" s="193" t="s">
        <v>158</v>
      </c>
      <c r="E182" s="205" t="s">
        <v>5</v>
      </c>
      <c r="F182" s="206" t="s">
        <v>1077</v>
      </c>
      <c r="H182" s="207">
        <v>1.3</v>
      </c>
      <c r="I182" s="208"/>
      <c r="L182" s="204"/>
      <c r="M182" s="209"/>
      <c r="N182" s="210"/>
      <c r="O182" s="210"/>
      <c r="P182" s="210"/>
      <c r="Q182" s="210"/>
      <c r="R182" s="210"/>
      <c r="S182" s="210"/>
      <c r="T182" s="211"/>
      <c r="AT182" s="205" t="s">
        <v>158</v>
      </c>
      <c r="AU182" s="205" t="s">
        <v>78</v>
      </c>
      <c r="AV182" s="13" t="s">
        <v>78</v>
      </c>
      <c r="AW182" s="13" t="s">
        <v>34</v>
      </c>
      <c r="AX182" s="13" t="s">
        <v>74</v>
      </c>
      <c r="AY182" s="205" t="s">
        <v>145</v>
      </c>
    </row>
    <row r="183" spans="2:65" s="1" customFormat="1" ht="16.5" customHeight="1" x14ac:dyDescent="0.3">
      <c r="B183" s="180"/>
      <c r="C183" s="181" t="s">
        <v>278</v>
      </c>
      <c r="D183" s="181" t="s">
        <v>147</v>
      </c>
      <c r="E183" s="182" t="s">
        <v>1078</v>
      </c>
      <c r="F183" s="183" t="s">
        <v>1079</v>
      </c>
      <c r="G183" s="184" t="s">
        <v>260</v>
      </c>
      <c r="H183" s="185">
        <v>0.13300000000000001</v>
      </c>
      <c r="I183" s="186">
        <v>31813</v>
      </c>
      <c r="J183" s="187">
        <f>H183*I183</f>
        <v>4231.1289999999999</v>
      </c>
      <c r="K183" s="183" t="s">
        <v>151</v>
      </c>
      <c r="L183" s="40"/>
      <c r="M183" s="188" t="s">
        <v>5</v>
      </c>
      <c r="N183" s="189" t="s">
        <v>41</v>
      </c>
      <c r="O183" s="41"/>
      <c r="P183" s="190">
        <v>0</v>
      </c>
      <c r="Q183" s="190">
        <v>1.0530555952</v>
      </c>
      <c r="R183" s="190">
        <v>0.14005639416160001</v>
      </c>
      <c r="S183" s="190">
        <v>0</v>
      </c>
      <c r="T183" s="191">
        <v>0</v>
      </c>
      <c r="AR183" s="24" t="s">
        <v>152</v>
      </c>
      <c r="AT183" s="24" t="s">
        <v>147</v>
      </c>
      <c r="AU183" s="24" t="s">
        <v>78</v>
      </c>
      <c r="AY183" s="24" t="s">
        <v>145</v>
      </c>
      <c r="BE183" s="192">
        <v>0</v>
      </c>
      <c r="BF183" s="192">
        <v>0</v>
      </c>
      <c r="BG183" s="192">
        <v>0</v>
      </c>
      <c r="BH183" s="192">
        <v>0</v>
      </c>
      <c r="BI183" s="192">
        <v>0</v>
      </c>
      <c r="BJ183" s="24" t="s">
        <v>74</v>
      </c>
      <c r="BK183" s="192">
        <v>0</v>
      </c>
      <c r="BL183" s="24" t="s">
        <v>152</v>
      </c>
      <c r="BM183" s="24" t="s">
        <v>1080</v>
      </c>
    </row>
    <row r="184" spans="2:65" s="1" customFormat="1" ht="27" x14ac:dyDescent="0.3">
      <c r="B184" s="40"/>
      <c r="D184" s="193" t="s">
        <v>154</v>
      </c>
      <c r="F184" s="194" t="s">
        <v>1081</v>
      </c>
      <c r="I184" s="155"/>
      <c r="L184" s="40"/>
      <c r="M184" s="195"/>
      <c r="N184" s="41"/>
      <c r="O184" s="41"/>
      <c r="P184" s="41"/>
      <c r="Q184" s="41"/>
      <c r="R184" s="41"/>
      <c r="S184" s="41"/>
      <c r="T184" s="69"/>
      <c r="AT184" s="24" t="s">
        <v>154</v>
      </c>
      <c r="AU184" s="24" t="s">
        <v>78</v>
      </c>
    </row>
    <row r="185" spans="2:65" s="12" customFormat="1" x14ac:dyDescent="0.3">
      <c r="B185" s="197"/>
      <c r="D185" s="193" t="s">
        <v>158</v>
      </c>
      <c r="E185" s="198" t="s">
        <v>5</v>
      </c>
      <c r="F185" s="199" t="s">
        <v>1076</v>
      </c>
      <c r="H185" s="198" t="s">
        <v>5</v>
      </c>
      <c r="I185" s="200"/>
      <c r="L185" s="197"/>
      <c r="M185" s="201"/>
      <c r="N185" s="202"/>
      <c r="O185" s="202"/>
      <c r="P185" s="202"/>
      <c r="Q185" s="202"/>
      <c r="R185" s="202"/>
      <c r="S185" s="202"/>
      <c r="T185" s="203"/>
      <c r="AT185" s="198" t="s">
        <v>158</v>
      </c>
      <c r="AU185" s="198" t="s">
        <v>78</v>
      </c>
      <c r="AV185" s="12" t="s">
        <v>74</v>
      </c>
      <c r="AW185" s="12" t="s">
        <v>34</v>
      </c>
      <c r="AX185" s="12" t="s">
        <v>70</v>
      </c>
      <c r="AY185" s="198" t="s">
        <v>145</v>
      </c>
    </row>
    <row r="186" spans="2:65" s="13" customFormat="1" x14ac:dyDescent="0.3">
      <c r="B186" s="204"/>
      <c r="D186" s="193" t="s">
        <v>158</v>
      </c>
      <c r="E186" s="205" t="s">
        <v>5</v>
      </c>
      <c r="F186" s="206" t="s">
        <v>1082</v>
      </c>
      <c r="H186" s="207">
        <v>0.13300000000000001</v>
      </c>
      <c r="I186" s="208"/>
      <c r="L186" s="204"/>
      <c r="M186" s="209"/>
      <c r="N186" s="210"/>
      <c r="O186" s="210"/>
      <c r="P186" s="210"/>
      <c r="Q186" s="210"/>
      <c r="R186" s="210"/>
      <c r="S186" s="210"/>
      <c r="T186" s="211"/>
      <c r="AT186" s="205" t="s">
        <v>158</v>
      </c>
      <c r="AU186" s="205" t="s">
        <v>78</v>
      </c>
      <c r="AV186" s="13" t="s">
        <v>78</v>
      </c>
      <c r="AW186" s="13" t="s">
        <v>34</v>
      </c>
      <c r="AX186" s="13" t="s">
        <v>74</v>
      </c>
      <c r="AY186" s="205" t="s">
        <v>145</v>
      </c>
    </row>
    <row r="187" spans="2:65" s="1" customFormat="1" ht="16.5" customHeight="1" x14ac:dyDescent="0.3">
      <c r="B187" s="180"/>
      <c r="C187" s="181" t="s">
        <v>285</v>
      </c>
      <c r="D187" s="181" t="s">
        <v>147</v>
      </c>
      <c r="E187" s="182" t="s">
        <v>1083</v>
      </c>
      <c r="F187" s="183" t="s">
        <v>1084</v>
      </c>
      <c r="G187" s="184" t="s">
        <v>150</v>
      </c>
      <c r="H187" s="185">
        <v>7.63</v>
      </c>
      <c r="I187" s="186">
        <v>862</v>
      </c>
      <c r="J187" s="187">
        <f>H187*I187</f>
        <v>6577.0599999999995</v>
      </c>
      <c r="K187" s="183" t="s">
        <v>151</v>
      </c>
      <c r="L187" s="40"/>
      <c r="M187" s="188" t="s">
        <v>5</v>
      </c>
      <c r="N187" s="189" t="s">
        <v>41</v>
      </c>
      <c r="O187" s="41"/>
      <c r="P187" s="190">
        <v>0</v>
      </c>
      <c r="Q187" s="190">
        <v>1.2824856000000001E-2</v>
      </c>
      <c r="R187" s="190">
        <v>9.7853651280000009E-2</v>
      </c>
      <c r="S187" s="190">
        <v>0</v>
      </c>
      <c r="T187" s="191">
        <v>0</v>
      </c>
      <c r="AR187" s="24" t="s">
        <v>152</v>
      </c>
      <c r="AT187" s="24" t="s">
        <v>147</v>
      </c>
      <c r="AU187" s="24" t="s">
        <v>78</v>
      </c>
      <c r="AY187" s="24" t="s">
        <v>145</v>
      </c>
      <c r="BE187" s="192">
        <v>0</v>
      </c>
      <c r="BF187" s="192">
        <v>0</v>
      </c>
      <c r="BG187" s="192">
        <v>0</v>
      </c>
      <c r="BH187" s="192">
        <v>0</v>
      </c>
      <c r="BI187" s="192">
        <v>0</v>
      </c>
      <c r="BJ187" s="24" t="s">
        <v>74</v>
      </c>
      <c r="BK187" s="192">
        <v>0</v>
      </c>
      <c r="BL187" s="24" t="s">
        <v>152</v>
      </c>
      <c r="BM187" s="24" t="s">
        <v>1085</v>
      </c>
    </row>
    <row r="188" spans="2:65" s="1" customFormat="1" ht="27" x14ac:dyDescent="0.3">
      <c r="B188" s="40"/>
      <c r="D188" s="193" t="s">
        <v>154</v>
      </c>
      <c r="F188" s="194" t="s">
        <v>1086</v>
      </c>
      <c r="I188" s="155"/>
      <c r="L188" s="40"/>
      <c r="M188" s="195"/>
      <c r="N188" s="41"/>
      <c r="O188" s="41"/>
      <c r="P188" s="41"/>
      <c r="Q188" s="41"/>
      <c r="R188" s="41"/>
      <c r="S188" s="41"/>
      <c r="T188" s="69"/>
      <c r="AT188" s="24" t="s">
        <v>154</v>
      </c>
      <c r="AU188" s="24" t="s">
        <v>78</v>
      </c>
    </row>
    <row r="189" spans="2:65" s="12" customFormat="1" x14ac:dyDescent="0.3">
      <c r="B189" s="197"/>
      <c r="D189" s="193" t="s">
        <v>158</v>
      </c>
      <c r="E189" s="198" t="s">
        <v>5</v>
      </c>
      <c r="F189" s="199" t="s">
        <v>1076</v>
      </c>
      <c r="H189" s="198" t="s">
        <v>5</v>
      </c>
      <c r="I189" s="200"/>
      <c r="L189" s="197"/>
      <c r="M189" s="201"/>
      <c r="N189" s="202"/>
      <c r="O189" s="202"/>
      <c r="P189" s="202"/>
      <c r="Q189" s="202"/>
      <c r="R189" s="202"/>
      <c r="S189" s="202"/>
      <c r="T189" s="203"/>
      <c r="AT189" s="198" t="s">
        <v>158</v>
      </c>
      <c r="AU189" s="198" t="s">
        <v>78</v>
      </c>
      <c r="AV189" s="12" t="s">
        <v>74</v>
      </c>
      <c r="AW189" s="12" t="s">
        <v>34</v>
      </c>
      <c r="AX189" s="12" t="s">
        <v>70</v>
      </c>
      <c r="AY189" s="198" t="s">
        <v>145</v>
      </c>
    </row>
    <row r="190" spans="2:65" s="13" customFormat="1" x14ac:dyDescent="0.3">
      <c r="B190" s="204"/>
      <c r="D190" s="193" t="s">
        <v>158</v>
      </c>
      <c r="E190" s="205" t="s">
        <v>5</v>
      </c>
      <c r="F190" s="206" t="s">
        <v>1087</v>
      </c>
      <c r="H190" s="207">
        <v>5.68</v>
      </c>
      <c r="I190" s="208"/>
      <c r="L190" s="204"/>
      <c r="M190" s="209"/>
      <c r="N190" s="210"/>
      <c r="O190" s="210"/>
      <c r="P190" s="210"/>
      <c r="Q190" s="210"/>
      <c r="R190" s="210"/>
      <c r="S190" s="210"/>
      <c r="T190" s="211"/>
      <c r="AT190" s="205" t="s">
        <v>158</v>
      </c>
      <c r="AU190" s="205" t="s">
        <v>78</v>
      </c>
      <c r="AV190" s="13" t="s">
        <v>78</v>
      </c>
      <c r="AW190" s="13" t="s">
        <v>34</v>
      </c>
      <c r="AX190" s="13" t="s">
        <v>70</v>
      </c>
      <c r="AY190" s="205" t="s">
        <v>145</v>
      </c>
    </row>
    <row r="191" spans="2:65" s="13" customFormat="1" x14ac:dyDescent="0.3">
      <c r="B191" s="204"/>
      <c r="D191" s="193" t="s">
        <v>158</v>
      </c>
      <c r="E191" s="205" t="s">
        <v>5</v>
      </c>
      <c r="F191" s="206" t="s">
        <v>1088</v>
      </c>
      <c r="H191" s="207">
        <v>1.95</v>
      </c>
      <c r="I191" s="208"/>
      <c r="L191" s="204"/>
      <c r="M191" s="209"/>
      <c r="N191" s="210"/>
      <c r="O191" s="210"/>
      <c r="P191" s="210"/>
      <c r="Q191" s="210"/>
      <c r="R191" s="210"/>
      <c r="S191" s="210"/>
      <c r="T191" s="211"/>
      <c r="AT191" s="205" t="s">
        <v>158</v>
      </c>
      <c r="AU191" s="205" t="s">
        <v>78</v>
      </c>
      <c r="AV191" s="13" t="s">
        <v>78</v>
      </c>
      <c r="AW191" s="13" t="s">
        <v>34</v>
      </c>
      <c r="AX191" s="13" t="s">
        <v>70</v>
      </c>
      <c r="AY191" s="205" t="s">
        <v>145</v>
      </c>
    </row>
    <row r="192" spans="2:65" s="14" customFormat="1" x14ac:dyDescent="0.3">
      <c r="B192" s="212"/>
      <c r="D192" s="193" t="s">
        <v>158</v>
      </c>
      <c r="E192" s="213" t="s">
        <v>5</v>
      </c>
      <c r="F192" s="214" t="s">
        <v>175</v>
      </c>
      <c r="H192" s="215">
        <v>7.63</v>
      </c>
      <c r="I192" s="216"/>
      <c r="L192" s="212"/>
      <c r="M192" s="217"/>
      <c r="N192" s="218"/>
      <c r="O192" s="218"/>
      <c r="P192" s="218"/>
      <c r="Q192" s="218"/>
      <c r="R192" s="218"/>
      <c r="S192" s="218"/>
      <c r="T192" s="219"/>
      <c r="AT192" s="213" t="s">
        <v>158</v>
      </c>
      <c r="AU192" s="213" t="s">
        <v>78</v>
      </c>
      <c r="AV192" s="14" t="s">
        <v>152</v>
      </c>
      <c r="AW192" s="14" t="s">
        <v>34</v>
      </c>
      <c r="AX192" s="14" t="s">
        <v>74</v>
      </c>
      <c r="AY192" s="213" t="s">
        <v>145</v>
      </c>
    </row>
    <row r="193" spans="2:65" s="1" customFormat="1" ht="16.5" customHeight="1" x14ac:dyDescent="0.3">
      <c r="B193" s="180"/>
      <c r="C193" s="181" t="s">
        <v>290</v>
      </c>
      <c r="D193" s="181" t="s">
        <v>147</v>
      </c>
      <c r="E193" s="182" t="s">
        <v>1089</v>
      </c>
      <c r="F193" s="183" t="s">
        <v>1090</v>
      </c>
      <c r="G193" s="184" t="s">
        <v>150</v>
      </c>
      <c r="H193" s="185">
        <v>7.63</v>
      </c>
      <c r="I193" s="186">
        <v>199</v>
      </c>
      <c r="J193" s="187">
        <f>H193*I193</f>
        <v>1518.37</v>
      </c>
      <c r="K193" s="183" t="s">
        <v>151</v>
      </c>
      <c r="L193" s="40"/>
      <c r="M193" s="188" t="s">
        <v>5</v>
      </c>
      <c r="N193" s="189" t="s">
        <v>41</v>
      </c>
      <c r="O193" s="41"/>
      <c r="P193" s="190">
        <v>0</v>
      </c>
      <c r="Q193" s="190">
        <v>0</v>
      </c>
      <c r="R193" s="190">
        <v>0</v>
      </c>
      <c r="S193" s="190">
        <v>0</v>
      </c>
      <c r="T193" s="191">
        <v>0</v>
      </c>
      <c r="AR193" s="24" t="s">
        <v>152</v>
      </c>
      <c r="AT193" s="24" t="s">
        <v>147</v>
      </c>
      <c r="AU193" s="24" t="s">
        <v>78</v>
      </c>
      <c r="AY193" s="24" t="s">
        <v>145</v>
      </c>
      <c r="BE193" s="192">
        <v>0</v>
      </c>
      <c r="BF193" s="192">
        <v>0</v>
      </c>
      <c r="BG193" s="192">
        <v>0</v>
      </c>
      <c r="BH193" s="192">
        <v>0</v>
      </c>
      <c r="BI193" s="192">
        <v>0</v>
      </c>
      <c r="BJ193" s="24" t="s">
        <v>74</v>
      </c>
      <c r="BK193" s="192">
        <v>0</v>
      </c>
      <c r="BL193" s="24" t="s">
        <v>152</v>
      </c>
      <c r="BM193" s="24" t="s">
        <v>1091</v>
      </c>
    </row>
    <row r="194" spans="2:65" s="1" customFormat="1" ht="27" x14ac:dyDescent="0.3">
      <c r="B194" s="40"/>
      <c r="D194" s="193" t="s">
        <v>154</v>
      </c>
      <c r="F194" s="194" t="s">
        <v>1092</v>
      </c>
      <c r="I194" s="155"/>
      <c r="L194" s="40"/>
      <c r="M194" s="195"/>
      <c r="N194" s="41"/>
      <c r="O194" s="41"/>
      <c r="P194" s="41"/>
      <c r="Q194" s="41"/>
      <c r="R194" s="41"/>
      <c r="S194" s="41"/>
      <c r="T194" s="69"/>
      <c r="AT194" s="24" t="s">
        <v>154</v>
      </c>
      <c r="AU194" s="24" t="s">
        <v>78</v>
      </c>
    </row>
    <row r="195" spans="2:65" s="13" customFormat="1" x14ac:dyDescent="0.3">
      <c r="B195" s="204"/>
      <c r="D195" s="193" t="s">
        <v>158</v>
      </c>
      <c r="E195" s="205" t="s">
        <v>5</v>
      </c>
      <c r="F195" s="206" t="s">
        <v>1093</v>
      </c>
      <c r="H195" s="207">
        <v>7.63</v>
      </c>
      <c r="I195" s="208"/>
      <c r="L195" s="204"/>
      <c r="M195" s="209"/>
      <c r="N195" s="210"/>
      <c r="O195" s="210"/>
      <c r="P195" s="210"/>
      <c r="Q195" s="210"/>
      <c r="R195" s="210"/>
      <c r="S195" s="210"/>
      <c r="T195" s="211"/>
      <c r="AT195" s="205" t="s">
        <v>158</v>
      </c>
      <c r="AU195" s="205" t="s">
        <v>78</v>
      </c>
      <c r="AV195" s="13" t="s">
        <v>78</v>
      </c>
      <c r="AW195" s="13" t="s">
        <v>34</v>
      </c>
      <c r="AX195" s="13" t="s">
        <v>74</v>
      </c>
      <c r="AY195" s="205" t="s">
        <v>145</v>
      </c>
    </row>
    <row r="196" spans="2:65" s="1" customFormat="1" ht="16.5" customHeight="1" x14ac:dyDescent="0.3">
      <c r="B196" s="180"/>
      <c r="C196" s="181" t="s">
        <v>297</v>
      </c>
      <c r="D196" s="181" t="s">
        <v>147</v>
      </c>
      <c r="E196" s="182" t="s">
        <v>388</v>
      </c>
      <c r="F196" s="183" t="s">
        <v>389</v>
      </c>
      <c r="G196" s="184" t="s">
        <v>200</v>
      </c>
      <c r="H196" s="185">
        <v>1.35</v>
      </c>
      <c r="I196" s="186">
        <v>901</v>
      </c>
      <c r="J196" s="187">
        <f>H196*I196</f>
        <v>1216.3500000000001</v>
      </c>
      <c r="K196" s="183" t="s">
        <v>151</v>
      </c>
      <c r="L196" s="40"/>
      <c r="M196" s="188" t="s">
        <v>5</v>
      </c>
      <c r="N196" s="189" t="s">
        <v>41</v>
      </c>
      <c r="O196" s="41"/>
      <c r="P196" s="190">
        <v>0</v>
      </c>
      <c r="Q196" s="190">
        <v>0</v>
      </c>
      <c r="R196" s="190">
        <v>0</v>
      </c>
      <c r="S196" s="190">
        <v>0</v>
      </c>
      <c r="T196" s="191">
        <v>0</v>
      </c>
      <c r="AR196" s="24" t="s">
        <v>152</v>
      </c>
      <c r="AT196" s="24" t="s">
        <v>147</v>
      </c>
      <c r="AU196" s="24" t="s">
        <v>78</v>
      </c>
      <c r="AY196" s="24" t="s">
        <v>145</v>
      </c>
      <c r="BE196" s="192">
        <v>0</v>
      </c>
      <c r="BF196" s="192">
        <v>0</v>
      </c>
      <c r="BG196" s="192">
        <v>0</v>
      </c>
      <c r="BH196" s="192">
        <v>0</v>
      </c>
      <c r="BI196" s="192">
        <v>0</v>
      </c>
      <c r="BJ196" s="24" t="s">
        <v>74</v>
      </c>
      <c r="BK196" s="192">
        <v>0</v>
      </c>
      <c r="BL196" s="24" t="s">
        <v>152</v>
      </c>
      <c r="BM196" s="24" t="s">
        <v>390</v>
      </c>
    </row>
    <row r="197" spans="2:65" s="1" customFormat="1" x14ac:dyDescent="0.3">
      <c r="B197" s="40"/>
      <c r="D197" s="193" t="s">
        <v>154</v>
      </c>
      <c r="F197" s="194" t="s">
        <v>391</v>
      </c>
      <c r="I197" s="155"/>
      <c r="L197" s="40"/>
      <c r="M197" s="195"/>
      <c r="N197" s="41"/>
      <c r="O197" s="41"/>
      <c r="P197" s="41"/>
      <c r="Q197" s="41"/>
      <c r="R197" s="41"/>
      <c r="S197" s="41"/>
      <c r="T197" s="69"/>
      <c r="AT197" s="24" t="s">
        <v>154</v>
      </c>
      <c r="AU197" s="24" t="s">
        <v>78</v>
      </c>
    </row>
    <row r="198" spans="2:65" s="1" customFormat="1" ht="54" x14ac:dyDescent="0.3">
      <c r="B198" s="40"/>
      <c r="D198" s="193" t="s">
        <v>156</v>
      </c>
      <c r="F198" s="196" t="s">
        <v>392</v>
      </c>
      <c r="I198" s="155"/>
      <c r="L198" s="40"/>
      <c r="M198" s="195"/>
      <c r="N198" s="41"/>
      <c r="O198" s="41"/>
      <c r="P198" s="41"/>
      <c r="Q198" s="41"/>
      <c r="R198" s="41"/>
      <c r="S198" s="41"/>
      <c r="T198" s="69"/>
      <c r="AT198" s="24" t="s">
        <v>156</v>
      </c>
      <c r="AU198" s="24" t="s">
        <v>78</v>
      </c>
    </row>
    <row r="199" spans="2:65" s="12" customFormat="1" x14ac:dyDescent="0.3">
      <c r="B199" s="197"/>
      <c r="D199" s="193" t="s">
        <v>158</v>
      </c>
      <c r="E199" s="198" t="s">
        <v>5</v>
      </c>
      <c r="F199" s="199" t="s">
        <v>159</v>
      </c>
      <c r="H199" s="198" t="s">
        <v>5</v>
      </c>
      <c r="I199" s="200"/>
      <c r="L199" s="197"/>
      <c r="M199" s="201"/>
      <c r="N199" s="202"/>
      <c r="O199" s="202"/>
      <c r="P199" s="202"/>
      <c r="Q199" s="202"/>
      <c r="R199" s="202"/>
      <c r="S199" s="202"/>
      <c r="T199" s="203"/>
      <c r="AT199" s="198" t="s">
        <v>158</v>
      </c>
      <c r="AU199" s="198" t="s">
        <v>78</v>
      </c>
      <c r="AV199" s="12" t="s">
        <v>74</v>
      </c>
      <c r="AW199" s="12" t="s">
        <v>34</v>
      </c>
      <c r="AX199" s="12" t="s">
        <v>70</v>
      </c>
      <c r="AY199" s="198" t="s">
        <v>145</v>
      </c>
    </row>
    <row r="200" spans="2:65" s="13" customFormat="1" x14ac:dyDescent="0.3">
      <c r="B200" s="204"/>
      <c r="D200" s="193" t="s">
        <v>158</v>
      </c>
      <c r="E200" s="205" t="s">
        <v>5</v>
      </c>
      <c r="F200" s="206" t="s">
        <v>1094</v>
      </c>
      <c r="H200" s="207">
        <v>1.35</v>
      </c>
      <c r="I200" s="208"/>
      <c r="L200" s="204"/>
      <c r="M200" s="209"/>
      <c r="N200" s="210"/>
      <c r="O200" s="210"/>
      <c r="P200" s="210"/>
      <c r="Q200" s="210"/>
      <c r="R200" s="210"/>
      <c r="S200" s="210"/>
      <c r="T200" s="211"/>
      <c r="AT200" s="205" t="s">
        <v>158</v>
      </c>
      <c r="AU200" s="205" t="s">
        <v>78</v>
      </c>
      <c r="AV200" s="13" t="s">
        <v>78</v>
      </c>
      <c r="AW200" s="13" t="s">
        <v>34</v>
      </c>
      <c r="AX200" s="13" t="s">
        <v>74</v>
      </c>
      <c r="AY200" s="205" t="s">
        <v>145</v>
      </c>
    </row>
    <row r="201" spans="2:65" s="11" customFormat="1" ht="29.85" customHeight="1" x14ac:dyDescent="0.3">
      <c r="B201" s="167"/>
      <c r="D201" s="168" t="s">
        <v>69</v>
      </c>
      <c r="E201" s="178" t="s">
        <v>182</v>
      </c>
      <c r="F201" s="178" t="s">
        <v>394</v>
      </c>
      <c r="I201" s="170"/>
      <c r="J201" s="179">
        <f>SUBTOTAL(9,J202:J242)</f>
        <v>271517.71000000002</v>
      </c>
      <c r="L201" s="167"/>
      <c r="M201" s="172"/>
      <c r="N201" s="173"/>
      <c r="O201" s="173"/>
      <c r="P201" s="174">
        <v>0</v>
      </c>
      <c r="Q201" s="173"/>
      <c r="R201" s="174">
        <v>301.68620000000004</v>
      </c>
      <c r="S201" s="173"/>
      <c r="T201" s="175">
        <v>0</v>
      </c>
      <c r="AR201" s="168" t="s">
        <v>74</v>
      </c>
      <c r="AT201" s="176" t="s">
        <v>69</v>
      </c>
      <c r="AU201" s="176" t="s">
        <v>74</v>
      </c>
      <c r="AY201" s="168" t="s">
        <v>145</v>
      </c>
      <c r="BK201" s="177">
        <v>0</v>
      </c>
    </row>
    <row r="202" spans="2:65" s="1" customFormat="1" ht="16.5" customHeight="1" x14ac:dyDescent="0.3">
      <c r="B202" s="180"/>
      <c r="C202" s="181" t="s">
        <v>10</v>
      </c>
      <c r="D202" s="181" t="s">
        <v>147</v>
      </c>
      <c r="E202" s="182" t="s">
        <v>396</v>
      </c>
      <c r="F202" s="183" t="s">
        <v>397</v>
      </c>
      <c r="G202" s="184" t="s">
        <v>150</v>
      </c>
      <c r="H202" s="185">
        <v>379.6</v>
      </c>
      <c r="I202" s="186">
        <v>40</v>
      </c>
      <c r="J202" s="187">
        <f>H202*I202</f>
        <v>15184</v>
      </c>
      <c r="K202" s="183" t="s">
        <v>151</v>
      </c>
      <c r="L202" s="40"/>
      <c r="M202" s="188" t="s">
        <v>5</v>
      </c>
      <c r="N202" s="189" t="s">
        <v>41</v>
      </c>
      <c r="O202" s="41"/>
      <c r="P202" s="190">
        <v>0</v>
      </c>
      <c r="Q202" s="190">
        <v>0</v>
      </c>
      <c r="R202" s="190">
        <v>0</v>
      </c>
      <c r="S202" s="190">
        <v>0</v>
      </c>
      <c r="T202" s="191">
        <v>0</v>
      </c>
      <c r="AR202" s="24" t="s">
        <v>152</v>
      </c>
      <c r="AT202" s="24" t="s">
        <v>147</v>
      </c>
      <c r="AU202" s="24" t="s">
        <v>78</v>
      </c>
      <c r="AY202" s="24" t="s">
        <v>145</v>
      </c>
      <c r="BE202" s="192">
        <v>0</v>
      </c>
      <c r="BF202" s="192">
        <v>0</v>
      </c>
      <c r="BG202" s="192">
        <v>0</v>
      </c>
      <c r="BH202" s="192">
        <v>0</v>
      </c>
      <c r="BI202" s="192">
        <v>0</v>
      </c>
      <c r="BJ202" s="24" t="s">
        <v>74</v>
      </c>
      <c r="BK202" s="192">
        <v>0</v>
      </c>
      <c r="BL202" s="24" t="s">
        <v>152</v>
      </c>
      <c r="BM202" s="24" t="s">
        <v>398</v>
      </c>
    </row>
    <row r="203" spans="2:65" s="1" customFormat="1" ht="27" x14ac:dyDescent="0.3">
      <c r="B203" s="40"/>
      <c r="D203" s="193" t="s">
        <v>154</v>
      </c>
      <c r="F203" s="194" t="s">
        <v>399</v>
      </c>
      <c r="I203" s="155"/>
      <c r="L203" s="40"/>
      <c r="M203" s="195"/>
      <c r="N203" s="41"/>
      <c r="O203" s="41"/>
      <c r="P203" s="41"/>
      <c r="Q203" s="41"/>
      <c r="R203" s="41"/>
      <c r="S203" s="41"/>
      <c r="T203" s="69"/>
      <c r="AT203" s="24" t="s">
        <v>154</v>
      </c>
      <c r="AU203" s="24" t="s">
        <v>78</v>
      </c>
    </row>
    <row r="204" spans="2:65" s="1" customFormat="1" ht="67.5" x14ac:dyDescent="0.3">
      <c r="B204" s="40"/>
      <c r="D204" s="193" t="s">
        <v>156</v>
      </c>
      <c r="F204" s="196" t="s">
        <v>400</v>
      </c>
      <c r="I204" s="155"/>
      <c r="L204" s="40"/>
      <c r="M204" s="195"/>
      <c r="N204" s="41"/>
      <c r="O204" s="41"/>
      <c r="P204" s="41"/>
      <c r="Q204" s="41"/>
      <c r="R204" s="41"/>
      <c r="S204" s="41"/>
      <c r="T204" s="69"/>
      <c r="AT204" s="24" t="s">
        <v>156</v>
      </c>
      <c r="AU204" s="24" t="s">
        <v>78</v>
      </c>
    </row>
    <row r="205" spans="2:65" s="12" customFormat="1" x14ac:dyDescent="0.3">
      <c r="B205" s="197"/>
      <c r="D205" s="193" t="s">
        <v>158</v>
      </c>
      <c r="E205" s="198" t="s">
        <v>5</v>
      </c>
      <c r="F205" s="199" t="s">
        <v>159</v>
      </c>
      <c r="H205" s="198" t="s">
        <v>5</v>
      </c>
      <c r="I205" s="200"/>
      <c r="L205" s="197"/>
      <c r="M205" s="201"/>
      <c r="N205" s="202"/>
      <c r="O205" s="202"/>
      <c r="P205" s="202"/>
      <c r="Q205" s="202"/>
      <c r="R205" s="202"/>
      <c r="S205" s="202"/>
      <c r="T205" s="203"/>
      <c r="AT205" s="198" t="s">
        <v>158</v>
      </c>
      <c r="AU205" s="198" t="s">
        <v>78</v>
      </c>
      <c r="AV205" s="12" t="s">
        <v>74</v>
      </c>
      <c r="AW205" s="12" t="s">
        <v>34</v>
      </c>
      <c r="AX205" s="12" t="s">
        <v>70</v>
      </c>
      <c r="AY205" s="198" t="s">
        <v>145</v>
      </c>
    </row>
    <row r="206" spans="2:65" s="12" customFormat="1" x14ac:dyDescent="0.3">
      <c r="B206" s="197"/>
      <c r="D206" s="193" t="s">
        <v>158</v>
      </c>
      <c r="E206" s="198" t="s">
        <v>5</v>
      </c>
      <c r="F206" s="199" t="s">
        <v>401</v>
      </c>
      <c r="H206" s="198" t="s">
        <v>5</v>
      </c>
      <c r="I206" s="200"/>
      <c r="L206" s="197"/>
      <c r="M206" s="201"/>
      <c r="N206" s="202"/>
      <c r="O206" s="202"/>
      <c r="P206" s="202"/>
      <c r="Q206" s="202"/>
      <c r="R206" s="202"/>
      <c r="S206" s="202"/>
      <c r="T206" s="203"/>
      <c r="AT206" s="198" t="s">
        <v>158</v>
      </c>
      <c r="AU206" s="198" t="s">
        <v>78</v>
      </c>
      <c r="AV206" s="12" t="s">
        <v>74</v>
      </c>
      <c r="AW206" s="12" t="s">
        <v>34</v>
      </c>
      <c r="AX206" s="12" t="s">
        <v>70</v>
      </c>
      <c r="AY206" s="198" t="s">
        <v>145</v>
      </c>
    </row>
    <row r="207" spans="2:65" s="13" customFormat="1" x14ac:dyDescent="0.3">
      <c r="B207" s="204"/>
      <c r="D207" s="193" t="s">
        <v>158</v>
      </c>
      <c r="E207" s="205" t="s">
        <v>5</v>
      </c>
      <c r="F207" s="206" t="s">
        <v>1095</v>
      </c>
      <c r="H207" s="207">
        <v>379.6</v>
      </c>
      <c r="I207" s="208"/>
      <c r="L207" s="204"/>
      <c r="M207" s="209"/>
      <c r="N207" s="210"/>
      <c r="O207" s="210"/>
      <c r="P207" s="210"/>
      <c r="Q207" s="210"/>
      <c r="R207" s="210"/>
      <c r="S207" s="210"/>
      <c r="T207" s="211"/>
      <c r="AT207" s="205" t="s">
        <v>158</v>
      </c>
      <c r="AU207" s="205" t="s">
        <v>78</v>
      </c>
      <c r="AV207" s="13" t="s">
        <v>78</v>
      </c>
      <c r="AW207" s="13" t="s">
        <v>34</v>
      </c>
      <c r="AX207" s="13" t="s">
        <v>74</v>
      </c>
      <c r="AY207" s="205" t="s">
        <v>145</v>
      </c>
    </row>
    <row r="208" spans="2:65" s="1" customFormat="1" ht="16.5" customHeight="1" x14ac:dyDescent="0.3">
      <c r="B208" s="180"/>
      <c r="C208" s="228" t="s">
        <v>88</v>
      </c>
      <c r="D208" s="228" t="s">
        <v>273</v>
      </c>
      <c r="E208" s="229" t="s">
        <v>405</v>
      </c>
      <c r="F208" s="230" t="s">
        <v>406</v>
      </c>
      <c r="G208" s="231" t="s">
        <v>260</v>
      </c>
      <c r="H208" s="232">
        <v>233.45400000000001</v>
      </c>
      <c r="I208" s="186">
        <v>265</v>
      </c>
      <c r="J208" s="187">
        <f>H208*I208</f>
        <v>61865.310000000005</v>
      </c>
      <c r="K208" s="230" t="s">
        <v>5</v>
      </c>
      <c r="L208" s="233"/>
      <c r="M208" s="234" t="s">
        <v>5</v>
      </c>
      <c r="N208" s="235" t="s">
        <v>41</v>
      </c>
      <c r="O208" s="41"/>
      <c r="P208" s="190">
        <v>0</v>
      </c>
      <c r="Q208" s="190">
        <v>1</v>
      </c>
      <c r="R208" s="190">
        <v>233.45400000000001</v>
      </c>
      <c r="S208" s="190">
        <v>0</v>
      </c>
      <c r="T208" s="191">
        <v>0</v>
      </c>
      <c r="AR208" s="24" t="s">
        <v>205</v>
      </c>
      <c r="AT208" s="24" t="s">
        <v>273</v>
      </c>
      <c r="AU208" s="24" t="s">
        <v>78</v>
      </c>
      <c r="AY208" s="24" t="s">
        <v>145</v>
      </c>
      <c r="BE208" s="192">
        <v>0</v>
      </c>
      <c r="BF208" s="192">
        <v>0</v>
      </c>
      <c r="BG208" s="192">
        <v>0</v>
      </c>
      <c r="BH208" s="192">
        <v>0</v>
      </c>
      <c r="BI208" s="192">
        <v>0</v>
      </c>
      <c r="BJ208" s="24" t="s">
        <v>74</v>
      </c>
      <c r="BK208" s="192">
        <v>0</v>
      </c>
      <c r="BL208" s="24" t="s">
        <v>152</v>
      </c>
      <c r="BM208" s="24" t="s">
        <v>407</v>
      </c>
    </row>
    <row r="209" spans="2:65" s="1" customFormat="1" x14ac:dyDescent="0.3">
      <c r="B209" s="40"/>
      <c r="D209" s="193" t="s">
        <v>154</v>
      </c>
      <c r="F209" s="194" t="s">
        <v>406</v>
      </c>
      <c r="I209" s="155"/>
      <c r="L209" s="40"/>
      <c r="M209" s="195"/>
      <c r="N209" s="41"/>
      <c r="O209" s="41"/>
      <c r="P209" s="41"/>
      <c r="Q209" s="41"/>
      <c r="R209" s="41"/>
      <c r="S209" s="41"/>
      <c r="T209" s="69"/>
      <c r="AT209" s="24" t="s">
        <v>154</v>
      </c>
      <c r="AU209" s="24" t="s">
        <v>78</v>
      </c>
    </row>
    <row r="210" spans="2:65" s="12" customFormat="1" x14ac:dyDescent="0.3">
      <c r="B210" s="197"/>
      <c r="D210" s="193" t="s">
        <v>158</v>
      </c>
      <c r="E210" s="198" t="s">
        <v>5</v>
      </c>
      <c r="F210" s="199" t="s">
        <v>408</v>
      </c>
      <c r="H210" s="198" t="s">
        <v>5</v>
      </c>
      <c r="I210" s="200"/>
      <c r="L210" s="197"/>
      <c r="M210" s="201"/>
      <c r="N210" s="202"/>
      <c r="O210" s="202"/>
      <c r="P210" s="202"/>
      <c r="Q210" s="202"/>
      <c r="R210" s="202"/>
      <c r="S210" s="202"/>
      <c r="T210" s="203"/>
      <c r="AT210" s="198" t="s">
        <v>158</v>
      </c>
      <c r="AU210" s="198" t="s">
        <v>78</v>
      </c>
      <c r="AV210" s="12" t="s">
        <v>74</v>
      </c>
      <c r="AW210" s="12" t="s">
        <v>34</v>
      </c>
      <c r="AX210" s="12" t="s">
        <v>70</v>
      </c>
      <c r="AY210" s="198" t="s">
        <v>145</v>
      </c>
    </row>
    <row r="211" spans="2:65" s="13" customFormat="1" x14ac:dyDescent="0.3">
      <c r="B211" s="204"/>
      <c r="D211" s="193" t="s">
        <v>158</v>
      </c>
      <c r="E211" s="205" t="s">
        <v>5</v>
      </c>
      <c r="F211" s="206" t="s">
        <v>1096</v>
      </c>
      <c r="H211" s="207">
        <v>233.45400000000001</v>
      </c>
      <c r="I211" s="208"/>
      <c r="L211" s="204"/>
      <c r="M211" s="209"/>
      <c r="N211" s="210"/>
      <c r="O211" s="210"/>
      <c r="P211" s="210"/>
      <c r="Q211" s="210"/>
      <c r="R211" s="210"/>
      <c r="S211" s="210"/>
      <c r="T211" s="211"/>
      <c r="AT211" s="205" t="s">
        <v>158</v>
      </c>
      <c r="AU211" s="205" t="s">
        <v>78</v>
      </c>
      <c r="AV211" s="13" t="s">
        <v>78</v>
      </c>
      <c r="AW211" s="13" t="s">
        <v>34</v>
      </c>
      <c r="AX211" s="13" t="s">
        <v>74</v>
      </c>
      <c r="AY211" s="205" t="s">
        <v>145</v>
      </c>
    </row>
    <row r="212" spans="2:65" s="1" customFormat="1" ht="16.5" customHeight="1" x14ac:dyDescent="0.3">
      <c r="B212" s="180"/>
      <c r="C212" s="181" t="s">
        <v>319</v>
      </c>
      <c r="D212" s="181" t="s">
        <v>147</v>
      </c>
      <c r="E212" s="182" t="s">
        <v>415</v>
      </c>
      <c r="F212" s="183" t="s">
        <v>416</v>
      </c>
      <c r="G212" s="184" t="s">
        <v>150</v>
      </c>
      <c r="H212" s="185">
        <v>195.5</v>
      </c>
      <c r="I212" s="186">
        <v>84</v>
      </c>
      <c r="J212" s="187">
        <f>H212*I212</f>
        <v>16422</v>
      </c>
      <c r="K212" s="183" t="s">
        <v>151</v>
      </c>
      <c r="L212" s="40"/>
      <c r="M212" s="188" t="s">
        <v>5</v>
      </c>
      <c r="N212" s="189" t="s">
        <v>41</v>
      </c>
      <c r="O212" s="41"/>
      <c r="P212" s="190">
        <v>0</v>
      </c>
      <c r="Q212" s="190">
        <v>0</v>
      </c>
      <c r="R212" s="190">
        <v>0</v>
      </c>
      <c r="S212" s="190">
        <v>0</v>
      </c>
      <c r="T212" s="191">
        <v>0</v>
      </c>
      <c r="AR212" s="24" t="s">
        <v>152</v>
      </c>
      <c r="AT212" s="24" t="s">
        <v>147</v>
      </c>
      <c r="AU212" s="24" t="s">
        <v>78</v>
      </c>
      <c r="AY212" s="24" t="s">
        <v>145</v>
      </c>
      <c r="BE212" s="192">
        <v>0</v>
      </c>
      <c r="BF212" s="192">
        <v>0</v>
      </c>
      <c r="BG212" s="192">
        <v>0</v>
      </c>
      <c r="BH212" s="192">
        <v>0</v>
      </c>
      <c r="BI212" s="192">
        <v>0</v>
      </c>
      <c r="BJ212" s="24" t="s">
        <v>74</v>
      </c>
      <c r="BK212" s="192">
        <v>0</v>
      </c>
      <c r="BL212" s="24" t="s">
        <v>152</v>
      </c>
      <c r="BM212" s="24" t="s">
        <v>417</v>
      </c>
    </row>
    <row r="213" spans="2:65" s="1" customFormat="1" x14ac:dyDescent="0.3">
      <c r="B213" s="40"/>
      <c r="D213" s="193" t="s">
        <v>154</v>
      </c>
      <c r="F213" s="194" t="s">
        <v>418</v>
      </c>
      <c r="I213" s="155"/>
      <c r="L213" s="40"/>
      <c r="M213" s="195"/>
      <c r="N213" s="41"/>
      <c r="O213" s="41"/>
      <c r="P213" s="41"/>
      <c r="Q213" s="41"/>
      <c r="R213" s="41"/>
      <c r="S213" s="41"/>
      <c r="T213" s="69"/>
      <c r="AT213" s="24" t="s">
        <v>154</v>
      </c>
      <c r="AU213" s="24" t="s">
        <v>78</v>
      </c>
    </row>
    <row r="214" spans="2:65" s="12" customFormat="1" x14ac:dyDescent="0.3">
      <c r="B214" s="197"/>
      <c r="D214" s="193" t="s">
        <v>158</v>
      </c>
      <c r="E214" s="198" t="s">
        <v>5</v>
      </c>
      <c r="F214" s="199" t="s">
        <v>159</v>
      </c>
      <c r="H214" s="198" t="s">
        <v>5</v>
      </c>
      <c r="I214" s="200"/>
      <c r="L214" s="197"/>
      <c r="M214" s="201"/>
      <c r="N214" s="202"/>
      <c r="O214" s="202"/>
      <c r="P214" s="202"/>
      <c r="Q214" s="202"/>
      <c r="R214" s="202"/>
      <c r="S214" s="202"/>
      <c r="T214" s="203"/>
      <c r="AT214" s="198" t="s">
        <v>158</v>
      </c>
      <c r="AU214" s="198" t="s">
        <v>78</v>
      </c>
      <c r="AV214" s="12" t="s">
        <v>74</v>
      </c>
      <c r="AW214" s="12" t="s">
        <v>34</v>
      </c>
      <c r="AX214" s="12" t="s">
        <v>70</v>
      </c>
      <c r="AY214" s="198" t="s">
        <v>145</v>
      </c>
    </row>
    <row r="215" spans="2:65" s="12" customFormat="1" x14ac:dyDescent="0.3">
      <c r="B215" s="197"/>
      <c r="D215" s="193" t="s">
        <v>158</v>
      </c>
      <c r="E215" s="198" t="s">
        <v>5</v>
      </c>
      <c r="F215" s="199" t="s">
        <v>419</v>
      </c>
      <c r="H215" s="198" t="s">
        <v>5</v>
      </c>
      <c r="I215" s="200"/>
      <c r="L215" s="197"/>
      <c r="M215" s="201"/>
      <c r="N215" s="202"/>
      <c r="O215" s="202"/>
      <c r="P215" s="202"/>
      <c r="Q215" s="202"/>
      <c r="R215" s="202"/>
      <c r="S215" s="202"/>
      <c r="T215" s="203"/>
      <c r="AT215" s="198" t="s">
        <v>158</v>
      </c>
      <c r="AU215" s="198" t="s">
        <v>78</v>
      </c>
      <c r="AV215" s="12" t="s">
        <v>74</v>
      </c>
      <c r="AW215" s="12" t="s">
        <v>34</v>
      </c>
      <c r="AX215" s="12" t="s">
        <v>70</v>
      </c>
      <c r="AY215" s="198" t="s">
        <v>145</v>
      </c>
    </row>
    <row r="216" spans="2:65" s="13" customFormat="1" x14ac:dyDescent="0.3">
      <c r="B216" s="204"/>
      <c r="D216" s="193" t="s">
        <v>158</v>
      </c>
      <c r="E216" s="205" t="s">
        <v>5</v>
      </c>
      <c r="F216" s="206" t="s">
        <v>1097</v>
      </c>
      <c r="H216" s="207">
        <v>195.5</v>
      </c>
      <c r="I216" s="208"/>
      <c r="L216" s="204"/>
      <c r="M216" s="209"/>
      <c r="N216" s="210"/>
      <c r="O216" s="210"/>
      <c r="P216" s="210"/>
      <c r="Q216" s="210"/>
      <c r="R216" s="210"/>
      <c r="S216" s="210"/>
      <c r="T216" s="211"/>
      <c r="AT216" s="205" t="s">
        <v>158</v>
      </c>
      <c r="AU216" s="205" t="s">
        <v>78</v>
      </c>
      <c r="AV216" s="13" t="s">
        <v>78</v>
      </c>
      <c r="AW216" s="13" t="s">
        <v>34</v>
      </c>
      <c r="AX216" s="13" t="s">
        <v>74</v>
      </c>
      <c r="AY216" s="205" t="s">
        <v>145</v>
      </c>
    </row>
    <row r="217" spans="2:65" s="1" customFormat="1" ht="16.5" customHeight="1" x14ac:dyDescent="0.3">
      <c r="B217" s="180"/>
      <c r="C217" s="181" t="s">
        <v>326</v>
      </c>
      <c r="D217" s="181" t="s">
        <v>147</v>
      </c>
      <c r="E217" s="182" t="s">
        <v>422</v>
      </c>
      <c r="F217" s="183" t="s">
        <v>423</v>
      </c>
      <c r="G217" s="184" t="s">
        <v>150</v>
      </c>
      <c r="H217" s="185">
        <v>290</v>
      </c>
      <c r="I217" s="186">
        <v>112</v>
      </c>
      <c r="J217" s="187">
        <f>H217*I217</f>
        <v>32480</v>
      </c>
      <c r="K217" s="183" t="s">
        <v>151</v>
      </c>
      <c r="L217" s="40"/>
      <c r="M217" s="188" t="s">
        <v>5</v>
      </c>
      <c r="N217" s="189" t="s">
        <v>41</v>
      </c>
      <c r="O217" s="41"/>
      <c r="P217" s="190">
        <v>0</v>
      </c>
      <c r="Q217" s="190">
        <v>0</v>
      </c>
      <c r="R217" s="190">
        <v>0</v>
      </c>
      <c r="S217" s="190">
        <v>0</v>
      </c>
      <c r="T217" s="191">
        <v>0</v>
      </c>
      <c r="AR217" s="24" t="s">
        <v>152</v>
      </c>
      <c r="AT217" s="24" t="s">
        <v>147</v>
      </c>
      <c r="AU217" s="24" t="s">
        <v>78</v>
      </c>
      <c r="AY217" s="24" t="s">
        <v>145</v>
      </c>
      <c r="BE217" s="192">
        <v>0</v>
      </c>
      <c r="BF217" s="192">
        <v>0</v>
      </c>
      <c r="BG217" s="192">
        <v>0</v>
      </c>
      <c r="BH217" s="192">
        <v>0</v>
      </c>
      <c r="BI217" s="192">
        <v>0</v>
      </c>
      <c r="BJ217" s="24" t="s">
        <v>74</v>
      </c>
      <c r="BK217" s="192">
        <v>0</v>
      </c>
      <c r="BL217" s="24" t="s">
        <v>152</v>
      </c>
      <c r="BM217" s="24" t="s">
        <v>424</v>
      </c>
    </row>
    <row r="218" spans="2:65" s="1" customFormat="1" x14ac:dyDescent="0.3">
      <c r="B218" s="40"/>
      <c r="D218" s="193" t="s">
        <v>154</v>
      </c>
      <c r="F218" s="194" t="s">
        <v>425</v>
      </c>
      <c r="I218" s="155"/>
      <c r="L218" s="40"/>
      <c r="M218" s="195"/>
      <c r="N218" s="41"/>
      <c r="O218" s="41"/>
      <c r="P218" s="41"/>
      <c r="Q218" s="41"/>
      <c r="R218" s="41"/>
      <c r="S218" s="41"/>
      <c r="T218" s="69"/>
      <c r="AT218" s="24" t="s">
        <v>154</v>
      </c>
      <c r="AU218" s="24" t="s">
        <v>78</v>
      </c>
    </row>
    <row r="219" spans="2:65" s="12" customFormat="1" x14ac:dyDescent="0.3">
      <c r="B219" s="197"/>
      <c r="D219" s="193" t="s">
        <v>158</v>
      </c>
      <c r="E219" s="198" t="s">
        <v>5</v>
      </c>
      <c r="F219" s="199" t="s">
        <v>159</v>
      </c>
      <c r="H219" s="198" t="s">
        <v>5</v>
      </c>
      <c r="I219" s="200"/>
      <c r="L219" s="197"/>
      <c r="M219" s="201"/>
      <c r="N219" s="202"/>
      <c r="O219" s="202"/>
      <c r="P219" s="202"/>
      <c r="Q219" s="202"/>
      <c r="R219" s="202"/>
      <c r="S219" s="202"/>
      <c r="T219" s="203"/>
      <c r="AT219" s="198" t="s">
        <v>158</v>
      </c>
      <c r="AU219" s="198" t="s">
        <v>78</v>
      </c>
      <c r="AV219" s="12" t="s">
        <v>74</v>
      </c>
      <c r="AW219" s="12" t="s">
        <v>34</v>
      </c>
      <c r="AX219" s="12" t="s">
        <v>70</v>
      </c>
      <c r="AY219" s="198" t="s">
        <v>145</v>
      </c>
    </row>
    <row r="220" spans="2:65" s="13" customFormat="1" ht="27" x14ac:dyDescent="0.3">
      <c r="B220" s="204"/>
      <c r="D220" s="193" t="s">
        <v>158</v>
      </c>
      <c r="E220" s="205" t="s">
        <v>5</v>
      </c>
      <c r="F220" s="206" t="s">
        <v>1098</v>
      </c>
      <c r="H220" s="207">
        <v>290</v>
      </c>
      <c r="I220" s="208"/>
      <c r="L220" s="204"/>
      <c r="M220" s="209"/>
      <c r="N220" s="210"/>
      <c r="O220" s="210"/>
      <c r="P220" s="210"/>
      <c r="Q220" s="210"/>
      <c r="R220" s="210"/>
      <c r="S220" s="210"/>
      <c r="T220" s="211"/>
      <c r="AT220" s="205" t="s">
        <v>158</v>
      </c>
      <c r="AU220" s="205" t="s">
        <v>78</v>
      </c>
      <c r="AV220" s="13" t="s">
        <v>78</v>
      </c>
      <c r="AW220" s="13" t="s">
        <v>34</v>
      </c>
      <c r="AX220" s="13" t="s">
        <v>74</v>
      </c>
      <c r="AY220" s="205" t="s">
        <v>145</v>
      </c>
    </row>
    <row r="221" spans="2:65" s="1" customFormat="1" ht="16.5" customHeight="1" x14ac:dyDescent="0.3">
      <c r="B221" s="180"/>
      <c r="C221" s="181" t="s">
        <v>335</v>
      </c>
      <c r="D221" s="181" t="s">
        <v>147</v>
      </c>
      <c r="E221" s="182" t="s">
        <v>430</v>
      </c>
      <c r="F221" s="183" t="s">
        <v>431</v>
      </c>
      <c r="G221" s="184" t="s">
        <v>150</v>
      </c>
      <c r="H221" s="185">
        <v>100</v>
      </c>
      <c r="I221" s="186">
        <v>147</v>
      </c>
      <c r="J221" s="187">
        <f>H221*I221</f>
        <v>14700</v>
      </c>
      <c r="K221" s="183" t="s">
        <v>151</v>
      </c>
      <c r="L221" s="40"/>
      <c r="M221" s="188" t="s">
        <v>5</v>
      </c>
      <c r="N221" s="189" t="s">
        <v>41</v>
      </c>
      <c r="O221" s="41"/>
      <c r="P221" s="190">
        <v>0</v>
      </c>
      <c r="Q221" s="190">
        <v>0</v>
      </c>
      <c r="R221" s="190">
        <v>0</v>
      </c>
      <c r="S221" s="190">
        <v>0</v>
      </c>
      <c r="T221" s="191">
        <v>0</v>
      </c>
      <c r="AR221" s="24" t="s">
        <v>152</v>
      </c>
      <c r="AT221" s="24" t="s">
        <v>147</v>
      </c>
      <c r="AU221" s="24" t="s">
        <v>78</v>
      </c>
      <c r="AY221" s="24" t="s">
        <v>145</v>
      </c>
      <c r="BE221" s="192">
        <v>0</v>
      </c>
      <c r="BF221" s="192">
        <v>0</v>
      </c>
      <c r="BG221" s="192">
        <v>0</v>
      </c>
      <c r="BH221" s="192">
        <v>0</v>
      </c>
      <c r="BI221" s="192">
        <v>0</v>
      </c>
      <c r="BJ221" s="24" t="s">
        <v>74</v>
      </c>
      <c r="BK221" s="192">
        <v>0</v>
      </c>
      <c r="BL221" s="24" t="s">
        <v>152</v>
      </c>
      <c r="BM221" s="24" t="s">
        <v>432</v>
      </c>
    </row>
    <row r="222" spans="2:65" s="1" customFormat="1" x14ac:dyDescent="0.3">
      <c r="B222" s="40"/>
      <c r="D222" s="193" t="s">
        <v>154</v>
      </c>
      <c r="F222" s="194" t="s">
        <v>433</v>
      </c>
      <c r="I222" s="155"/>
      <c r="L222" s="40"/>
      <c r="M222" s="195"/>
      <c r="N222" s="41"/>
      <c r="O222" s="41"/>
      <c r="P222" s="41"/>
      <c r="Q222" s="41"/>
      <c r="R222" s="41"/>
      <c r="S222" s="41"/>
      <c r="T222" s="69"/>
      <c r="AT222" s="24" t="s">
        <v>154</v>
      </c>
      <c r="AU222" s="24" t="s">
        <v>78</v>
      </c>
    </row>
    <row r="223" spans="2:65" s="12" customFormat="1" x14ac:dyDescent="0.3">
      <c r="B223" s="197"/>
      <c r="D223" s="193" t="s">
        <v>158</v>
      </c>
      <c r="E223" s="198" t="s">
        <v>5</v>
      </c>
      <c r="F223" s="199" t="s">
        <v>159</v>
      </c>
      <c r="H223" s="198" t="s">
        <v>5</v>
      </c>
      <c r="I223" s="200"/>
      <c r="L223" s="197"/>
      <c r="M223" s="201"/>
      <c r="N223" s="202"/>
      <c r="O223" s="202"/>
      <c r="P223" s="202"/>
      <c r="Q223" s="202"/>
      <c r="R223" s="202"/>
      <c r="S223" s="202"/>
      <c r="T223" s="203"/>
      <c r="AT223" s="198" t="s">
        <v>158</v>
      </c>
      <c r="AU223" s="198" t="s">
        <v>78</v>
      </c>
      <c r="AV223" s="12" t="s">
        <v>74</v>
      </c>
      <c r="AW223" s="12" t="s">
        <v>34</v>
      </c>
      <c r="AX223" s="12" t="s">
        <v>70</v>
      </c>
      <c r="AY223" s="198" t="s">
        <v>145</v>
      </c>
    </row>
    <row r="224" spans="2:65" s="13" customFormat="1" x14ac:dyDescent="0.3">
      <c r="B224" s="204"/>
      <c r="D224" s="193" t="s">
        <v>158</v>
      </c>
      <c r="E224" s="205" t="s">
        <v>5</v>
      </c>
      <c r="F224" s="206" t="s">
        <v>1099</v>
      </c>
      <c r="H224" s="207">
        <v>100</v>
      </c>
      <c r="I224" s="208"/>
      <c r="L224" s="204"/>
      <c r="M224" s="209"/>
      <c r="N224" s="210"/>
      <c r="O224" s="210"/>
      <c r="P224" s="210"/>
      <c r="Q224" s="210"/>
      <c r="R224" s="210"/>
      <c r="S224" s="210"/>
      <c r="T224" s="211"/>
      <c r="AT224" s="205" t="s">
        <v>158</v>
      </c>
      <c r="AU224" s="205" t="s">
        <v>78</v>
      </c>
      <c r="AV224" s="13" t="s">
        <v>78</v>
      </c>
      <c r="AW224" s="13" t="s">
        <v>34</v>
      </c>
      <c r="AX224" s="13" t="s">
        <v>74</v>
      </c>
      <c r="AY224" s="205" t="s">
        <v>145</v>
      </c>
    </row>
    <row r="225" spans="2:65" s="1" customFormat="1" ht="25.5" customHeight="1" x14ac:dyDescent="0.3">
      <c r="B225" s="180"/>
      <c r="C225" s="181" t="s">
        <v>343</v>
      </c>
      <c r="D225" s="181" t="s">
        <v>147</v>
      </c>
      <c r="E225" s="182" t="s">
        <v>458</v>
      </c>
      <c r="F225" s="183" t="s">
        <v>459</v>
      </c>
      <c r="G225" s="184" t="s">
        <v>150</v>
      </c>
      <c r="H225" s="185">
        <v>100</v>
      </c>
      <c r="I225" s="186">
        <v>252</v>
      </c>
      <c r="J225" s="187">
        <f>H225*I225</f>
        <v>25200</v>
      </c>
      <c r="K225" s="183" t="s">
        <v>151</v>
      </c>
      <c r="L225" s="40"/>
      <c r="M225" s="188" t="s">
        <v>5</v>
      </c>
      <c r="N225" s="189" t="s">
        <v>41</v>
      </c>
      <c r="O225" s="41"/>
      <c r="P225" s="190">
        <v>0</v>
      </c>
      <c r="Q225" s="190">
        <v>8.4250000000000005E-2</v>
      </c>
      <c r="R225" s="190">
        <v>8.4250000000000007</v>
      </c>
      <c r="S225" s="190">
        <v>0</v>
      </c>
      <c r="T225" s="191">
        <v>0</v>
      </c>
      <c r="AR225" s="24" t="s">
        <v>152</v>
      </c>
      <c r="AT225" s="24" t="s">
        <v>147</v>
      </c>
      <c r="AU225" s="24" t="s">
        <v>78</v>
      </c>
      <c r="AY225" s="24" t="s">
        <v>145</v>
      </c>
      <c r="BE225" s="192">
        <v>0</v>
      </c>
      <c r="BF225" s="192">
        <v>0</v>
      </c>
      <c r="BG225" s="192">
        <v>0</v>
      </c>
      <c r="BH225" s="192">
        <v>0</v>
      </c>
      <c r="BI225" s="192">
        <v>0</v>
      </c>
      <c r="BJ225" s="24" t="s">
        <v>74</v>
      </c>
      <c r="BK225" s="192">
        <v>0</v>
      </c>
      <c r="BL225" s="24" t="s">
        <v>152</v>
      </c>
      <c r="BM225" s="24" t="s">
        <v>460</v>
      </c>
    </row>
    <row r="226" spans="2:65" s="1" customFormat="1" ht="40.5" x14ac:dyDescent="0.3">
      <c r="B226" s="40"/>
      <c r="D226" s="193" t="s">
        <v>154</v>
      </c>
      <c r="F226" s="194" t="s">
        <v>461</v>
      </c>
      <c r="I226" s="155"/>
      <c r="L226" s="40"/>
      <c r="M226" s="195"/>
      <c r="N226" s="41"/>
      <c r="O226" s="41"/>
      <c r="P226" s="41"/>
      <c r="Q226" s="41"/>
      <c r="R226" s="41"/>
      <c r="S226" s="41"/>
      <c r="T226" s="69"/>
      <c r="AT226" s="24" t="s">
        <v>154</v>
      </c>
      <c r="AU226" s="24" t="s">
        <v>78</v>
      </c>
    </row>
    <row r="227" spans="2:65" s="1" customFormat="1" ht="121.5" x14ac:dyDescent="0.3">
      <c r="B227" s="40"/>
      <c r="D227" s="193" t="s">
        <v>156</v>
      </c>
      <c r="F227" s="196" t="s">
        <v>462</v>
      </c>
      <c r="I227" s="155"/>
      <c r="L227" s="40"/>
      <c r="M227" s="195"/>
      <c r="N227" s="41"/>
      <c r="O227" s="41"/>
      <c r="P227" s="41"/>
      <c r="Q227" s="41"/>
      <c r="R227" s="41"/>
      <c r="S227" s="41"/>
      <c r="T227" s="69"/>
      <c r="AT227" s="24" t="s">
        <v>156</v>
      </c>
      <c r="AU227" s="24" t="s">
        <v>78</v>
      </c>
    </row>
    <row r="228" spans="2:65" s="12" customFormat="1" x14ac:dyDescent="0.3">
      <c r="B228" s="197"/>
      <c r="D228" s="193" t="s">
        <v>158</v>
      </c>
      <c r="E228" s="198" t="s">
        <v>5</v>
      </c>
      <c r="F228" s="199" t="s">
        <v>159</v>
      </c>
      <c r="H228" s="198" t="s">
        <v>5</v>
      </c>
      <c r="I228" s="200"/>
      <c r="L228" s="197"/>
      <c r="M228" s="201"/>
      <c r="N228" s="202"/>
      <c r="O228" s="202"/>
      <c r="P228" s="202"/>
      <c r="Q228" s="202"/>
      <c r="R228" s="202"/>
      <c r="S228" s="202"/>
      <c r="T228" s="203"/>
      <c r="AT228" s="198" t="s">
        <v>158</v>
      </c>
      <c r="AU228" s="198" t="s">
        <v>78</v>
      </c>
      <c r="AV228" s="12" t="s">
        <v>74</v>
      </c>
      <c r="AW228" s="12" t="s">
        <v>34</v>
      </c>
      <c r="AX228" s="12" t="s">
        <v>70</v>
      </c>
      <c r="AY228" s="198" t="s">
        <v>145</v>
      </c>
    </row>
    <row r="229" spans="2:65" s="13" customFormat="1" x14ac:dyDescent="0.3">
      <c r="B229" s="204"/>
      <c r="D229" s="193" t="s">
        <v>158</v>
      </c>
      <c r="E229" s="205" t="s">
        <v>5</v>
      </c>
      <c r="F229" s="206" t="s">
        <v>1100</v>
      </c>
      <c r="H229" s="207">
        <v>100</v>
      </c>
      <c r="I229" s="208"/>
      <c r="L229" s="204"/>
      <c r="M229" s="209"/>
      <c r="N229" s="210"/>
      <c r="O229" s="210"/>
      <c r="P229" s="210"/>
      <c r="Q229" s="210"/>
      <c r="R229" s="210"/>
      <c r="S229" s="210"/>
      <c r="T229" s="211"/>
      <c r="AT229" s="205" t="s">
        <v>158</v>
      </c>
      <c r="AU229" s="205" t="s">
        <v>78</v>
      </c>
      <c r="AV229" s="13" t="s">
        <v>78</v>
      </c>
      <c r="AW229" s="13" t="s">
        <v>34</v>
      </c>
      <c r="AX229" s="13" t="s">
        <v>74</v>
      </c>
      <c r="AY229" s="205" t="s">
        <v>145</v>
      </c>
    </row>
    <row r="230" spans="2:65" s="1" customFormat="1" ht="16.5" customHeight="1" x14ac:dyDescent="0.3">
      <c r="B230" s="180"/>
      <c r="C230" s="228" t="s">
        <v>350</v>
      </c>
      <c r="D230" s="228" t="s">
        <v>273</v>
      </c>
      <c r="E230" s="229" t="s">
        <v>479</v>
      </c>
      <c r="F230" s="230" t="s">
        <v>480</v>
      </c>
      <c r="G230" s="231" t="s">
        <v>150</v>
      </c>
      <c r="H230" s="232">
        <v>101</v>
      </c>
      <c r="I230" s="186">
        <v>212</v>
      </c>
      <c r="J230" s="187">
        <f>H230*I230</f>
        <v>21412</v>
      </c>
      <c r="K230" s="230" t="s">
        <v>151</v>
      </c>
      <c r="L230" s="233"/>
      <c r="M230" s="234" t="s">
        <v>5</v>
      </c>
      <c r="N230" s="235" t="s">
        <v>41</v>
      </c>
      <c r="O230" s="41"/>
      <c r="P230" s="190">
        <v>0</v>
      </c>
      <c r="Q230" s="190">
        <v>0.14000000000000001</v>
      </c>
      <c r="R230" s="190">
        <v>14.14</v>
      </c>
      <c r="S230" s="190">
        <v>0</v>
      </c>
      <c r="T230" s="191">
        <v>0</v>
      </c>
      <c r="AR230" s="24" t="s">
        <v>205</v>
      </c>
      <c r="AT230" s="24" t="s">
        <v>273</v>
      </c>
      <c r="AU230" s="24" t="s">
        <v>78</v>
      </c>
      <c r="AY230" s="24" t="s">
        <v>145</v>
      </c>
      <c r="BE230" s="192">
        <v>0</v>
      </c>
      <c r="BF230" s="192">
        <v>0</v>
      </c>
      <c r="BG230" s="192">
        <v>0</v>
      </c>
      <c r="BH230" s="192">
        <v>0</v>
      </c>
      <c r="BI230" s="192">
        <v>0</v>
      </c>
      <c r="BJ230" s="24" t="s">
        <v>74</v>
      </c>
      <c r="BK230" s="192">
        <v>0</v>
      </c>
      <c r="BL230" s="24" t="s">
        <v>152</v>
      </c>
      <c r="BM230" s="24" t="s">
        <v>481</v>
      </c>
    </row>
    <row r="231" spans="2:65" s="1" customFormat="1" x14ac:dyDescent="0.3">
      <c r="B231" s="40"/>
      <c r="D231" s="193" t="s">
        <v>154</v>
      </c>
      <c r="F231" s="194" t="s">
        <v>482</v>
      </c>
      <c r="I231" s="155"/>
      <c r="L231" s="40"/>
      <c r="M231" s="195"/>
      <c r="N231" s="41"/>
      <c r="O231" s="41"/>
      <c r="P231" s="41"/>
      <c r="Q231" s="41"/>
      <c r="R231" s="41"/>
      <c r="S231" s="41"/>
      <c r="T231" s="69"/>
      <c r="AT231" s="24" t="s">
        <v>154</v>
      </c>
      <c r="AU231" s="24" t="s">
        <v>78</v>
      </c>
    </row>
    <row r="232" spans="2:65" s="1" customFormat="1" ht="27" x14ac:dyDescent="0.3">
      <c r="B232" s="40"/>
      <c r="D232" s="193" t="s">
        <v>473</v>
      </c>
      <c r="F232" s="196" t="s">
        <v>483</v>
      </c>
      <c r="I232" s="155"/>
      <c r="L232" s="40"/>
      <c r="M232" s="195"/>
      <c r="N232" s="41"/>
      <c r="O232" s="41"/>
      <c r="P232" s="41"/>
      <c r="Q232" s="41"/>
      <c r="R232" s="41"/>
      <c r="S232" s="41"/>
      <c r="T232" s="69"/>
      <c r="AT232" s="24" t="s">
        <v>473</v>
      </c>
      <c r="AU232" s="24" t="s">
        <v>78</v>
      </c>
    </row>
    <row r="233" spans="2:65" s="12" customFormat="1" x14ac:dyDescent="0.3">
      <c r="B233" s="197"/>
      <c r="D233" s="193" t="s">
        <v>158</v>
      </c>
      <c r="E233" s="198" t="s">
        <v>5</v>
      </c>
      <c r="F233" s="199" t="s">
        <v>475</v>
      </c>
      <c r="H233" s="198" t="s">
        <v>5</v>
      </c>
      <c r="I233" s="200"/>
      <c r="L233" s="197"/>
      <c r="M233" s="201"/>
      <c r="N233" s="202"/>
      <c r="O233" s="202"/>
      <c r="P233" s="202"/>
      <c r="Q233" s="202"/>
      <c r="R233" s="202"/>
      <c r="S233" s="202"/>
      <c r="T233" s="203"/>
      <c r="AT233" s="198" t="s">
        <v>158</v>
      </c>
      <c r="AU233" s="198" t="s">
        <v>78</v>
      </c>
      <c r="AV233" s="12" t="s">
        <v>74</v>
      </c>
      <c r="AW233" s="12" t="s">
        <v>34</v>
      </c>
      <c r="AX233" s="12" t="s">
        <v>70</v>
      </c>
      <c r="AY233" s="198" t="s">
        <v>145</v>
      </c>
    </row>
    <row r="234" spans="2:65" s="13" customFormat="1" x14ac:dyDescent="0.3">
      <c r="B234" s="204"/>
      <c r="D234" s="193" t="s">
        <v>158</v>
      </c>
      <c r="E234" s="205" t="s">
        <v>5</v>
      </c>
      <c r="F234" s="206" t="s">
        <v>1101</v>
      </c>
      <c r="H234" s="207">
        <v>101</v>
      </c>
      <c r="I234" s="208"/>
      <c r="L234" s="204"/>
      <c r="M234" s="209"/>
      <c r="N234" s="210"/>
      <c r="O234" s="210"/>
      <c r="P234" s="210"/>
      <c r="Q234" s="210"/>
      <c r="R234" s="210"/>
      <c r="S234" s="210"/>
      <c r="T234" s="211"/>
      <c r="AT234" s="205" t="s">
        <v>158</v>
      </c>
      <c r="AU234" s="205" t="s">
        <v>78</v>
      </c>
      <c r="AV234" s="13" t="s">
        <v>78</v>
      </c>
      <c r="AW234" s="13" t="s">
        <v>34</v>
      </c>
      <c r="AX234" s="13" t="s">
        <v>74</v>
      </c>
      <c r="AY234" s="205" t="s">
        <v>145</v>
      </c>
    </row>
    <row r="235" spans="2:65" s="1" customFormat="1" ht="25.5" customHeight="1" x14ac:dyDescent="0.3">
      <c r="B235" s="180"/>
      <c r="C235" s="181" t="s">
        <v>355</v>
      </c>
      <c r="D235" s="181" t="s">
        <v>147</v>
      </c>
      <c r="E235" s="182" t="s">
        <v>499</v>
      </c>
      <c r="F235" s="183" t="s">
        <v>500</v>
      </c>
      <c r="G235" s="184" t="s">
        <v>150</v>
      </c>
      <c r="H235" s="185">
        <v>160</v>
      </c>
      <c r="I235" s="186">
        <v>265</v>
      </c>
      <c r="J235" s="187">
        <f>H235*I235</f>
        <v>42400</v>
      </c>
      <c r="K235" s="183" t="s">
        <v>151</v>
      </c>
      <c r="L235" s="40"/>
      <c r="M235" s="188" t="s">
        <v>5</v>
      </c>
      <c r="N235" s="189" t="s">
        <v>41</v>
      </c>
      <c r="O235" s="41"/>
      <c r="P235" s="190">
        <v>0</v>
      </c>
      <c r="Q235" s="190">
        <v>0.10362</v>
      </c>
      <c r="R235" s="190">
        <v>16.5792</v>
      </c>
      <c r="S235" s="190">
        <v>0</v>
      </c>
      <c r="T235" s="191">
        <v>0</v>
      </c>
      <c r="AR235" s="24" t="s">
        <v>152</v>
      </c>
      <c r="AT235" s="24" t="s">
        <v>147</v>
      </c>
      <c r="AU235" s="24" t="s">
        <v>78</v>
      </c>
      <c r="AY235" s="24" t="s">
        <v>145</v>
      </c>
      <c r="BE235" s="192">
        <v>0</v>
      </c>
      <c r="BF235" s="192">
        <v>0</v>
      </c>
      <c r="BG235" s="192">
        <v>0</v>
      </c>
      <c r="BH235" s="192">
        <v>0</v>
      </c>
      <c r="BI235" s="192">
        <v>0</v>
      </c>
      <c r="BJ235" s="24" t="s">
        <v>74</v>
      </c>
      <c r="BK235" s="192">
        <v>0</v>
      </c>
      <c r="BL235" s="24" t="s">
        <v>152</v>
      </c>
      <c r="BM235" s="24" t="s">
        <v>501</v>
      </c>
    </row>
    <row r="236" spans="2:65" s="1" customFormat="1" ht="40.5" x14ac:dyDescent="0.3">
      <c r="B236" s="40"/>
      <c r="D236" s="193" t="s">
        <v>154</v>
      </c>
      <c r="F236" s="194" t="s">
        <v>502</v>
      </c>
      <c r="I236" s="155"/>
      <c r="L236" s="40"/>
      <c r="M236" s="195"/>
      <c r="N236" s="41"/>
      <c r="O236" s="41"/>
      <c r="P236" s="41"/>
      <c r="Q236" s="41"/>
      <c r="R236" s="41"/>
      <c r="S236" s="41"/>
      <c r="T236" s="69"/>
      <c r="AT236" s="24" t="s">
        <v>154</v>
      </c>
      <c r="AU236" s="24" t="s">
        <v>78</v>
      </c>
    </row>
    <row r="237" spans="2:65" s="1" customFormat="1" ht="121.5" x14ac:dyDescent="0.3">
      <c r="B237" s="40"/>
      <c r="D237" s="193" t="s">
        <v>156</v>
      </c>
      <c r="F237" s="196" t="s">
        <v>503</v>
      </c>
      <c r="I237" s="155"/>
      <c r="L237" s="40"/>
      <c r="M237" s="195"/>
      <c r="N237" s="41"/>
      <c r="O237" s="41"/>
      <c r="P237" s="41"/>
      <c r="Q237" s="41"/>
      <c r="R237" s="41"/>
      <c r="S237" s="41"/>
      <c r="T237" s="69"/>
      <c r="AT237" s="24" t="s">
        <v>156</v>
      </c>
      <c r="AU237" s="24" t="s">
        <v>78</v>
      </c>
    </row>
    <row r="238" spans="2:65" s="12" customFormat="1" x14ac:dyDescent="0.3">
      <c r="B238" s="197"/>
      <c r="D238" s="193" t="s">
        <v>158</v>
      </c>
      <c r="E238" s="198" t="s">
        <v>5</v>
      </c>
      <c r="F238" s="199" t="s">
        <v>159</v>
      </c>
      <c r="H238" s="198" t="s">
        <v>5</v>
      </c>
      <c r="I238" s="200"/>
      <c r="L238" s="197"/>
      <c r="M238" s="201"/>
      <c r="N238" s="202"/>
      <c r="O238" s="202"/>
      <c r="P238" s="202"/>
      <c r="Q238" s="202"/>
      <c r="R238" s="202"/>
      <c r="S238" s="202"/>
      <c r="T238" s="203"/>
      <c r="AT238" s="198" t="s">
        <v>158</v>
      </c>
      <c r="AU238" s="198" t="s">
        <v>78</v>
      </c>
      <c r="AV238" s="12" t="s">
        <v>74</v>
      </c>
      <c r="AW238" s="12" t="s">
        <v>34</v>
      </c>
      <c r="AX238" s="12" t="s">
        <v>70</v>
      </c>
      <c r="AY238" s="198" t="s">
        <v>145</v>
      </c>
    </row>
    <row r="239" spans="2:65" s="13" customFormat="1" x14ac:dyDescent="0.3">
      <c r="B239" s="204"/>
      <c r="D239" s="193" t="s">
        <v>158</v>
      </c>
      <c r="E239" s="205" t="s">
        <v>5</v>
      </c>
      <c r="F239" s="206" t="s">
        <v>1102</v>
      </c>
      <c r="H239" s="207">
        <v>145</v>
      </c>
      <c r="I239" s="208"/>
      <c r="L239" s="204"/>
      <c r="M239" s="209"/>
      <c r="N239" s="210"/>
      <c r="O239" s="210"/>
      <c r="P239" s="210"/>
      <c r="Q239" s="210"/>
      <c r="R239" s="210"/>
      <c r="S239" s="210"/>
      <c r="T239" s="211"/>
      <c r="AT239" s="205" t="s">
        <v>158</v>
      </c>
      <c r="AU239" s="205" t="s">
        <v>78</v>
      </c>
      <c r="AV239" s="13" t="s">
        <v>78</v>
      </c>
      <c r="AW239" s="13" t="s">
        <v>34</v>
      </c>
      <c r="AX239" s="13" t="s">
        <v>70</v>
      </c>
      <c r="AY239" s="205" t="s">
        <v>145</v>
      </c>
    </row>
    <row r="240" spans="2:65" s="13" customFormat="1" x14ac:dyDescent="0.3">
      <c r="B240" s="204"/>
      <c r="D240" s="193" t="s">
        <v>158</v>
      </c>
      <c r="E240" s="205" t="s">
        <v>5</v>
      </c>
      <c r="F240" s="206" t="s">
        <v>1103</v>
      </c>
      <c r="H240" s="207">
        <v>15</v>
      </c>
      <c r="I240" s="208"/>
      <c r="L240" s="204"/>
      <c r="M240" s="209"/>
      <c r="N240" s="210"/>
      <c r="O240" s="210"/>
      <c r="P240" s="210"/>
      <c r="Q240" s="210"/>
      <c r="R240" s="210"/>
      <c r="S240" s="210"/>
      <c r="T240" s="211"/>
      <c r="AT240" s="205" t="s">
        <v>158</v>
      </c>
      <c r="AU240" s="205" t="s">
        <v>78</v>
      </c>
      <c r="AV240" s="13" t="s">
        <v>78</v>
      </c>
      <c r="AW240" s="13" t="s">
        <v>34</v>
      </c>
      <c r="AX240" s="13" t="s">
        <v>70</v>
      </c>
      <c r="AY240" s="205" t="s">
        <v>145</v>
      </c>
    </row>
    <row r="241" spans="2:65" s="14" customFormat="1" x14ac:dyDescent="0.3">
      <c r="B241" s="212"/>
      <c r="D241" s="193" t="s">
        <v>158</v>
      </c>
      <c r="E241" s="213" t="s">
        <v>5</v>
      </c>
      <c r="F241" s="214" t="s">
        <v>175</v>
      </c>
      <c r="H241" s="215">
        <v>160</v>
      </c>
      <c r="I241" s="216"/>
      <c r="L241" s="212"/>
      <c r="M241" s="217"/>
      <c r="N241" s="218"/>
      <c r="O241" s="218"/>
      <c r="P241" s="218"/>
      <c r="Q241" s="218"/>
      <c r="R241" s="218"/>
      <c r="S241" s="218"/>
      <c r="T241" s="219"/>
      <c r="AT241" s="213" t="s">
        <v>158</v>
      </c>
      <c r="AU241" s="213" t="s">
        <v>78</v>
      </c>
      <c r="AV241" s="14" t="s">
        <v>152</v>
      </c>
      <c r="AW241" s="14" t="s">
        <v>34</v>
      </c>
      <c r="AX241" s="14" t="s">
        <v>74</v>
      </c>
      <c r="AY241" s="213" t="s">
        <v>145</v>
      </c>
    </row>
    <row r="242" spans="2:65" s="1" customFormat="1" ht="16.5" customHeight="1" x14ac:dyDescent="0.3">
      <c r="B242" s="180"/>
      <c r="C242" s="228" t="s">
        <v>369</v>
      </c>
      <c r="D242" s="228" t="s">
        <v>273</v>
      </c>
      <c r="E242" s="229" t="s">
        <v>511</v>
      </c>
      <c r="F242" s="230" t="s">
        <v>512</v>
      </c>
      <c r="G242" s="231" t="s">
        <v>150</v>
      </c>
      <c r="H242" s="232">
        <v>161.6</v>
      </c>
      <c r="I242" s="186">
        <v>259</v>
      </c>
      <c r="J242" s="187">
        <f>H242*I242</f>
        <v>41854.400000000001</v>
      </c>
      <c r="K242" s="230" t="s">
        <v>5</v>
      </c>
      <c r="L242" s="233"/>
      <c r="M242" s="234" t="s">
        <v>5</v>
      </c>
      <c r="N242" s="235" t="s">
        <v>41</v>
      </c>
      <c r="O242" s="41"/>
      <c r="P242" s="190">
        <v>0</v>
      </c>
      <c r="Q242" s="190">
        <v>0.18</v>
      </c>
      <c r="R242" s="190">
        <v>29.087999999999997</v>
      </c>
      <c r="S242" s="190">
        <v>0</v>
      </c>
      <c r="T242" s="191">
        <v>0</v>
      </c>
      <c r="AR242" s="24" t="s">
        <v>205</v>
      </c>
      <c r="AT242" s="24" t="s">
        <v>273</v>
      </c>
      <c r="AU242" s="24" t="s">
        <v>78</v>
      </c>
      <c r="AY242" s="24" t="s">
        <v>145</v>
      </c>
      <c r="BE242" s="192">
        <v>0</v>
      </c>
      <c r="BF242" s="192">
        <v>0</v>
      </c>
      <c r="BG242" s="192">
        <v>0</v>
      </c>
      <c r="BH242" s="192">
        <v>0</v>
      </c>
      <c r="BI242" s="192">
        <v>0</v>
      </c>
      <c r="BJ242" s="24" t="s">
        <v>74</v>
      </c>
      <c r="BK242" s="192">
        <v>0</v>
      </c>
      <c r="BL242" s="24" t="s">
        <v>152</v>
      </c>
      <c r="BM242" s="24" t="s">
        <v>513</v>
      </c>
    </row>
    <row r="243" spans="2:65" s="1" customFormat="1" x14ac:dyDescent="0.3">
      <c r="B243" s="40"/>
      <c r="D243" s="193" t="s">
        <v>154</v>
      </c>
      <c r="F243" s="194" t="s">
        <v>514</v>
      </c>
      <c r="I243" s="155"/>
      <c r="L243" s="40"/>
      <c r="M243" s="195"/>
      <c r="N243" s="41"/>
      <c r="O243" s="41"/>
      <c r="P243" s="41"/>
      <c r="Q243" s="41"/>
      <c r="R243" s="41"/>
      <c r="S243" s="41"/>
      <c r="T243" s="69"/>
      <c r="AT243" s="24" t="s">
        <v>154</v>
      </c>
      <c r="AU243" s="24" t="s">
        <v>78</v>
      </c>
    </row>
    <row r="244" spans="2:65" s="1" customFormat="1" ht="27" x14ac:dyDescent="0.3">
      <c r="B244" s="40"/>
      <c r="D244" s="193" t="s">
        <v>473</v>
      </c>
      <c r="F244" s="196" t="s">
        <v>474</v>
      </c>
      <c r="I244" s="155"/>
      <c r="L244" s="40"/>
      <c r="M244" s="195"/>
      <c r="N244" s="41"/>
      <c r="O244" s="41"/>
      <c r="P244" s="41"/>
      <c r="Q244" s="41"/>
      <c r="R244" s="41"/>
      <c r="S244" s="41"/>
      <c r="T244" s="69"/>
      <c r="AT244" s="24" t="s">
        <v>473</v>
      </c>
      <c r="AU244" s="24" t="s">
        <v>78</v>
      </c>
    </row>
    <row r="245" spans="2:65" s="12" customFormat="1" x14ac:dyDescent="0.3">
      <c r="B245" s="197"/>
      <c r="D245" s="193" t="s">
        <v>158</v>
      </c>
      <c r="E245" s="198" t="s">
        <v>5</v>
      </c>
      <c r="F245" s="199" t="s">
        <v>515</v>
      </c>
      <c r="H245" s="198" t="s">
        <v>5</v>
      </c>
      <c r="I245" s="200"/>
      <c r="L245" s="197"/>
      <c r="M245" s="201"/>
      <c r="N245" s="202"/>
      <c r="O245" s="202"/>
      <c r="P245" s="202"/>
      <c r="Q245" s="202"/>
      <c r="R245" s="202"/>
      <c r="S245" s="202"/>
      <c r="T245" s="203"/>
      <c r="AT245" s="198" t="s">
        <v>158</v>
      </c>
      <c r="AU245" s="198" t="s">
        <v>78</v>
      </c>
      <c r="AV245" s="12" t="s">
        <v>74</v>
      </c>
      <c r="AW245" s="12" t="s">
        <v>34</v>
      </c>
      <c r="AX245" s="12" t="s">
        <v>70</v>
      </c>
      <c r="AY245" s="198" t="s">
        <v>145</v>
      </c>
    </row>
    <row r="246" spans="2:65" s="13" customFormat="1" x14ac:dyDescent="0.3">
      <c r="B246" s="204"/>
      <c r="D246" s="193" t="s">
        <v>158</v>
      </c>
      <c r="E246" s="205" t="s">
        <v>5</v>
      </c>
      <c r="F246" s="206" t="s">
        <v>1104</v>
      </c>
      <c r="H246" s="207">
        <v>161.6</v>
      </c>
      <c r="I246" s="208"/>
      <c r="L246" s="204"/>
      <c r="M246" s="209"/>
      <c r="N246" s="210"/>
      <c r="O246" s="210"/>
      <c r="P246" s="210"/>
      <c r="Q246" s="210"/>
      <c r="R246" s="210"/>
      <c r="S246" s="210"/>
      <c r="T246" s="211"/>
      <c r="AT246" s="205" t="s">
        <v>158</v>
      </c>
      <c r="AU246" s="205" t="s">
        <v>78</v>
      </c>
      <c r="AV246" s="13" t="s">
        <v>78</v>
      </c>
      <c r="AW246" s="13" t="s">
        <v>34</v>
      </c>
      <c r="AX246" s="13" t="s">
        <v>74</v>
      </c>
      <c r="AY246" s="205" t="s">
        <v>145</v>
      </c>
    </row>
    <row r="247" spans="2:65" s="11" customFormat="1" ht="29.85" customHeight="1" x14ac:dyDescent="0.3">
      <c r="B247" s="167"/>
      <c r="D247" s="168" t="s">
        <v>69</v>
      </c>
      <c r="E247" s="178" t="s">
        <v>191</v>
      </c>
      <c r="F247" s="178" t="s">
        <v>1105</v>
      </c>
      <c r="I247" s="170"/>
      <c r="J247" s="179">
        <f>SUBTOTAL(9,J248:J254)</f>
        <v>810.52800000000002</v>
      </c>
      <c r="L247" s="167"/>
      <c r="M247" s="172"/>
      <c r="N247" s="173"/>
      <c r="O247" s="173"/>
      <c r="P247" s="174">
        <v>0</v>
      </c>
      <c r="Q247" s="173"/>
      <c r="R247" s="174">
        <v>3.434987908E-2</v>
      </c>
      <c r="S247" s="173"/>
      <c r="T247" s="175">
        <v>0</v>
      </c>
      <c r="AR247" s="168" t="s">
        <v>74</v>
      </c>
      <c r="AT247" s="176" t="s">
        <v>69</v>
      </c>
      <c r="AU247" s="176" t="s">
        <v>74</v>
      </c>
      <c r="AY247" s="168" t="s">
        <v>145</v>
      </c>
      <c r="BK247" s="177">
        <v>0</v>
      </c>
    </row>
    <row r="248" spans="2:65" s="1" customFormat="1" ht="16.5" customHeight="1" x14ac:dyDescent="0.3">
      <c r="B248" s="180"/>
      <c r="C248" s="181" t="s">
        <v>94</v>
      </c>
      <c r="D248" s="181" t="s">
        <v>147</v>
      </c>
      <c r="E248" s="182" t="s">
        <v>1106</v>
      </c>
      <c r="F248" s="183" t="s">
        <v>1107</v>
      </c>
      <c r="G248" s="184" t="s">
        <v>185</v>
      </c>
      <c r="H248" s="185">
        <v>3.7</v>
      </c>
      <c r="I248" s="186">
        <v>199</v>
      </c>
      <c r="J248" s="187">
        <f>H248*I248</f>
        <v>736.30000000000007</v>
      </c>
      <c r="K248" s="183" t="s">
        <v>151</v>
      </c>
      <c r="L248" s="40"/>
      <c r="M248" s="188" t="s">
        <v>5</v>
      </c>
      <c r="N248" s="189" t="s">
        <v>41</v>
      </c>
      <c r="O248" s="41"/>
      <c r="P248" s="190">
        <v>0</v>
      </c>
      <c r="Q248" s="190">
        <v>7.4624839999999995E-4</v>
      </c>
      <c r="R248" s="190">
        <v>2.7611190799999999E-3</v>
      </c>
      <c r="S248" s="190">
        <v>0</v>
      </c>
      <c r="T248" s="191">
        <v>0</v>
      </c>
      <c r="AR248" s="24" t="s">
        <v>152</v>
      </c>
      <c r="AT248" s="24" t="s">
        <v>147</v>
      </c>
      <c r="AU248" s="24" t="s">
        <v>78</v>
      </c>
      <c r="AY248" s="24" t="s">
        <v>145</v>
      </c>
      <c r="BE248" s="192">
        <v>0</v>
      </c>
      <c r="BF248" s="192">
        <v>0</v>
      </c>
      <c r="BG248" s="192">
        <v>0</v>
      </c>
      <c r="BH248" s="192">
        <v>0</v>
      </c>
      <c r="BI248" s="192">
        <v>0</v>
      </c>
      <c r="BJ248" s="24" t="s">
        <v>74</v>
      </c>
      <c r="BK248" s="192">
        <v>0</v>
      </c>
      <c r="BL248" s="24" t="s">
        <v>152</v>
      </c>
      <c r="BM248" s="24" t="s">
        <v>1108</v>
      </c>
    </row>
    <row r="249" spans="2:65" s="1" customFormat="1" ht="27" x14ac:dyDescent="0.3">
      <c r="B249" s="40"/>
      <c r="D249" s="193" t="s">
        <v>154</v>
      </c>
      <c r="F249" s="194" t="s">
        <v>1109</v>
      </c>
      <c r="I249" s="155"/>
      <c r="L249" s="40"/>
      <c r="M249" s="195"/>
      <c r="N249" s="41"/>
      <c r="O249" s="41"/>
      <c r="P249" s="41"/>
      <c r="Q249" s="41"/>
      <c r="R249" s="41"/>
      <c r="S249" s="41"/>
      <c r="T249" s="69"/>
      <c r="AT249" s="24" t="s">
        <v>154</v>
      </c>
      <c r="AU249" s="24" t="s">
        <v>78</v>
      </c>
    </row>
    <row r="250" spans="2:65" s="1" customFormat="1" ht="67.5" x14ac:dyDescent="0.3">
      <c r="B250" s="40"/>
      <c r="D250" s="193" t="s">
        <v>156</v>
      </c>
      <c r="F250" s="196" t="s">
        <v>1110</v>
      </c>
      <c r="I250" s="155"/>
      <c r="L250" s="40"/>
      <c r="M250" s="195"/>
      <c r="N250" s="41"/>
      <c r="O250" s="41"/>
      <c r="P250" s="41"/>
      <c r="Q250" s="41"/>
      <c r="R250" s="41"/>
      <c r="S250" s="41"/>
      <c r="T250" s="69"/>
      <c r="AT250" s="24" t="s">
        <v>156</v>
      </c>
      <c r="AU250" s="24" t="s">
        <v>78</v>
      </c>
    </row>
    <row r="251" spans="2:65" s="12" customFormat="1" x14ac:dyDescent="0.3">
      <c r="B251" s="197"/>
      <c r="D251" s="193" t="s">
        <v>158</v>
      </c>
      <c r="E251" s="198" t="s">
        <v>5</v>
      </c>
      <c r="F251" s="199" t="s">
        <v>1111</v>
      </c>
      <c r="H251" s="198" t="s">
        <v>5</v>
      </c>
      <c r="I251" s="200"/>
      <c r="L251" s="197"/>
      <c r="M251" s="201"/>
      <c r="N251" s="202"/>
      <c r="O251" s="202"/>
      <c r="P251" s="202"/>
      <c r="Q251" s="202"/>
      <c r="R251" s="202"/>
      <c r="S251" s="202"/>
      <c r="T251" s="203"/>
      <c r="AT251" s="198" t="s">
        <v>158</v>
      </c>
      <c r="AU251" s="198" t="s">
        <v>78</v>
      </c>
      <c r="AV251" s="12" t="s">
        <v>74</v>
      </c>
      <c r="AW251" s="12" t="s">
        <v>34</v>
      </c>
      <c r="AX251" s="12" t="s">
        <v>70</v>
      </c>
      <c r="AY251" s="198" t="s">
        <v>145</v>
      </c>
    </row>
    <row r="252" spans="2:65" s="12" customFormat="1" x14ac:dyDescent="0.3">
      <c r="B252" s="197"/>
      <c r="D252" s="193" t="s">
        <v>158</v>
      </c>
      <c r="E252" s="198" t="s">
        <v>5</v>
      </c>
      <c r="F252" s="199" t="s">
        <v>1112</v>
      </c>
      <c r="H252" s="198" t="s">
        <v>5</v>
      </c>
      <c r="I252" s="200"/>
      <c r="L252" s="197"/>
      <c r="M252" s="201"/>
      <c r="N252" s="202"/>
      <c r="O252" s="202"/>
      <c r="P252" s="202"/>
      <c r="Q252" s="202"/>
      <c r="R252" s="202"/>
      <c r="S252" s="202"/>
      <c r="T252" s="203"/>
      <c r="AT252" s="198" t="s">
        <v>158</v>
      </c>
      <c r="AU252" s="198" t="s">
        <v>78</v>
      </c>
      <c r="AV252" s="12" t="s">
        <v>74</v>
      </c>
      <c r="AW252" s="12" t="s">
        <v>34</v>
      </c>
      <c r="AX252" s="12" t="s">
        <v>70</v>
      </c>
      <c r="AY252" s="198" t="s">
        <v>145</v>
      </c>
    </row>
    <row r="253" spans="2:65" s="13" customFormat="1" x14ac:dyDescent="0.3">
      <c r="B253" s="204"/>
      <c r="D253" s="193" t="s">
        <v>158</v>
      </c>
      <c r="E253" s="205" t="s">
        <v>5</v>
      </c>
      <c r="F253" s="206" t="s">
        <v>1113</v>
      </c>
      <c r="H253" s="207">
        <v>3.7</v>
      </c>
      <c r="I253" s="208"/>
      <c r="L253" s="204"/>
      <c r="M253" s="209"/>
      <c r="N253" s="210"/>
      <c r="O253" s="210"/>
      <c r="P253" s="210"/>
      <c r="Q253" s="210"/>
      <c r="R253" s="210"/>
      <c r="S253" s="210"/>
      <c r="T253" s="211"/>
      <c r="AT253" s="205" t="s">
        <v>158</v>
      </c>
      <c r="AU253" s="205" t="s">
        <v>78</v>
      </c>
      <c r="AV253" s="13" t="s">
        <v>78</v>
      </c>
      <c r="AW253" s="13" t="s">
        <v>34</v>
      </c>
      <c r="AX253" s="13" t="s">
        <v>74</v>
      </c>
      <c r="AY253" s="205" t="s">
        <v>145</v>
      </c>
    </row>
    <row r="254" spans="2:65" s="1" customFormat="1" ht="25.5" customHeight="1" x14ac:dyDescent="0.3">
      <c r="B254" s="180"/>
      <c r="C254" s="181" t="s">
        <v>97</v>
      </c>
      <c r="D254" s="181" t="s">
        <v>147</v>
      </c>
      <c r="E254" s="182" t="s">
        <v>1114</v>
      </c>
      <c r="F254" s="183" t="s">
        <v>1115</v>
      </c>
      <c r="G254" s="184" t="s">
        <v>200</v>
      </c>
      <c r="H254" s="185">
        <v>1.4E-2</v>
      </c>
      <c r="I254" s="186">
        <v>5302</v>
      </c>
      <c r="J254" s="187">
        <f>H254*I254</f>
        <v>74.228000000000009</v>
      </c>
      <c r="K254" s="183" t="s">
        <v>151</v>
      </c>
      <c r="L254" s="40"/>
      <c r="M254" s="188" t="s">
        <v>5</v>
      </c>
      <c r="N254" s="189" t="s">
        <v>41</v>
      </c>
      <c r="O254" s="41"/>
      <c r="P254" s="190">
        <v>0</v>
      </c>
      <c r="Q254" s="190">
        <v>2.2563399999999998</v>
      </c>
      <c r="R254" s="190">
        <v>3.158876E-2</v>
      </c>
      <c r="S254" s="190">
        <v>0</v>
      </c>
      <c r="T254" s="191">
        <v>0</v>
      </c>
      <c r="AR254" s="24" t="s">
        <v>152</v>
      </c>
      <c r="AT254" s="24" t="s">
        <v>147</v>
      </c>
      <c r="AU254" s="24" t="s">
        <v>78</v>
      </c>
      <c r="AY254" s="24" t="s">
        <v>145</v>
      </c>
      <c r="BE254" s="192">
        <v>0</v>
      </c>
      <c r="BF254" s="192">
        <v>0</v>
      </c>
      <c r="BG254" s="192">
        <v>0</v>
      </c>
      <c r="BH254" s="192">
        <v>0</v>
      </c>
      <c r="BI254" s="192">
        <v>0</v>
      </c>
      <c r="BJ254" s="24" t="s">
        <v>74</v>
      </c>
      <c r="BK254" s="192">
        <v>0</v>
      </c>
      <c r="BL254" s="24" t="s">
        <v>152</v>
      </c>
      <c r="BM254" s="24" t="s">
        <v>1116</v>
      </c>
    </row>
    <row r="255" spans="2:65" s="1" customFormat="1" ht="27" x14ac:dyDescent="0.3">
      <c r="B255" s="40"/>
      <c r="D255" s="193" t="s">
        <v>154</v>
      </c>
      <c r="F255" s="194" t="s">
        <v>1117</v>
      </c>
      <c r="I255" s="155"/>
      <c r="L255" s="40"/>
      <c r="M255" s="195"/>
      <c r="N255" s="41"/>
      <c r="O255" s="41"/>
      <c r="P255" s="41"/>
      <c r="Q255" s="41"/>
      <c r="R255" s="41"/>
      <c r="S255" s="41"/>
      <c r="T255" s="69"/>
      <c r="AT255" s="24" t="s">
        <v>154</v>
      </c>
      <c r="AU255" s="24" t="s">
        <v>78</v>
      </c>
    </row>
    <row r="256" spans="2:65" s="12" customFormat="1" x14ac:dyDescent="0.3">
      <c r="B256" s="197"/>
      <c r="D256" s="193" t="s">
        <v>158</v>
      </c>
      <c r="E256" s="198" t="s">
        <v>5</v>
      </c>
      <c r="F256" s="199" t="s">
        <v>1111</v>
      </c>
      <c r="H256" s="198" t="s">
        <v>5</v>
      </c>
      <c r="I256" s="200"/>
      <c r="L256" s="197"/>
      <c r="M256" s="201"/>
      <c r="N256" s="202"/>
      <c r="O256" s="202"/>
      <c r="P256" s="202"/>
      <c r="Q256" s="202"/>
      <c r="R256" s="202"/>
      <c r="S256" s="202"/>
      <c r="T256" s="203"/>
      <c r="AT256" s="198" t="s">
        <v>158</v>
      </c>
      <c r="AU256" s="198" t="s">
        <v>78</v>
      </c>
      <c r="AV256" s="12" t="s">
        <v>74</v>
      </c>
      <c r="AW256" s="12" t="s">
        <v>34</v>
      </c>
      <c r="AX256" s="12" t="s">
        <v>70</v>
      </c>
      <c r="AY256" s="198" t="s">
        <v>145</v>
      </c>
    </row>
    <row r="257" spans="2:65" s="13" customFormat="1" x14ac:dyDescent="0.3">
      <c r="B257" s="204"/>
      <c r="D257" s="193" t="s">
        <v>158</v>
      </c>
      <c r="E257" s="205" t="s">
        <v>5</v>
      </c>
      <c r="F257" s="206" t="s">
        <v>1118</v>
      </c>
      <c r="H257" s="207">
        <v>1.4E-2</v>
      </c>
      <c r="I257" s="208"/>
      <c r="L257" s="204"/>
      <c r="M257" s="209"/>
      <c r="N257" s="210"/>
      <c r="O257" s="210"/>
      <c r="P257" s="210"/>
      <c r="Q257" s="210"/>
      <c r="R257" s="210"/>
      <c r="S257" s="210"/>
      <c r="T257" s="211"/>
      <c r="AT257" s="205" t="s">
        <v>158</v>
      </c>
      <c r="AU257" s="205" t="s">
        <v>78</v>
      </c>
      <c r="AV257" s="13" t="s">
        <v>78</v>
      </c>
      <c r="AW257" s="13" t="s">
        <v>34</v>
      </c>
      <c r="AX257" s="13" t="s">
        <v>74</v>
      </c>
      <c r="AY257" s="205" t="s">
        <v>145</v>
      </c>
    </row>
    <row r="258" spans="2:65" s="11" customFormat="1" ht="29.85" customHeight="1" x14ac:dyDescent="0.3">
      <c r="B258" s="167"/>
      <c r="D258" s="168" t="s">
        <v>69</v>
      </c>
      <c r="E258" s="178" t="s">
        <v>205</v>
      </c>
      <c r="F258" s="178" t="s">
        <v>542</v>
      </c>
      <c r="I258" s="170"/>
      <c r="J258" s="179">
        <f>SUBTOTAL(9,J259:J306)</f>
        <v>107174.45</v>
      </c>
      <c r="L258" s="167"/>
      <c r="M258" s="172"/>
      <c r="N258" s="173"/>
      <c r="O258" s="173"/>
      <c r="P258" s="174">
        <v>0</v>
      </c>
      <c r="Q258" s="173"/>
      <c r="R258" s="174">
        <v>5.4004812900000001</v>
      </c>
      <c r="S258" s="173"/>
      <c r="T258" s="175">
        <v>0</v>
      </c>
      <c r="AR258" s="168" t="s">
        <v>74</v>
      </c>
      <c r="AT258" s="176" t="s">
        <v>69</v>
      </c>
      <c r="AU258" s="176" t="s">
        <v>74</v>
      </c>
      <c r="AY258" s="168" t="s">
        <v>145</v>
      </c>
      <c r="BK258" s="177">
        <v>0</v>
      </c>
    </row>
    <row r="259" spans="2:65" s="1" customFormat="1" ht="16.5" customHeight="1" x14ac:dyDescent="0.3">
      <c r="B259" s="180"/>
      <c r="C259" s="181" t="s">
        <v>387</v>
      </c>
      <c r="D259" s="181" t="s">
        <v>147</v>
      </c>
      <c r="E259" s="182" t="s">
        <v>544</v>
      </c>
      <c r="F259" s="183" t="s">
        <v>545</v>
      </c>
      <c r="G259" s="184" t="s">
        <v>185</v>
      </c>
      <c r="H259" s="185">
        <v>27</v>
      </c>
      <c r="I259" s="186">
        <v>358</v>
      </c>
      <c r="J259" s="187">
        <f>H259*I259</f>
        <v>9666</v>
      </c>
      <c r="K259" s="183" t="s">
        <v>151</v>
      </c>
      <c r="L259" s="40"/>
      <c r="M259" s="188" t="s">
        <v>5</v>
      </c>
      <c r="N259" s="189" t="s">
        <v>41</v>
      </c>
      <c r="O259" s="41"/>
      <c r="P259" s="190">
        <v>0</v>
      </c>
      <c r="Q259" s="190">
        <v>3.6165199999999998E-3</v>
      </c>
      <c r="R259" s="190">
        <v>9.764603999999999E-2</v>
      </c>
      <c r="S259" s="190">
        <v>0</v>
      </c>
      <c r="T259" s="191">
        <v>0</v>
      </c>
      <c r="AR259" s="24" t="s">
        <v>152</v>
      </c>
      <c r="AT259" s="24" t="s">
        <v>147</v>
      </c>
      <c r="AU259" s="24" t="s">
        <v>78</v>
      </c>
      <c r="AY259" s="24" t="s">
        <v>145</v>
      </c>
      <c r="BE259" s="192">
        <v>0</v>
      </c>
      <c r="BF259" s="192">
        <v>0</v>
      </c>
      <c r="BG259" s="192">
        <v>0</v>
      </c>
      <c r="BH259" s="192">
        <v>0</v>
      </c>
      <c r="BI259" s="192">
        <v>0</v>
      </c>
      <c r="BJ259" s="24" t="s">
        <v>74</v>
      </c>
      <c r="BK259" s="192">
        <v>0</v>
      </c>
      <c r="BL259" s="24" t="s">
        <v>152</v>
      </c>
      <c r="BM259" s="24" t="s">
        <v>546</v>
      </c>
    </row>
    <row r="260" spans="2:65" s="1" customFormat="1" ht="27" x14ac:dyDescent="0.3">
      <c r="B260" s="40"/>
      <c r="D260" s="193" t="s">
        <v>154</v>
      </c>
      <c r="F260" s="194" t="s">
        <v>547</v>
      </c>
      <c r="I260" s="155"/>
      <c r="L260" s="40"/>
      <c r="M260" s="195"/>
      <c r="N260" s="41"/>
      <c r="O260" s="41"/>
      <c r="P260" s="41"/>
      <c r="Q260" s="41"/>
      <c r="R260" s="41"/>
      <c r="S260" s="41"/>
      <c r="T260" s="69"/>
      <c r="AT260" s="24" t="s">
        <v>154</v>
      </c>
      <c r="AU260" s="24" t="s">
        <v>78</v>
      </c>
    </row>
    <row r="261" spans="2:65" s="1" customFormat="1" ht="108" x14ac:dyDescent="0.3">
      <c r="B261" s="40"/>
      <c r="D261" s="193" t="s">
        <v>156</v>
      </c>
      <c r="F261" s="196" t="s">
        <v>548</v>
      </c>
      <c r="I261" s="155"/>
      <c r="L261" s="40"/>
      <c r="M261" s="195"/>
      <c r="N261" s="41"/>
      <c r="O261" s="41"/>
      <c r="P261" s="41"/>
      <c r="Q261" s="41"/>
      <c r="R261" s="41"/>
      <c r="S261" s="41"/>
      <c r="T261" s="69"/>
      <c r="AT261" s="24" t="s">
        <v>156</v>
      </c>
      <c r="AU261" s="24" t="s">
        <v>78</v>
      </c>
    </row>
    <row r="262" spans="2:65" s="12" customFormat="1" x14ac:dyDescent="0.3">
      <c r="B262" s="197"/>
      <c r="D262" s="193" t="s">
        <v>158</v>
      </c>
      <c r="E262" s="198" t="s">
        <v>5</v>
      </c>
      <c r="F262" s="199" t="s">
        <v>159</v>
      </c>
      <c r="H262" s="198" t="s">
        <v>5</v>
      </c>
      <c r="I262" s="200"/>
      <c r="L262" s="197"/>
      <c r="M262" s="201"/>
      <c r="N262" s="202"/>
      <c r="O262" s="202"/>
      <c r="P262" s="202"/>
      <c r="Q262" s="202"/>
      <c r="R262" s="202"/>
      <c r="S262" s="202"/>
      <c r="T262" s="203"/>
      <c r="AT262" s="198" t="s">
        <v>158</v>
      </c>
      <c r="AU262" s="198" t="s">
        <v>78</v>
      </c>
      <c r="AV262" s="12" t="s">
        <v>74</v>
      </c>
      <c r="AW262" s="12" t="s">
        <v>34</v>
      </c>
      <c r="AX262" s="12" t="s">
        <v>70</v>
      </c>
      <c r="AY262" s="198" t="s">
        <v>145</v>
      </c>
    </row>
    <row r="263" spans="2:65" s="13" customFormat="1" x14ac:dyDescent="0.3">
      <c r="B263" s="204"/>
      <c r="D263" s="193" t="s">
        <v>158</v>
      </c>
      <c r="E263" s="205" t="s">
        <v>5</v>
      </c>
      <c r="F263" s="206" t="s">
        <v>549</v>
      </c>
      <c r="H263" s="207">
        <v>15</v>
      </c>
      <c r="I263" s="208"/>
      <c r="L263" s="204"/>
      <c r="M263" s="209"/>
      <c r="N263" s="210"/>
      <c r="O263" s="210"/>
      <c r="P263" s="210"/>
      <c r="Q263" s="210"/>
      <c r="R263" s="210"/>
      <c r="S263" s="210"/>
      <c r="T263" s="211"/>
      <c r="AT263" s="205" t="s">
        <v>158</v>
      </c>
      <c r="AU263" s="205" t="s">
        <v>78</v>
      </c>
      <c r="AV263" s="13" t="s">
        <v>78</v>
      </c>
      <c r="AW263" s="13" t="s">
        <v>34</v>
      </c>
      <c r="AX263" s="13" t="s">
        <v>70</v>
      </c>
      <c r="AY263" s="205" t="s">
        <v>145</v>
      </c>
    </row>
    <row r="264" spans="2:65" s="13" customFormat="1" x14ac:dyDescent="0.3">
      <c r="B264" s="204"/>
      <c r="D264" s="193" t="s">
        <v>158</v>
      </c>
      <c r="E264" s="205" t="s">
        <v>5</v>
      </c>
      <c r="F264" s="206" t="s">
        <v>1119</v>
      </c>
      <c r="H264" s="207">
        <v>12</v>
      </c>
      <c r="I264" s="208"/>
      <c r="L264" s="204"/>
      <c r="M264" s="209"/>
      <c r="N264" s="210"/>
      <c r="O264" s="210"/>
      <c r="P264" s="210"/>
      <c r="Q264" s="210"/>
      <c r="R264" s="210"/>
      <c r="S264" s="210"/>
      <c r="T264" s="211"/>
      <c r="AT264" s="205" t="s">
        <v>158</v>
      </c>
      <c r="AU264" s="205" t="s">
        <v>78</v>
      </c>
      <c r="AV264" s="13" t="s">
        <v>78</v>
      </c>
      <c r="AW264" s="13" t="s">
        <v>34</v>
      </c>
      <c r="AX264" s="13" t="s">
        <v>70</v>
      </c>
      <c r="AY264" s="205" t="s">
        <v>145</v>
      </c>
    </row>
    <row r="265" spans="2:65" s="14" customFormat="1" x14ac:dyDescent="0.3">
      <c r="B265" s="212"/>
      <c r="D265" s="193" t="s">
        <v>158</v>
      </c>
      <c r="E265" s="213" t="s">
        <v>5</v>
      </c>
      <c r="F265" s="214" t="s">
        <v>175</v>
      </c>
      <c r="H265" s="215">
        <v>27</v>
      </c>
      <c r="I265" s="216"/>
      <c r="L265" s="212"/>
      <c r="M265" s="217"/>
      <c r="N265" s="218"/>
      <c r="O265" s="218"/>
      <c r="P265" s="218"/>
      <c r="Q265" s="218"/>
      <c r="R265" s="218"/>
      <c r="S265" s="218"/>
      <c r="T265" s="219"/>
      <c r="AT265" s="213" t="s">
        <v>158</v>
      </c>
      <c r="AU265" s="213" t="s">
        <v>78</v>
      </c>
      <c r="AV265" s="14" t="s">
        <v>152</v>
      </c>
      <c r="AW265" s="14" t="s">
        <v>34</v>
      </c>
      <c r="AX265" s="14" t="s">
        <v>74</v>
      </c>
      <c r="AY265" s="213" t="s">
        <v>145</v>
      </c>
    </row>
    <row r="266" spans="2:65" s="1" customFormat="1" ht="16.5" customHeight="1" x14ac:dyDescent="0.3">
      <c r="B266" s="180"/>
      <c r="C266" s="181" t="s">
        <v>395</v>
      </c>
      <c r="D266" s="181" t="s">
        <v>147</v>
      </c>
      <c r="E266" s="182" t="s">
        <v>552</v>
      </c>
      <c r="F266" s="183" t="s">
        <v>553</v>
      </c>
      <c r="G266" s="184" t="s">
        <v>329</v>
      </c>
      <c r="H266" s="185">
        <v>9</v>
      </c>
      <c r="I266" s="186">
        <v>239</v>
      </c>
      <c r="J266" s="187">
        <f>H266*I266</f>
        <v>2151</v>
      </c>
      <c r="K266" s="183" t="s">
        <v>151</v>
      </c>
      <c r="L266" s="40"/>
      <c r="M266" s="188" t="s">
        <v>5</v>
      </c>
      <c r="N266" s="189" t="s">
        <v>41</v>
      </c>
      <c r="O266" s="41"/>
      <c r="P266" s="190">
        <v>0</v>
      </c>
      <c r="Q266" s="190">
        <v>8.1249999999999996E-5</v>
      </c>
      <c r="R266" s="190">
        <v>7.3124999999999991E-4</v>
      </c>
      <c r="S266" s="190">
        <v>0</v>
      </c>
      <c r="T266" s="191">
        <v>0</v>
      </c>
      <c r="AR266" s="24" t="s">
        <v>152</v>
      </c>
      <c r="AT266" s="24" t="s">
        <v>147</v>
      </c>
      <c r="AU266" s="24" t="s">
        <v>78</v>
      </c>
      <c r="AY266" s="24" t="s">
        <v>145</v>
      </c>
      <c r="BE266" s="192">
        <v>0</v>
      </c>
      <c r="BF266" s="192">
        <v>0</v>
      </c>
      <c r="BG266" s="192">
        <v>0</v>
      </c>
      <c r="BH266" s="192">
        <v>0</v>
      </c>
      <c r="BI266" s="192">
        <v>0</v>
      </c>
      <c r="BJ266" s="24" t="s">
        <v>74</v>
      </c>
      <c r="BK266" s="192">
        <v>0</v>
      </c>
      <c r="BL266" s="24" t="s">
        <v>152</v>
      </c>
      <c r="BM266" s="24" t="s">
        <v>554</v>
      </c>
    </row>
    <row r="267" spans="2:65" s="1" customFormat="1" ht="27" x14ac:dyDescent="0.3">
      <c r="B267" s="40"/>
      <c r="D267" s="193" t="s">
        <v>154</v>
      </c>
      <c r="F267" s="194" t="s">
        <v>555</v>
      </c>
      <c r="I267" s="155"/>
      <c r="L267" s="40"/>
      <c r="M267" s="195"/>
      <c r="N267" s="41"/>
      <c r="O267" s="41"/>
      <c r="P267" s="41"/>
      <c r="Q267" s="41"/>
      <c r="R267" s="41"/>
      <c r="S267" s="41"/>
      <c r="T267" s="69"/>
      <c r="AT267" s="24" t="s">
        <v>154</v>
      </c>
      <c r="AU267" s="24" t="s">
        <v>78</v>
      </c>
    </row>
    <row r="268" spans="2:65" s="1" customFormat="1" ht="54" x14ac:dyDescent="0.3">
      <c r="B268" s="40"/>
      <c r="D268" s="193" t="s">
        <v>156</v>
      </c>
      <c r="F268" s="196" t="s">
        <v>556</v>
      </c>
      <c r="I268" s="155"/>
      <c r="L268" s="40"/>
      <c r="M268" s="195"/>
      <c r="N268" s="41"/>
      <c r="O268" s="41"/>
      <c r="P268" s="41"/>
      <c r="Q268" s="41"/>
      <c r="R268" s="41"/>
      <c r="S268" s="41"/>
      <c r="T268" s="69"/>
      <c r="AT268" s="24" t="s">
        <v>156</v>
      </c>
      <c r="AU268" s="24" t="s">
        <v>78</v>
      </c>
    </row>
    <row r="269" spans="2:65" s="12" customFormat="1" x14ac:dyDescent="0.3">
      <c r="B269" s="197"/>
      <c r="D269" s="193" t="s">
        <v>158</v>
      </c>
      <c r="E269" s="198" t="s">
        <v>5</v>
      </c>
      <c r="F269" s="199" t="s">
        <v>557</v>
      </c>
      <c r="H269" s="198" t="s">
        <v>5</v>
      </c>
      <c r="I269" s="200"/>
      <c r="L269" s="197"/>
      <c r="M269" s="201"/>
      <c r="N269" s="202"/>
      <c r="O269" s="202"/>
      <c r="P269" s="202"/>
      <c r="Q269" s="202"/>
      <c r="R269" s="202"/>
      <c r="S269" s="202"/>
      <c r="T269" s="203"/>
      <c r="AT269" s="198" t="s">
        <v>158</v>
      </c>
      <c r="AU269" s="198" t="s">
        <v>78</v>
      </c>
      <c r="AV269" s="12" t="s">
        <v>74</v>
      </c>
      <c r="AW269" s="12" t="s">
        <v>34</v>
      </c>
      <c r="AX269" s="12" t="s">
        <v>70</v>
      </c>
      <c r="AY269" s="198" t="s">
        <v>145</v>
      </c>
    </row>
    <row r="270" spans="2:65" s="13" customFormat="1" x14ac:dyDescent="0.3">
      <c r="B270" s="204"/>
      <c r="D270" s="193" t="s">
        <v>158</v>
      </c>
      <c r="E270" s="205" t="s">
        <v>5</v>
      </c>
      <c r="F270" s="206" t="s">
        <v>558</v>
      </c>
      <c r="H270" s="207">
        <v>9</v>
      </c>
      <c r="I270" s="208"/>
      <c r="L270" s="204"/>
      <c r="M270" s="209"/>
      <c r="N270" s="210"/>
      <c r="O270" s="210"/>
      <c r="P270" s="210"/>
      <c r="Q270" s="210"/>
      <c r="R270" s="210"/>
      <c r="S270" s="210"/>
      <c r="T270" s="211"/>
      <c r="AT270" s="205" t="s">
        <v>158</v>
      </c>
      <c r="AU270" s="205" t="s">
        <v>78</v>
      </c>
      <c r="AV270" s="13" t="s">
        <v>78</v>
      </c>
      <c r="AW270" s="13" t="s">
        <v>34</v>
      </c>
      <c r="AX270" s="13" t="s">
        <v>74</v>
      </c>
      <c r="AY270" s="205" t="s">
        <v>145</v>
      </c>
    </row>
    <row r="271" spans="2:65" s="1" customFormat="1" ht="16.5" customHeight="1" x14ac:dyDescent="0.3">
      <c r="B271" s="180"/>
      <c r="C271" s="228" t="s">
        <v>404</v>
      </c>
      <c r="D271" s="228" t="s">
        <v>273</v>
      </c>
      <c r="E271" s="229" t="s">
        <v>560</v>
      </c>
      <c r="F271" s="230" t="s">
        <v>561</v>
      </c>
      <c r="G271" s="231" t="s">
        <v>329</v>
      </c>
      <c r="H271" s="232">
        <v>9</v>
      </c>
      <c r="I271" s="186">
        <v>2850</v>
      </c>
      <c r="J271" s="187">
        <f>H271*I271</f>
        <v>25650</v>
      </c>
      <c r="K271" s="230" t="s">
        <v>5</v>
      </c>
      <c r="L271" s="233"/>
      <c r="M271" s="234" t="s">
        <v>5</v>
      </c>
      <c r="N271" s="235" t="s">
        <v>41</v>
      </c>
      <c r="O271" s="41"/>
      <c r="P271" s="190">
        <v>0</v>
      </c>
      <c r="Q271" s="190">
        <v>2.7000000000000001E-3</v>
      </c>
      <c r="R271" s="190">
        <v>2.4300000000000002E-2</v>
      </c>
      <c r="S271" s="190">
        <v>0</v>
      </c>
      <c r="T271" s="191">
        <v>0</v>
      </c>
      <c r="AR271" s="24" t="s">
        <v>205</v>
      </c>
      <c r="AT271" s="24" t="s">
        <v>273</v>
      </c>
      <c r="AU271" s="24" t="s">
        <v>78</v>
      </c>
      <c r="AY271" s="24" t="s">
        <v>145</v>
      </c>
      <c r="BE271" s="192">
        <v>0</v>
      </c>
      <c r="BF271" s="192">
        <v>0</v>
      </c>
      <c r="BG271" s="192">
        <v>0</v>
      </c>
      <c r="BH271" s="192">
        <v>0</v>
      </c>
      <c r="BI271" s="192">
        <v>0</v>
      </c>
      <c r="BJ271" s="24" t="s">
        <v>74</v>
      </c>
      <c r="BK271" s="192">
        <v>0</v>
      </c>
      <c r="BL271" s="24" t="s">
        <v>152</v>
      </c>
      <c r="BM271" s="24" t="s">
        <v>562</v>
      </c>
    </row>
    <row r="272" spans="2:65" s="1" customFormat="1" x14ac:dyDescent="0.3">
      <c r="B272" s="40"/>
      <c r="D272" s="193" t="s">
        <v>154</v>
      </c>
      <c r="F272" s="194" t="s">
        <v>561</v>
      </c>
      <c r="I272" s="155"/>
      <c r="L272" s="40"/>
      <c r="M272" s="195"/>
      <c r="N272" s="41"/>
      <c r="O272" s="41"/>
      <c r="P272" s="41"/>
      <c r="Q272" s="41"/>
      <c r="R272" s="41"/>
      <c r="S272" s="41"/>
      <c r="T272" s="69"/>
      <c r="AT272" s="24" t="s">
        <v>154</v>
      </c>
      <c r="AU272" s="24" t="s">
        <v>78</v>
      </c>
    </row>
    <row r="273" spans="2:65" s="13" customFormat="1" x14ac:dyDescent="0.3">
      <c r="B273" s="204"/>
      <c r="D273" s="193" t="s">
        <v>158</v>
      </c>
      <c r="E273" s="205" t="s">
        <v>5</v>
      </c>
      <c r="F273" s="206" t="s">
        <v>563</v>
      </c>
      <c r="H273" s="207">
        <v>9</v>
      </c>
      <c r="I273" s="208"/>
      <c r="L273" s="204"/>
      <c r="M273" s="209"/>
      <c r="N273" s="210"/>
      <c r="O273" s="210"/>
      <c r="P273" s="210"/>
      <c r="Q273" s="210"/>
      <c r="R273" s="210"/>
      <c r="S273" s="210"/>
      <c r="T273" s="211"/>
      <c r="AT273" s="205" t="s">
        <v>158</v>
      </c>
      <c r="AU273" s="205" t="s">
        <v>78</v>
      </c>
      <c r="AV273" s="13" t="s">
        <v>78</v>
      </c>
      <c r="AW273" s="13" t="s">
        <v>34</v>
      </c>
      <c r="AX273" s="13" t="s">
        <v>74</v>
      </c>
      <c r="AY273" s="205" t="s">
        <v>145</v>
      </c>
    </row>
    <row r="274" spans="2:65" s="1" customFormat="1" ht="16.5" customHeight="1" x14ac:dyDescent="0.3">
      <c r="B274" s="180"/>
      <c r="C274" s="181" t="s">
        <v>410</v>
      </c>
      <c r="D274" s="181" t="s">
        <v>147</v>
      </c>
      <c r="E274" s="182" t="s">
        <v>565</v>
      </c>
      <c r="F274" s="183" t="s">
        <v>566</v>
      </c>
      <c r="G274" s="184" t="s">
        <v>329</v>
      </c>
      <c r="H274" s="185">
        <v>7</v>
      </c>
      <c r="I274" s="186">
        <v>1260</v>
      </c>
      <c r="J274" s="187">
        <f>H274*I274</f>
        <v>8820</v>
      </c>
      <c r="K274" s="183" t="s">
        <v>151</v>
      </c>
      <c r="L274" s="40"/>
      <c r="M274" s="188" t="s">
        <v>5</v>
      </c>
      <c r="N274" s="189" t="s">
        <v>41</v>
      </c>
      <c r="O274" s="41"/>
      <c r="P274" s="190">
        <v>0</v>
      </c>
      <c r="Q274" s="190">
        <v>0.14494199999999999</v>
      </c>
      <c r="R274" s="190">
        <v>1.014594</v>
      </c>
      <c r="S274" s="190">
        <v>0</v>
      </c>
      <c r="T274" s="191">
        <v>0</v>
      </c>
      <c r="AR274" s="24" t="s">
        <v>152</v>
      </c>
      <c r="AT274" s="24" t="s">
        <v>147</v>
      </c>
      <c r="AU274" s="24" t="s">
        <v>78</v>
      </c>
      <c r="AY274" s="24" t="s">
        <v>145</v>
      </c>
      <c r="BE274" s="192">
        <v>0</v>
      </c>
      <c r="BF274" s="192">
        <v>0</v>
      </c>
      <c r="BG274" s="192">
        <v>0</v>
      </c>
      <c r="BH274" s="192">
        <v>0</v>
      </c>
      <c r="BI274" s="192">
        <v>0</v>
      </c>
      <c r="BJ274" s="24" t="s">
        <v>74</v>
      </c>
      <c r="BK274" s="192">
        <v>0</v>
      </c>
      <c r="BL274" s="24" t="s">
        <v>152</v>
      </c>
      <c r="BM274" s="24" t="s">
        <v>567</v>
      </c>
    </row>
    <row r="275" spans="2:65" s="1" customFormat="1" x14ac:dyDescent="0.3">
      <c r="B275" s="40"/>
      <c r="D275" s="193" t="s">
        <v>154</v>
      </c>
      <c r="F275" s="194" t="s">
        <v>566</v>
      </c>
      <c r="I275" s="155"/>
      <c r="L275" s="40"/>
      <c r="M275" s="195"/>
      <c r="N275" s="41"/>
      <c r="O275" s="41"/>
      <c r="P275" s="41"/>
      <c r="Q275" s="41"/>
      <c r="R275" s="41"/>
      <c r="S275" s="41"/>
      <c r="T275" s="69"/>
      <c r="AT275" s="24" t="s">
        <v>154</v>
      </c>
      <c r="AU275" s="24" t="s">
        <v>78</v>
      </c>
    </row>
    <row r="276" spans="2:65" s="1" customFormat="1" ht="108" x14ac:dyDescent="0.3">
      <c r="B276" s="40"/>
      <c r="D276" s="193" t="s">
        <v>156</v>
      </c>
      <c r="F276" s="196" t="s">
        <v>568</v>
      </c>
      <c r="I276" s="155"/>
      <c r="L276" s="40"/>
      <c r="M276" s="195"/>
      <c r="N276" s="41"/>
      <c r="O276" s="41"/>
      <c r="P276" s="41"/>
      <c r="Q276" s="41"/>
      <c r="R276" s="41"/>
      <c r="S276" s="41"/>
      <c r="T276" s="69"/>
      <c r="AT276" s="24" t="s">
        <v>156</v>
      </c>
      <c r="AU276" s="24" t="s">
        <v>78</v>
      </c>
    </row>
    <row r="277" spans="2:65" s="12" customFormat="1" x14ac:dyDescent="0.3">
      <c r="B277" s="197"/>
      <c r="D277" s="193" t="s">
        <v>158</v>
      </c>
      <c r="E277" s="198" t="s">
        <v>5</v>
      </c>
      <c r="F277" s="199" t="s">
        <v>569</v>
      </c>
      <c r="H277" s="198" t="s">
        <v>5</v>
      </c>
      <c r="I277" s="200"/>
      <c r="L277" s="197"/>
      <c r="M277" s="201"/>
      <c r="N277" s="202"/>
      <c r="O277" s="202"/>
      <c r="P277" s="202"/>
      <c r="Q277" s="202"/>
      <c r="R277" s="202"/>
      <c r="S277" s="202"/>
      <c r="T277" s="203"/>
      <c r="AT277" s="198" t="s">
        <v>158</v>
      </c>
      <c r="AU277" s="198" t="s">
        <v>78</v>
      </c>
      <c r="AV277" s="12" t="s">
        <v>74</v>
      </c>
      <c r="AW277" s="12" t="s">
        <v>34</v>
      </c>
      <c r="AX277" s="12" t="s">
        <v>70</v>
      </c>
      <c r="AY277" s="198" t="s">
        <v>145</v>
      </c>
    </row>
    <row r="278" spans="2:65" s="12" customFormat="1" x14ac:dyDescent="0.3">
      <c r="B278" s="197"/>
      <c r="D278" s="193" t="s">
        <v>158</v>
      </c>
      <c r="E278" s="198" t="s">
        <v>5</v>
      </c>
      <c r="F278" s="199" t="s">
        <v>1120</v>
      </c>
      <c r="H278" s="198" t="s">
        <v>5</v>
      </c>
      <c r="I278" s="200"/>
      <c r="L278" s="197"/>
      <c r="M278" s="201"/>
      <c r="N278" s="202"/>
      <c r="O278" s="202"/>
      <c r="P278" s="202"/>
      <c r="Q278" s="202"/>
      <c r="R278" s="202"/>
      <c r="S278" s="202"/>
      <c r="T278" s="203"/>
      <c r="AT278" s="198" t="s">
        <v>158</v>
      </c>
      <c r="AU278" s="198" t="s">
        <v>78</v>
      </c>
      <c r="AV278" s="12" t="s">
        <v>74</v>
      </c>
      <c r="AW278" s="12" t="s">
        <v>34</v>
      </c>
      <c r="AX278" s="12" t="s">
        <v>70</v>
      </c>
      <c r="AY278" s="198" t="s">
        <v>145</v>
      </c>
    </row>
    <row r="279" spans="2:65" s="13" customFormat="1" x14ac:dyDescent="0.3">
      <c r="B279" s="204"/>
      <c r="D279" s="193" t="s">
        <v>158</v>
      </c>
      <c r="E279" s="205" t="s">
        <v>5</v>
      </c>
      <c r="F279" s="206" t="s">
        <v>1121</v>
      </c>
      <c r="H279" s="207">
        <v>7</v>
      </c>
      <c r="I279" s="208"/>
      <c r="L279" s="204"/>
      <c r="M279" s="209"/>
      <c r="N279" s="210"/>
      <c r="O279" s="210"/>
      <c r="P279" s="210"/>
      <c r="Q279" s="210"/>
      <c r="R279" s="210"/>
      <c r="S279" s="210"/>
      <c r="T279" s="211"/>
      <c r="AT279" s="205" t="s">
        <v>158</v>
      </c>
      <c r="AU279" s="205" t="s">
        <v>78</v>
      </c>
      <c r="AV279" s="13" t="s">
        <v>78</v>
      </c>
      <c r="AW279" s="13" t="s">
        <v>34</v>
      </c>
      <c r="AX279" s="13" t="s">
        <v>74</v>
      </c>
      <c r="AY279" s="205" t="s">
        <v>145</v>
      </c>
    </row>
    <row r="280" spans="2:65" s="1" customFormat="1" ht="16.5" customHeight="1" x14ac:dyDescent="0.3">
      <c r="B280" s="180"/>
      <c r="C280" s="228" t="s">
        <v>414</v>
      </c>
      <c r="D280" s="228" t="s">
        <v>273</v>
      </c>
      <c r="E280" s="229" t="s">
        <v>572</v>
      </c>
      <c r="F280" s="230" t="s">
        <v>573</v>
      </c>
      <c r="G280" s="231" t="s">
        <v>329</v>
      </c>
      <c r="H280" s="232">
        <v>7.07</v>
      </c>
      <c r="I280" s="186">
        <v>322</v>
      </c>
      <c r="J280" s="187">
        <f>H280*I280</f>
        <v>2276.54</v>
      </c>
      <c r="K280" s="230" t="s">
        <v>5</v>
      </c>
      <c r="L280" s="233"/>
      <c r="M280" s="234" t="s">
        <v>5</v>
      </c>
      <c r="N280" s="235" t="s">
        <v>41</v>
      </c>
      <c r="O280" s="41"/>
      <c r="P280" s="190">
        <v>0</v>
      </c>
      <c r="Q280" s="190">
        <v>7.1999999999999995E-2</v>
      </c>
      <c r="R280" s="190">
        <v>0.50903999999999994</v>
      </c>
      <c r="S280" s="190">
        <v>0</v>
      </c>
      <c r="T280" s="191">
        <v>0</v>
      </c>
      <c r="AR280" s="24" t="s">
        <v>205</v>
      </c>
      <c r="AT280" s="24" t="s">
        <v>273</v>
      </c>
      <c r="AU280" s="24" t="s">
        <v>78</v>
      </c>
      <c r="AY280" s="24" t="s">
        <v>145</v>
      </c>
      <c r="BE280" s="192">
        <v>0</v>
      </c>
      <c r="BF280" s="192">
        <v>0</v>
      </c>
      <c r="BG280" s="192">
        <v>0</v>
      </c>
      <c r="BH280" s="192">
        <v>0</v>
      </c>
      <c r="BI280" s="192">
        <v>0</v>
      </c>
      <c r="BJ280" s="24" t="s">
        <v>74</v>
      </c>
      <c r="BK280" s="192">
        <v>0</v>
      </c>
      <c r="BL280" s="24" t="s">
        <v>152</v>
      </c>
      <c r="BM280" s="24" t="s">
        <v>574</v>
      </c>
    </row>
    <row r="281" spans="2:65" s="1" customFormat="1" x14ac:dyDescent="0.3">
      <c r="B281" s="40"/>
      <c r="D281" s="193" t="s">
        <v>154</v>
      </c>
      <c r="F281" s="194" t="s">
        <v>573</v>
      </c>
      <c r="I281" s="155"/>
      <c r="L281" s="40"/>
      <c r="M281" s="195"/>
      <c r="N281" s="41"/>
      <c r="O281" s="41"/>
      <c r="P281" s="41"/>
      <c r="Q281" s="41"/>
      <c r="R281" s="41"/>
      <c r="S281" s="41"/>
      <c r="T281" s="69"/>
      <c r="AT281" s="24" t="s">
        <v>154</v>
      </c>
      <c r="AU281" s="24" t="s">
        <v>78</v>
      </c>
    </row>
    <row r="282" spans="2:65" s="13" customFormat="1" x14ac:dyDescent="0.3">
      <c r="B282" s="204"/>
      <c r="D282" s="193" t="s">
        <v>158</v>
      </c>
      <c r="E282" s="205" t="s">
        <v>5</v>
      </c>
      <c r="F282" s="206" t="s">
        <v>1122</v>
      </c>
      <c r="H282" s="207">
        <v>7.07</v>
      </c>
      <c r="I282" s="208"/>
      <c r="L282" s="204"/>
      <c r="M282" s="209"/>
      <c r="N282" s="210"/>
      <c r="O282" s="210"/>
      <c r="P282" s="210"/>
      <c r="Q282" s="210"/>
      <c r="R282" s="210"/>
      <c r="S282" s="210"/>
      <c r="T282" s="211"/>
      <c r="AT282" s="205" t="s">
        <v>158</v>
      </c>
      <c r="AU282" s="205" t="s">
        <v>78</v>
      </c>
      <c r="AV282" s="13" t="s">
        <v>78</v>
      </c>
      <c r="AW282" s="13" t="s">
        <v>34</v>
      </c>
      <c r="AX282" s="13" t="s">
        <v>74</v>
      </c>
      <c r="AY282" s="205" t="s">
        <v>145</v>
      </c>
    </row>
    <row r="283" spans="2:65" s="1" customFormat="1" ht="16.5" customHeight="1" x14ac:dyDescent="0.3">
      <c r="B283" s="180"/>
      <c r="C283" s="228" t="s">
        <v>421</v>
      </c>
      <c r="D283" s="228" t="s">
        <v>273</v>
      </c>
      <c r="E283" s="229" t="s">
        <v>577</v>
      </c>
      <c r="F283" s="230" t="s">
        <v>578</v>
      </c>
      <c r="G283" s="231" t="s">
        <v>329</v>
      </c>
      <c r="H283" s="232">
        <v>7.07</v>
      </c>
      <c r="I283" s="186">
        <v>189</v>
      </c>
      <c r="J283" s="187">
        <f>H283*I283</f>
        <v>1336.23</v>
      </c>
      <c r="K283" s="230" t="s">
        <v>5</v>
      </c>
      <c r="L283" s="233"/>
      <c r="M283" s="234" t="s">
        <v>5</v>
      </c>
      <c r="N283" s="235" t="s">
        <v>41</v>
      </c>
      <c r="O283" s="41"/>
      <c r="P283" s="190">
        <v>0</v>
      </c>
      <c r="Q283" s="190">
        <v>0.04</v>
      </c>
      <c r="R283" s="190">
        <v>0.2828</v>
      </c>
      <c r="S283" s="190">
        <v>0</v>
      </c>
      <c r="T283" s="191">
        <v>0</v>
      </c>
      <c r="AR283" s="24" t="s">
        <v>205</v>
      </c>
      <c r="AT283" s="24" t="s">
        <v>273</v>
      </c>
      <c r="AU283" s="24" t="s">
        <v>78</v>
      </c>
      <c r="AY283" s="24" t="s">
        <v>145</v>
      </c>
      <c r="BE283" s="192">
        <v>0</v>
      </c>
      <c r="BF283" s="192">
        <v>0</v>
      </c>
      <c r="BG283" s="192">
        <v>0</v>
      </c>
      <c r="BH283" s="192">
        <v>0</v>
      </c>
      <c r="BI283" s="192">
        <v>0</v>
      </c>
      <c r="BJ283" s="24" t="s">
        <v>74</v>
      </c>
      <c r="BK283" s="192">
        <v>0</v>
      </c>
      <c r="BL283" s="24" t="s">
        <v>152</v>
      </c>
      <c r="BM283" s="24" t="s">
        <v>579</v>
      </c>
    </row>
    <row r="284" spans="2:65" s="1" customFormat="1" x14ac:dyDescent="0.3">
      <c r="B284" s="40"/>
      <c r="D284" s="193" t="s">
        <v>154</v>
      </c>
      <c r="F284" s="194" t="s">
        <v>578</v>
      </c>
      <c r="I284" s="155"/>
      <c r="L284" s="40"/>
      <c r="M284" s="195"/>
      <c r="N284" s="41"/>
      <c r="O284" s="41"/>
      <c r="P284" s="41"/>
      <c r="Q284" s="41"/>
      <c r="R284" s="41"/>
      <c r="S284" s="41"/>
      <c r="T284" s="69"/>
      <c r="AT284" s="24" t="s">
        <v>154</v>
      </c>
      <c r="AU284" s="24" t="s">
        <v>78</v>
      </c>
    </row>
    <row r="285" spans="2:65" s="13" customFormat="1" x14ac:dyDescent="0.3">
      <c r="B285" s="204"/>
      <c r="D285" s="193" t="s">
        <v>158</v>
      </c>
      <c r="E285" s="205" t="s">
        <v>5</v>
      </c>
      <c r="F285" s="206" t="s">
        <v>1122</v>
      </c>
      <c r="H285" s="207">
        <v>7.07</v>
      </c>
      <c r="I285" s="208"/>
      <c r="L285" s="204"/>
      <c r="M285" s="209"/>
      <c r="N285" s="210"/>
      <c r="O285" s="210"/>
      <c r="P285" s="210"/>
      <c r="Q285" s="210"/>
      <c r="R285" s="210"/>
      <c r="S285" s="210"/>
      <c r="T285" s="211"/>
      <c r="AT285" s="205" t="s">
        <v>158</v>
      </c>
      <c r="AU285" s="205" t="s">
        <v>78</v>
      </c>
      <c r="AV285" s="13" t="s">
        <v>78</v>
      </c>
      <c r="AW285" s="13" t="s">
        <v>34</v>
      </c>
      <c r="AX285" s="13" t="s">
        <v>74</v>
      </c>
      <c r="AY285" s="205" t="s">
        <v>145</v>
      </c>
    </row>
    <row r="286" spans="2:65" s="1" customFormat="1" ht="16.5" customHeight="1" x14ac:dyDescent="0.3">
      <c r="B286" s="180"/>
      <c r="C286" s="228" t="s">
        <v>429</v>
      </c>
      <c r="D286" s="228" t="s">
        <v>273</v>
      </c>
      <c r="E286" s="229" t="s">
        <v>581</v>
      </c>
      <c r="F286" s="230" t="s">
        <v>582</v>
      </c>
      <c r="G286" s="231" t="s">
        <v>329</v>
      </c>
      <c r="H286" s="232">
        <v>7.07</v>
      </c>
      <c r="I286" s="186">
        <v>184</v>
      </c>
      <c r="J286" s="187">
        <f>H286*I286</f>
        <v>1300.8800000000001</v>
      </c>
      <c r="K286" s="230" t="s">
        <v>5</v>
      </c>
      <c r="L286" s="233"/>
      <c r="M286" s="234" t="s">
        <v>5</v>
      </c>
      <c r="N286" s="235" t="s">
        <v>41</v>
      </c>
      <c r="O286" s="41"/>
      <c r="P286" s="190">
        <v>0</v>
      </c>
      <c r="Q286" s="190">
        <v>2.7E-2</v>
      </c>
      <c r="R286" s="190">
        <v>0.19089</v>
      </c>
      <c r="S286" s="190">
        <v>0</v>
      </c>
      <c r="T286" s="191">
        <v>0</v>
      </c>
      <c r="AR286" s="24" t="s">
        <v>205</v>
      </c>
      <c r="AT286" s="24" t="s">
        <v>273</v>
      </c>
      <c r="AU286" s="24" t="s">
        <v>78</v>
      </c>
      <c r="AY286" s="24" t="s">
        <v>145</v>
      </c>
      <c r="BE286" s="192">
        <v>0</v>
      </c>
      <c r="BF286" s="192">
        <v>0</v>
      </c>
      <c r="BG286" s="192">
        <v>0</v>
      </c>
      <c r="BH286" s="192">
        <v>0</v>
      </c>
      <c r="BI286" s="192">
        <v>0</v>
      </c>
      <c r="BJ286" s="24" t="s">
        <v>74</v>
      </c>
      <c r="BK286" s="192">
        <v>0</v>
      </c>
      <c r="BL286" s="24" t="s">
        <v>152</v>
      </c>
      <c r="BM286" s="24" t="s">
        <v>583</v>
      </c>
    </row>
    <row r="287" spans="2:65" s="1" customFormat="1" x14ac:dyDescent="0.3">
      <c r="B287" s="40"/>
      <c r="D287" s="193" t="s">
        <v>154</v>
      </c>
      <c r="F287" s="194" t="s">
        <v>582</v>
      </c>
      <c r="I287" s="155"/>
      <c r="L287" s="40"/>
      <c r="M287" s="195"/>
      <c r="N287" s="41"/>
      <c r="O287" s="41"/>
      <c r="P287" s="41"/>
      <c r="Q287" s="41"/>
      <c r="R287" s="41"/>
      <c r="S287" s="41"/>
      <c r="T287" s="69"/>
      <c r="AT287" s="24" t="s">
        <v>154</v>
      </c>
      <c r="AU287" s="24" t="s">
        <v>78</v>
      </c>
    </row>
    <row r="288" spans="2:65" s="13" customFormat="1" x14ac:dyDescent="0.3">
      <c r="B288" s="204"/>
      <c r="D288" s="193" t="s">
        <v>158</v>
      </c>
      <c r="E288" s="205" t="s">
        <v>5</v>
      </c>
      <c r="F288" s="206" t="s">
        <v>1122</v>
      </c>
      <c r="H288" s="207">
        <v>7.07</v>
      </c>
      <c r="I288" s="208"/>
      <c r="L288" s="204"/>
      <c r="M288" s="209"/>
      <c r="N288" s="210"/>
      <c r="O288" s="210"/>
      <c r="P288" s="210"/>
      <c r="Q288" s="210"/>
      <c r="R288" s="210"/>
      <c r="S288" s="210"/>
      <c r="T288" s="211"/>
      <c r="AT288" s="205" t="s">
        <v>158</v>
      </c>
      <c r="AU288" s="205" t="s">
        <v>78</v>
      </c>
      <c r="AV288" s="13" t="s">
        <v>78</v>
      </c>
      <c r="AW288" s="13" t="s">
        <v>34</v>
      </c>
      <c r="AX288" s="13" t="s">
        <v>74</v>
      </c>
      <c r="AY288" s="205" t="s">
        <v>145</v>
      </c>
    </row>
    <row r="289" spans="2:65" s="1" customFormat="1" ht="16.5" customHeight="1" x14ac:dyDescent="0.3">
      <c r="B289" s="180"/>
      <c r="C289" s="228" t="s">
        <v>437</v>
      </c>
      <c r="D289" s="228" t="s">
        <v>273</v>
      </c>
      <c r="E289" s="229" t="s">
        <v>585</v>
      </c>
      <c r="F289" s="230" t="s">
        <v>586</v>
      </c>
      <c r="G289" s="231" t="s">
        <v>329</v>
      </c>
      <c r="H289" s="232">
        <v>7</v>
      </c>
      <c r="I289" s="186">
        <v>421</v>
      </c>
      <c r="J289" s="187">
        <f>H289*I289</f>
        <v>2947</v>
      </c>
      <c r="K289" s="230" t="s">
        <v>5</v>
      </c>
      <c r="L289" s="233"/>
      <c r="M289" s="234" t="s">
        <v>5</v>
      </c>
      <c r="N289" s="235" t="s">
        <v>41</v>
      </c>
      <c r="O289" s="41"/>
      <c r="P289" s="190">
        <v>0</v>
      </c>
      <c r="Q289" s="190">
        <v>6.0000000000000001E-3</v>
      </c>
      <c r="R289" s="190">
        <v>4.2000000000000003E-2</v>
      </c>
      <c r="S289" s="190">
        <v>0</v>
      </c>
      <c r="T289" s="191">
        <v>0</v>
      </c>
      <c r="AR289" s="24" t="s">
        <v>205</v>
      </c>
      <c r="AT289" s="24" t="s">
        <v>273</v>
      </c>
      <c r="AU289" s="24" t="s">
        <v>78</v>
      </c>
      <c r="AY289" s="24" t="s">
        <v>145</v>
      </c>
      <c r="BE289" s="192">
        <v>0</v>
      </c>
      <c r="BF289" s="192">
        <v>0</v>
      </c>
      <c r="BG289" s="192">
        <v>0</v>
      </c>
      <c r="BH289" s="192">
        <v>0</v>
      </c>
      <c r="BI289" s="192">
        <v>0</v>
      </c>
      <c r="BJ289" s="24" t="s">
        <v>74</v>
      </c>
      <c r="BK289" s="192">
        <v>0</v>
      </c>
      <c r="BL289" s="24" t="s">
        <v>152</v>
      </c>
      <c r="BM289" s="24" t="s">
        <v>587</v>
      </c>
    </row>
    <row r="290" spans="2:65" s="1" customFormat="1" x14ac:dyDescent="0.3">
      <c r="B290" s="40"/>
      <c r="D290" s="193" t="s">
        <v>154</v>
      </c>
      <c r="F290" s="194" t="s">
        <v>586</v>
      </c>
      <c r="I290" s="155"/>
      <c r="L290" s="40"/>
      <c r="M290" s="195"/>
      <c r="N290" s="41"/>
      <c r="O290" s="41"/>
      <c r="P290" s="41"/>
      <c r="Q290" s="41"/>
      <c r="R290" s="41"/>
      <c r="S290" s="41"/>
      <c r="T290" s="69"/>
      <c r="AT290" s="24" t="s">
        <v>154</v>
      </c>
      <c r="AU290" s="24" t="s">
        <v>78</v>
      </c>
    </row>
    <row r="291" spans="2:65" s="13" customFormat="1" x14ac:dyDescent="0.3">
      <c r="B291" s="204"/>
      <c r="D291" s="193" t="s">
        <v>158</v>
      </c>
      <c r="E291" s="205" t="s">
        <v>5</v>
      </c>
      <c r="F291" s="206" t="s">
        <v>1123</v>
      </c>
      <c r="H291" s="207">
        <v>7</v>
      </c>
      <c r="I291" s="208"/>
      <c r="L291" s="204"/>
      <c r="M291" s="209"/>
      <c r="N291" s="210"/>
      <c r="O291" s="210"/>
      <c r="P291" s="210"/>
      <c r="Q291" s="210"/>
      <c r="R291" s="210"/>
      <c r="S291" s="210"/>
      <c r="T291" s="211"/>
      <c r="AT291" s="205" t="s">
        <v>158</v>
      </c>
      <c r="AU291" s="205" t="s">
        <v>78</v>
      </c>
      <c r="AV291" s="13" t="s">
        <v>78</v>
      </c>
      <c r="AW291" s="13" t="s">
        <v>34</v>
      </c>
      <c r="AX291" s="13" t="s">
        <v>74</v>
      </c>
      <c r="AY291" s="205" t="s">
        <v>145</v>
      </c>
    </row>
    <row r="292" spans="2:65" s="1" customFormat="1" ht="16.5" customHeight="1" x14ac:dyDescent="0.3">
      <c r="B292" s="180"/>
      <c r="C292" s="181" t="s">
        <v>444</v>
      </c>
      <c r="D292" s="181" t="s">
        <v>147</v>
      </c>
      <c r="E292" s="182" t="s">
        <v>634</v>
      </c>
      <c r="F292" s="183" t="s">
        <v>635</v>
      </c>
      <c r="G292" s="184" t="s">
        <v>329</v>
      </c>
      <c r="H292" s="185">
        <v>7</v>
      </c>
      <c r="I292" s="186">
        <v>1326</v>
      </c>
      <c r="J292" s="187">
        <f>H292*I292</f>
        <v>9282</v>
      </c>
      <c r="K292" s="183" t="s">
        <v>151</v>
      </c>
      <c r="L292" s="40"/>
      <c r="M292" s="188" t="s">
        <v>5</v>
      </c>
      <c r="N292" s="189" t="s">
        <v>41</v>
      </c>
      <c r="O292" s="41"/>
      <c r="P292" s="190">
        <v>0</v>
      </c>
      <c r="Q292" s="190">
        <v>4.6800000000000001E-3</v>
      </c>
      <c r="R292" s="190">
        <v>3.2759999999999997E-2</v>
      </c>
      <c r="S292" s="190">
        <v>0</v>
      </c>
      <c r="T292" s="191">
        <v>0</v>
      </c>
      <c r="AR292" s="24" t="s">
        <v>152</v>
      </c>
      <c r="AT292" s="24" t="s">
        <v>147</v>
      </c>
      <c r="AU292" s="24" t="s">
        <v>78</v>
      </c>
      <c r="AY292" s="24" t="s">
        <v>145</v>
      </c>
      <c r="BE292" s="192">
        <v>0</v>
      </c>
      <c r="BF292" s="192">
        <v>0</v>
      </c>
      <c r="BG292" s="192">
        <v>0</v>
      </c>
      <c r="BH292" s="192">
        <v>0</v>
      </c>
      <c r="BI292" s="192">
        <v>0</v>
      </c>
      <c r="BJ292" s="24" t="s">
        <v>74</v>
      </c>
      <c r="BK292" s="192">
        <v>0</v>
      </c>
      <c r="BL292" s="24" t="s">
        <v>152</v>
      </c>
      <c r="BM292" s="24" t="s">
        <v>636</v>
      </c>
    </row>
    <row r="293" spans="2:65" s="1" customFormat="1" x14ac:dyDescent="0.3">
      <c r="B293" s="40"/>
      <c r="D293" s="193" t="s">
        <v>154</v>
      </c>
      <c r="F293" s="194" t="s">
        <v>637</v>
      </c>
      <c r="I293" s="155"/>
      <c r="L293" s="40"/>
      <c r="M293" s="195"/>
      <c r="N293" s="41"/>
      <c r="O293" s="41"/>
      <c r="P293" s="41"/>
      <c r="Q293" s="41"/>
      <c r="R293" s="41"/>
      <c r="S293" s="41"/>
      <c r="T293" s="69"/>
      <c r="AT293" s="24" t="s">
        <v>154</v>
      </c>
      <c r="AU293" s="24" t="s">
        <v>78</v>
      </c>
    </row>
    <row r="294" spans="2:65" s="1" customFormat="1" ht="40.5" x14ac:dyDescent="0.3">
      <c r="B294" s="40"/>
      <c r="D294" s="193" t="s">
        <v>156</v>
      </c>
      <c r="F294" s="196" t="s">
        <v>638</v>
      </c>
      <c r="I294" s="155"/>
      <c r="L294" s="40"/>
      <c r="M294" s="195"/>
      <c r="N294" s="41"/>
      <c r="O294" s="41"/>
      <c r="P294" s="41"/>
      <c r="Q294" s="41"/>
      <c r="R294" s="41"/>
      <c r="S294" s="41"/>
      <c r="T294" s="69"/>
      <c r="AT294" s="24" t="s">
        <v>156</v>
      </c>
      <c r="AU294" s="24" t="s">
        <v>78</v>
      </c>
    </row>
    <row r="295" spans="2:65" s="12" customFormat="1" x14ac:dyDescent="0.3">
      <c r="B295" s="197"/>
      <c r="D295" s="193" t="s">
        <v>158</v>
      </c>
      <c r="E295" s="198" t="s">
        <v>5</v>
      </c>
      <c r="F295" s="199" t="s">
        <v>569</v>
      </c>
      <c r="H295" s="198" t="s">
        <v>5</v>
      </c>
      <c r="I295" s="200"/>
      <c r="L295" s="197"/>
      <c r="M295" s="201"/>
      <c r="N295" s="202"/>
      <c r="O295" s="202"/>
      <c r="P295" s="202"/>
      <c r="Q295" s="202"/>
      <c r="R295" s="202"/>
      <c r="S295" s="202"/>
      <c r="T295" s="203"/>
      <c r="AT295" s="198" t="s">
        <v>158</v>
      </c>
      <c r="AU295" s="198" t="s">
        <v>78</v>
      </c>
      <c r="AV295" s="12" t="s">
        <v>74</v>
      </c>
      <c r="AW295" s="12" t="s">
        <v>34</v>
      </c>
      <c r="AX295" s="12" t="s">
        <v>70</v>
      </c>
      <c r="AY295" s="198" t="s">
        <v>145</v>
      </c>
    </row>
    <row r="296" spans="2:65" s="13" customFormat="1" x14ac:dyDescent="0.3">
      <c r="B296" s="204"/>
      <c r="D296" s="193" t="s">
        <v>158</v>
      </c>
      <c r="E296" s="205" t="s">
        <v>5</v>
      </c>
      <c r="F296" s="206" t="s">
        <v>1124</v>
      </c>
      <c r="H296" s="207">
        <v>7</v>
      </c>
      <c r="I296" s="208"/>
      <c r="L296" s="204"/>
      <c r="M296" s="209"/>
      <c r="N296" s="210"/>
      <c r="O296" s="210"/>
      <c r="P296" s="210"/>
      <c r="Q296" s="210"/>
      <c r="R296" s="210"/>
      <c r="S296" s="210"/>
      <c r="T296" s="211"/>
      <c r="AT296" s="205" t="s">
        <v>158</v>
      </c>
      <c r="AU296" s="205" t="s">
        <v>78</v>
      </c>
      <c r="AV296" s="13" t="s">
        <v>78</v>
      </c>
      <c r="AW296" s="13" t="s">
        <v>34</v>
      </c>
      <c r="AX296" s="13" t="s">
        <v>74</v>
      </c>
      <c r="AY296" s="205" t="s">
        <v>145</v>
      </c>
    </row>
    <row r="297" spans="2:65" s="1" customFormat="1" ht="16.5" customHeight="1" x14ac:dyDescent="0.3">
      <c r="B297" s="180"/>
      <c r="C297" s="228" t="s">
        <v>451</v>
      </c>
      <c r="D297" s="228" t="s">
        <v>273</v>
      </c>
      <c r="E297" s="229" t="s">
        <v>1125</v>
      </c>
      <c r="F297" s="230" t="s">
        <v>1126</v>
      </c>
      <c r="G297" s="231" t="s">
        <v>329</v>
      </c>
      <c r="H297" s="232">
        <v>7</v>
      </c>
      <c r="I297" s="186">
        <v>2442</v>
      </c>
      <c r="J297" s="187">
        <f>H297*I297</f>
        <v>17094</v>
      </c>
      <c r="K297" s="230" t="s">
        <v>5</v>
      </c>
      <c r="L297" s="233"/>
      <c r="M297" s="234" t="s">
        <v>5</v>
      </c>
      <c r="N297" s="235" t="s">
        <v>41</v>
      </c>
      <c r="O297" s="41"/>
      <c r="P297" s="190">
        <v>0</v>
      </c>
      <c r="Q297" s="190">
        <v>5.8000000000000003E-2</v>
      </c>
      <c r="R297" s="190">
        <v>0.40600000000000003</v>
      </c>
      <c r="S297" s="190">
        <v>0</v>
      </c>
      <c r="T297" s="191">
        <v>0</v>
      </c>
      <c r="AR297" s="24" t="s">
        <v>205</v>
      </c>
      <c r="AT297" s="24" t="s">
        <v>273</v>
      </c>
      <c r="AU297" s="24" t="s">
        <v>78</v>
      </c>
      <c r="AY297" s="24" t="s">
        <v>145</v>
      </c>
      <c r="BE297" s="192">
        <v>0</v>
      </c>
      <c r="BF297" s="192">
        <v>0</v>
      </c>
      <c r="BG297" s="192">
        <v>0</v>
      </c>
      <c r="BH297" s="192">
        <v>0</v>
      </c>
      <c r="BI297" s="192">
        <v>0</v>
      </c>
      <c r="BJ297" s="24" t="s">
        <v>74</v>
      </c>
      <c r="BK297" s="192">
        <v>0</v>
      </c>
      <c r="BL297" s="24" t="s">
        <v>152</v>
      </c>
      <c r="BM297" s="24" t="s">
        <v>1127</v>
      </c>
    </row>
    <row r="298" spans="2:65" s="1" customFormat="1" x14ac:dyDescent="0.3">
      <c r="B298" s="40"/>
      <c r="D298" s="193" t="s">
        <v>154</v>
      </c>
      <c r="F298" s="194" t="s">
        <v>1126</v>
      </c>
      <c r="I298" s="155"/>
      <c r="L298" s="40"/>
      <c r="M298" s="195"/>
      <c r="N298" s="41"/>
      <c r="O298" s="41"/>
      <c r="P298" s="41"/>
      <c r="Q298" s="41"/>
      <c r="R298" s="41"/>
      <c r="S298" s="41"/>
      <c r="T298" s="69"/>
      <c r="AT298" s="24" t="s">
        <v>154</v>
      </c>
      <c r="AU298" s="24" t="s">
        <v>78</v>
      </c>
    </row>
    <row r="299" spans="2:65" s="13" customFormat="1" x14ac:dyDescent="0.3">
      <c r="B299" s="204"/>
      <c r="D299" s="193" t="s">
        <v>158</v>
      </c>
      <c r="E299" s="205" t="s">
        <v>5</v>
      </c>
      <c r="F299" s="206" t="s">
        <v>1128</v>
      </c>
      <c r="H299" s="207">
        <v>7</v>
      </c>
      <c r="I299" s="208"/>
      <c r="L299" s="204"/>
      <c r="M299" s="209"/>
      <c r="N299" s="210"/>
      <c r="O299" s="210"/>
      <c r="P299" s="210"/>
      <c r="Q299" s="210"/>
      <c r="R299" s="210"/>
      <c r="S299" s="210"/>
      <c r="T299" s="211"/>
      <c r="AT299" s="205" t="s">
        <v>158</v>
      </c>
      <c r="AU299" s="205" t="s">
        <v>78</v>
      </c>
      <c r="AV299" s="13" t="s">
        <v>78</v>
      </c>
      <c r="AW299" s="13" t="s">
        <v>34</v>
      </c>
      <c r="AX299" s="13" t="s">
        <v>74</v>
      </c>
      <c r="AY299" s="205" t="s">
        <v>145</v>
      </c>
    </row>
    <row r="300" spans="2:65" s="1" customFormat="1" ht="25.5" customHeight="1" x14ac:dyDescent="0.3">
      <c r="B300" s="180"/>
      <c r="C300" s="181" t="s">
        <v>457</v>
      </c>
      <c r="D300" s="181" t="s">
        <v>147</v>
      </c>
      <c r="E300" s="182" t="s">
        <v>646</v>
      </c>
      <c r="F300" s="183" t="s">
        <v>647</v>
      </c>
      <c r="G300" s="184" t="s">
        <v>329</v>
      </c>
      <c r="H300" s="185">
        <v>9</v>
      </c>
      <c r="I300" s="186">
        <v>2651</v>
      </c>
      <c r="J300" s="187">
        <f>H300*I300</f>
        <v>23859</v>
      </c>
      <c r="K300" s="183" t="s">
        <v>151</v>
      </c>
      <c r="L300" s="40"/>
      <c r="M300" s="188" t="s">
        <v>5</v>
      </c>
      <c r="N300" s="189" t="s">
        <v>41</v>
      </c>
      <c r="O300" s="41"/>
      <c r="P300" s="190">
        <v>0</v>
      </c>
      <c r="Q300" s="190">
        <v>0.31108000000000002</v>
      </c>
      <c r="R300" s="190">
        <v>2.7997200000000002</v>
      </c>
      <c r="S300" s="190">
        <v>0</v>
      </c>
      <c r="T300" s="191">
        <v>0</v>
      </c>
      <c r="AR300" s="24" t="s">
        <v>152</v>
      </c>
      <c r="AT300" s="24" t="s">
        <v>147</v>
      </c>
      <c r="AU300" s="24" t="s">
        <v>78</v>
      </c>
      <c r="AY300" s="24" t="s">
        <v>145</v>
      </c>
      <c r="BE300" s="192">
        <v>0</v>
      </c>
      <c r="BF300" s="192">
        <v>0</v>
      </c>
      <c r="BG300" s="192">
        <v>0</v>
      </c>
      <c r="BH300" s="192">
        <v>0</v>
      </c>
      <c r="BI300" s="192">
        <v>0</v>
      </c>
      <c r="BJ300" s="24" t="s">
        <v>74</v>
      </c>
      <c r="BK300" s="192">
        <v>0</v>
      </c>
      <c r="BL300" s="24" t="s">
        <v>152</v>
      </c>
      <c r="BM300" s="24" t="s">
        <v>648</v>
      </c>
    </row>
    <row r="301" spans="2:65" s="1" customFormat="1" ht="27" x14ac:dyDescent="0.3">
      <c r="B301" s="40"/>
      <c r="D301" s="193" t="s">
        <v>154</v>
      </c>
      <c r="F301" s="194" t="s">
        <v>649</v>
      </c>
      <c r="I301" s="155"/>
      <c r="L301" s="40"/>
      <c r="M301" s="195"/>
      <c r="N301" s="41"/>
      <c r="O301" s="41"/>
      <c r="P301" s="41"/>
      <c r="Q301" s="41"/>
      <c r="R301" s="41"/>
      <c r="S301" s="41"/>
      <c r="T301" s="69"/>
      <c r="AT301" s="24" t="s">
        <v>154</v>
      </c>
      <c r="AU301" s="24" t="s">
        <v>78</v>
      </c>
    </row>
    <row r="302" spans="2:65" s="1" customFormat="1" ht="108" x14ac:dyDescent="0.3">
      <c r="B302" s="40"/>
      <c r="D302" s="193" t="s">
        <v>156</v>
      </c>
      <c r="F302" s="196" t="s">
        <v>650</v>
      </c>
      <c r="I302" s="155"/>
      <c r="L302" s="40"/>
      <c r="M302" s="195"/>
      <c r="N302" s="41"/>
      <c r="O302" s="41"/>
      <c r="P302" s="41"/>
      <c r="Q302" s="41"/>
      <c r="R302" s="41"/>
      <c r="S302" s="41"/>
      <c r="T302" s="69"/>
      <c r="AT302" s="24" t="s">
        <v>156</v>
      </c>
      <c r="AU302" s="24" t="s">
        <v>78</v>
      </c>
    </row>
    <row r="303" spans="2:65" s="12" customFormat="1" x14ac:dyDescent="0.3">
      <c r="B303" s="197"/>
      <c r="D303" s="193" t="s">
        <v>158</v>
      </c>
      <c r="E303" s="198" t="s">
        <v>5</v>
      </c>
      <c r="F303" s="199" t="s">
        <v>159</v>
      </c>
      <c r="H303" s="198" t="s">
        <v>5</v>
      </c>
      <c r="I303" s="200"/>
      <c r="L303" s="197"/>
      <c r="M303" s="201"/>
      <c r="N303" s="202"/>
      <c r="O303" s="202"/>
      <c r="P303" s="202"/>
      <c r="Q303" s="202"/>
      <c r="R303" s="202"/>
      <c r="S303" s="202"/>
      <c r="T303" s="203"/>
      <c r="AT303" s="198" t="s">
        <v>158</v>
      </c>
      <c r="AU303" s="198" t="s">
        <v>78</v>
      </c>
      <c r="AV303" s="12" t="s">
        <v>74</v>
      </c>
      <c r="AW303" s="12" t="s">
        <v>34</v>
      </c>
      <c r="AX303" s="12" t="s">
        <v>70</v>
      </c>
      <c r="AY303" s="198" t="s">
        <v>145</v>
      </c>
    </row>
    <row r="304" spans="2:65" s="12" customFormat="1" x14ac:dyDescent="0.3">
      <c r="B304" s="197"/>
      <c r="D304" s="193" t="s">
        <v>158</v>
      </c>
      <c r="E304" s="198" t="s">
        <v>5</v>
      </c>
      <c r="F304" s="199" t="s">
        <v>651</v>
      </c>
      <c r="H304" s="198" t="s">
        <v>5</v>
      </c>
      <c r="I304" s="200"/>
      <c r="L304" s="197"/>
      <c r="M304" s="201"/>
      <c r="N304" s="202"/>
      <c r="O304" s="202"/>
      <c r="P304" s="202"/>
      <c r="Q304" s="202"/>
      <c r="R304" s="202"/>
      <c r="S304" s="202"/>
      <c r="T304" s="203"/>
      <c r="AT304" s="198" t="s">
        <v>158</v>
      </c>
      <c r="AU304" s="198" t="s">
        <v>78</v>
      </c>
      <c r="AV304" s="12" t="s">
        <v>74</v>
      </c>
      <c r="AW304" s="12" t="s">
        <v>34</v>
      </c>
      <c r="AX304" s="12" t="s">
        <v>70</v>
      </c>
      <c r="AY304" s="198" t="s">
        <v>145</v>
      </c>
    </row>
    <row r="305" spans="2:65" s="13" customFormat="1" x14ac:dyDescent="0.3">
      <c r="B305" s="204"/>
      <c r="D305" s="193" t="s">
        <v>158</v>
      </c>
      <c r="E305" s="205" t="s">
        <v>5</v>
      </c>
      <c r="F305" s="206" t="s">
        <v>1129</v>
      </c>
      <c r="H305" s="207">
        <v>9</v>
      </c>
      <c r="I305" s="208"/>
      <c r="L305" s="204"/>
      <c r="M305" s="209"/>
      <c r="N305" s="210"/>
      <c r="O305" s="210"/>
      <c r="P305" s="210"/>
      <c r="Q305" s="210"/>
      <c r="R305" s="210"/>
      <c r="S305" s="210"/>
      <c r="T305" s="211"/>
      <c r="AT305" s="205" t="s">
        <v>158</v>
      </c>
      <c r="AU305" s="205" t="s">
        <v>78</v>
      </c>
      <c r="AV305" s="13" t="s">
        <v>78</v>
      </c>
      <c r="AW305" s="13" t="s">
        <v>34</v>
      </c>
      <c r="AX305" s="13" t="s">
        <v>74</v>
      </c>
      <c r="AY305" s="205" t="s">
        <v>145</v>
      </c>
    </row>
    <row r="306" spans="2:65" s="1" customFormat="1" ht="25.5" customHeight="1" x14ac:dyDescent="0.3">
      <c r="B306" s="180"/>
      <c r="C306" s="181" t="s">
        <v>468</v>
      </c>
      <c r="D306" s="181" t="s">
        <v>147</v>
      </c>
      <c r="E306" s="182" t="s">
        <v>654</v>
      </c>
      <c r="F306" s="183" t="s">
        <v>655</v>
      </c>
      <c r="G306" s="184" t="s">
        <v>200</v>
      </c>
      <c r="H306" s="185">
        <v>0.9</v>
      </c>
      <c r="I306" s="186">
        <v>3102</v>
      </c>
      <c r="J306" s="187">
        <f>H306*I306</f>
        <v>2791.8</v>
      </c>
      <c r="K306" s="183" t="s">
        <v>151</v>
      </c>
      <c r="L306" s="40"/>
      <c r="M306" s="188" t="s">
        <v>5</v>
      </c>
      <c r="N306" s="189" t="s">
        <v>41</v>
      </c>
      <c r="O306" s="41"/>
      <c r="P306" s="190">
        <v>0</v>
      </c>
      <c r="Q306" s="190">
        <v>0</v>
      </c>
      <c r="R306" s="190">
        <v>0</v>
      </c>
      <c r="S306" s="190">
        <v>0</v>
      </c>
      <c r="T306" s="191">
        <v>0</v>
      </c>
      <c r="AR306" s="24" t="s">
        <v>152</v>
      </c>
      <c r="AT306" s="24" t="s">
        <v>147</v>
      </c>
      <c r="AU306" s="24" t="s">
        <v>78</v>
      </c>
      <c r="AY306" s="24" t="s">
        <v>145</v>
      </c>
      <c r="BE306" s="192">
        <v>0</v>
      </c>
      <c r="BF306" s="192">
        <v>0</v>
      </c>
      <c r="BG306" s="192">
        <v>0</v>
      </c>
      <c r="BH306" s="192">
        <v>0</v>
      </c>
      <c r="BI306" s="192">
        <v>0</v>
      </c>
      <c r="BJ306" s="24" t="s">
        <v>74</v>
      </c>
      <c r="BK306" s="192">
        <v>0</v>
      </c>
      <c r="BL306" s="24" t="s">
        <v>152</v>
      </c>
      <c r="BM306" s="24" t="s">
        <v>656</v>
      </c>
    </row>
    <row r="307" spans="2:65" s="1" customFormat="1" x14ac:dyDescent="0.3">
      <c r="B307" s="40"/>
      <c r="D307" s="193" t="s">
        <v>154</v>
      </c>
      <c r="F307" s="194" t="s">
        <v>657</v>
      </c>
      <c r="I307" s="155"/>
      <c r="L307" s="40"/>
      <c r="M307" s="195"/>
      <c r="N307" s="41"/>
      <c r="O307" s="41"/>
      <c r="P307" s="41"/>
      <c r="Q307" s="41"/>
      <c r="R307" s="41"/>
      <c r="S307" s="41"/>
      <c r="T307" s="69"/>
      <c r="AT307" s="24" t="s">
        <v>154</v>
      </c>
      <c r="AU307" s="24" t="s">
        <v>78</v>
      </c>
    </row>
    <row r="308" spans="2:65" s="1" customFormat="1" ht="40.5" x14ac:dyDescent="0.3">
      <c r="B308" s="40"/>
      <c r="D308" s="193" t="s">
        <v>156</v>
      </c>
      <c r="F308" s="196" t="s">
        <v>658</v>
      </c>
      <c r="I308" s="155"/>
      <c r="L308" s="40"/>
      <c r="M308" s="195"/>
      <c r="N308" s="41"/>
      <c r="O308" s="41"/>
      <c r="P308" s="41"/>
      <c r="Q308" s="41"/>
      <c r="R308" s="41"/>
      <c r="S308" s="41"/>
      <c r="T308" s="69"/>
      <c r="AT308" s="24" t="s">
        <v>156</v>
      </c>
      <c r="AU308" s="24" t="s">
        <v>78</v>
      </c>
    </row>
    <row r="309" spans="2:65" s="12" customFormat="1" x14ac:dyDescent="0.3">
      <c r="B309" s="197"/>
      <c r="D309" s="193" t="s">
        <v>158</v>
      </c>
      <c r="E309" s="198" t="s">
        <v>5</v>
      </c>
      <c r="F309" s="199" t="s">
        <v>159</v>
      </c>
      <c r="H309" s="198" t="s">
        <v>5</v>
      </c>
      <c r="I309" s="200"/>
      <c r="L309" s="197"/>
      <c r="M309" s="201"/>
      <c r="N309" s="202"/>
      <c r="O309" s="202"/>
      <c r="P309" s="202"/>
      <c r="Q309" s="202"/>
      <c r="R309" s="202"/>
      <c r="S309" s="202"/>
      <c r="T309" s="203"/>
      <c r="AT309" s="198" t="s">
        <v>158</v>
      </c>
      <c r="AU309" s="198" t="s">
        <v>78</v>
      </c>
      <c r="AV309" s="12" t="s">
        <v>74</v>
      </c>
      <c r="AW309" s="12" t="s">
        <v>34</v>
      </c>
      <c r="AX309" s="12" t="s">
        <v>70</v>
      </c>
      <c r="AY309" s="198" t="s">
        <v>145</v>
      </c>
    </row>
    <row r="310" spans="2:65" s="12" customFormat="1" x14ac:dyDescent="0.3">
      <c r="B310" s="197"/>
      <c r="D310" s="193" t="s">
        <v>158</v>
      </c>
      <c r="E310" s="198" t="s">
        <v>5</v>
      </c>
      <c r="F310" s="199" t="s">
        <v>659</v>
      </c>
      <c r="H310" s="198" t="s">
        <v>5</v>
      </c>
      <c r="I310" s="200"/>
      <c r="L310" s="197"/>
      <c r="M310" s="201"/>
      <c r="N310" s="202"/>
      <c r="O310" s="202"/>
      <c r="P310" s="202"/>
      <c r="Q310" s="202"/>
      <c r="R310" s="202"/>
      <c r="S310" s="202"/>
      <c r="T310" s="203"/>
      <c r="AT310" s="198" t="s">
        <v>158</v>
      </c>
      <c r="AU310" s="198" t="s">
        <v>78</v>
      </c>
      <c r="AV310" s="12" t="s">
        <v>74</v>
      </c>
      <c r="AW310" s="12" t="s">
        <v>34</v>
      </c>
      <c r="AX310" s="12" t="s">
        <v>70</v>
      </c>
      <c r="AY310" s="198" t="s">
        <v>145</v>
      </c>
    </row>
    <row r="311" spans="2:65" s="13" customFormat="1" x14ac:dyDescent="0.3">
      <c r="B311" s="204"/>
      <c r="D311" s="193" t="s">
        <v>158</v>
      </c>
      <c r="E311" s="205" t="s">
        <v>5</v>
      </c>
      <c r="F311" s="206" t="s">
        <v>660</v>
      </c>
      <c r="H311" s="207">
        <v>0.9</v>
      </c>
      <c r="I311" s="208"/>
      <c r="L311" s="204"/>
      <c r="M311" s="209"/>
      <c r="N311" s="210"/>
      <c r="O311" s="210"/>
      <c r="P311" s="210"/>
      <c r="Q311" s="210"/>
      <c r="R311" s="210"/>
      <c r="S311" s="210"/>
      <c r="T311" s="211"/>
      <c r="AT311" s="205" t="s">
        <v>158</v>
      </c>
      <c r="AU311" s="205" t="s">
        <v>78</v>
      </c>
      <c r="AV311" s="13" t="s">
        <v>78</v>
      </c>
      <c r="AW311" s="13" t="s">
        <v>34</v>
      </c>
      <c r="AX311" s="13" t="s">
        <v>74</v>
      </c>
      <c r="AY311" s="205" t="s">
        <v>145</v>
      </c>
    </row>
    <row r="312" spans="2:65" s="11" customFormat="1" ht="29.85" customHeight="1" x14ac:dyDescent="0.3">
      <c r="B312" s="167"/>
      <c r="D312" s="168" t="s">
        <v>69</v>
      </c>
      <c r="E312" s="178" t="s">
        <v>219</v>
      </c>
      <c r="F312" s="178" t="s">
        <v>661</v>
      </c>
      <c r="I312" s="170"/>
      <c r="J312" s="179">
        <f>SUBTOTAL(9,J313:J432)</f>
        <v>464877.30499999999</v>
      </c>
      <c r="L312" s="167"/>
      <c r="M312" s="172"/>
      <c r="N312" s="173"/>
      <c r="O312" s="173"/>
      <c r="P312" s="174">
        <v>0</v>
      </c>
      <c r="Q312" s="173"/>
      <c r="R312" s="174">
        <v>216.085323335</v>
      </c>
      <c r="S312" s="173"/>
      <c r="T312" s="175">
        <v>5.7701000000000002</v>
      </c>
      <c r="AR312" s="168" t="s">
        <v>74</v>
      </c>
      <c r="AT312" s="176" t="s">
        <v>69</v>
      </c>
      <c r="AU312" s="176" t="s">
        <v>74</v>
      </c>
      <c r="AY312" s="168" t="s">
        <v>145</v>
      </c>
      <c r="BK312" s="177">
        <v>0</v>
      </c>
    </row>
    <row r="313" spans="2:65" s="1" customFormat="1" ht="25.5" customHeight="1" x14ac:dyDescent="0.3">
      <c r="B313" s="180"/>
      <c r="C313" s="181" t="s">
        <v>478</v>
      </c>
      <c r="D313" s="181" t="s">
        <v>147</v>
      </c>
      <c r="E313" s="182" t="s">
        <v>735</v>
      </c>
      <c r="F313" s="183" t="s">
        <v>736</v>
      </c>
      <c r="G313" s="184" t="s">
        <v>185</v>
      </c>
      <c r="H313" s="185">
        <v>530</v>
      </c>
      <c r="I313" s="186">
        <v>20</v>
      </c>
      <c r="J313" s="187">
        <f>H313*I313</f>
        <v>10600</v>
      </c>
      <c r="K313" s="183" t="s">
        <v>151</v>
      </c>
      <c r="L313" s="40"/>
      <c r="M313" s="188" t="s">
        <v>5</v>
      </c>
      <c r="N313" s="189" t="s">
        <v>41</v>
      </c>
      <c r="O313" s="41"/>
      <c r="P313" s="190">
        <v>0</v>
      </c>
      <c r="Q313" s="190">
        <v>7.4999999999999993E-5</v>
      </c>
      <c r="R313" s="190">
        <v>3.9749999999999994E-2</v>
      </c>
      <c r="S313" s="190">
        <v>0</v>
      </c>
      <c r="T313" s="191">
        <v>0</v>
      </c>
      <c r="AR313" s="24" t="s">
        <v>152</v>
      </c>
      <c r="AT313" s="24" t="s">
        <v>147</v>
      </c>
      <c r="AU313" s="24" t="s">
        <v>78</v>
      </c>
      <c r="AY313" s="24" t="s">
        <v>145</v>
      </c>
      <c r="BE313" s="192">
        <v>0</v>
      </c>
      <c r="BF313" s="192">
        <v>0</v>
      </c>
      <c r="BG313" s="192">
        <v>0</v>
      </c>
      <c r="BH313" s="192">
        <v>0</v>
      </c>
      <c r="BI313" s="192">
        <v>0</v>
      </c>
      <c r="BJ313" s="24" t="s">
        <v>74</v>
      </c>
      <c r="BK313" s="192">
        <v>0</v>
      </c>
      <c r="BL313" s="24" t="s">
        <v>152</v>
      </c>
      <c r="BM313" s="24" t="s">
        <v>737</v>
      </c>
    </row>
    <row r="314" spans="2:65" s="1" customFormat="1" x14ac:dyDescent="0.3">
      <c r="B314" s="40"/>
      <c r="D314" s="193" t="s">
        <v>154</v>
      </c>
      <c r="F314" s="194" t="s">
        <v>738</v>
      </c>
      <c r="I314" s="155"/>
      <c r="L314" s="40"/>
      <c r="M314" s="195"/>
      <c r="N314" s="41"/>
      <c r="O314" s="41"/>
      <c r="P314" s="41"/>
      <c r="Q314" s="41"/>
      <c r="R314" s="41"/>
      <c r="S314" s="41"/>
      <c r="T314" s="69"/>
      <c r="AT314" s="24" t="s">
        <v>154</v>
      </c>
      <c r="AU314" s="24" t="s">
        <v>78</v>
      </c>
    </row>
    <row r="315" spans="2:65" s="1" customFormat="1" ht="108" x14ac:dyDescent="0.3">
      <c r="B315" s="40"/>
      <c r="D315" s="193" t="s">
        <v>156</v>
      </c>
      <c r="F315" s="196" t="s">
        <v>739</v>
      </c>
      <c r="I315" s="155"/>
      <c r="L315" s="40"/>
      <c r="M315" s="195"/>
      <c r="N315" s="41"/>
      <c r="O315" s="41"/>
      <c r="P315" s="41"/>
      <c r="Q315" s="41"/>
      <c r="R315" s="41"/>
      <c r="S315" s="41"/>
      <c r="T315" s="69"/>
      <c r="AT315" s="24" t="s">
        <v>156</v>
      </c>
      <c r="AU315" s="24" t="s">
        <v>78</v>
      </c>
    </row>
    <row r="316" spans="2:65" s="12" customFormat="1" x14ac:dyDescent="0.3">
      <c r="B316" s="197"/>
      <c r="D316" s="193" t="s">
        <v>158</v>
      </c>
      <c r="E316" s="198" t="s">
        <v>5</v>
      </c>
      <c r="F316" s="199" t="s">
        <v>159</v>
      </c>
      <c r="H316" s="198" t="s">
        <v>5</v>
      </c>
      <c r="I316" s="200"/>
      <c r="L316" s="197"/>
      <c r="M316" s="201"/>
      <c r="N316" s="202"/>
      <c r="O316" s="202"/>
      <c r="P316" s="202"/>
      <c r="Q316" s="202"/>
      <c r="R316" s="202"/>
      <c r="S316" s="202"/>
      <c r="T316" s="203"/>
      <c r="AT316" s="198" t="s">
        <v>158</v>
      </c>
      <c r="AU316" s="198" t="s">
        <v>78</v>
      </c>
      <c r="AV316" s="12" t="s">
        <v>74</v>
      </c>
      <c r="AW316" s="12" t="s">
        <v>34</v>
      </c>
      <c r="AX316" s="12" t="s">
        <v>70</v>
      </c>
      <c r="AY316" s="198" t="s">
        <v>145</v>
      </c>
    </row>
    <row r="317" spans="2:65" s="13" customFormat="1" x14ac:dyDescent="0.3">
      <c r="B317" s="204"/>
      <c r="D317" s="193" t="s">
        <v>158</v>
      </c>
      <c r="E317" s="205" t="s">
        <v>5</v>
      </c>
      <c r="F317" s="206" t="s">
        <v>1130</v>
      </c>
      <c r="H317" s="207">
        <v>530</v>
      </c>
      <c r="I317" s="208"/>
      <c r="L317" s="204"/>
      <c r="M317" s="209"/>
      <c r="N317" s="210"/>
      <c r="O317" s="210"/>
      <c r="P317" s="210"/>
      <c r="Q317" s="210"/>
      <c r="R317" s="210"/>
      <c r="S317" s="210"/>
      <c r="T317" s="211"/>
      <c r="AT317" s="205" t="s">
        <v>158</v>
      </c>
      <c r="AU317" s="205" t="s">
        <v>78</v>
      </c>
      <c r="AV317" s="13" t="s">
        <v>78</v>
      </c>
      <c r="AW317" s="13" t="s">
        <v>34</v>
      </c>
      <c r="AX317" s="13" t="s">
        <v>74</v>
      </c>
      <c r="AY317" s="205" t="s">
        <v>145</v>
      </c>
    </row>
    <row r="318" spans="2:65" s="1" customFormat="1" ht="25.5" customHeight="1" x14ac:dyDescent="0.3">
      <c r="B318" s="180"/>
      <c r="C318" s="181" t="s">
        <v>485</v>
      </c>
      <c r="D318" s="181" t="s">
        <v>147</v>
      </c>
      <c r="E318" s="182" t="s">
        <v>1131</v>
      </c>
      <c r="F318" s="183" t="s">
        <v>1132</v>
      </c>
      <c r="G318" s="184" t="s">
        <v>185</v>
      </c>
      <c r="H318" s="185">
        <v>71</v>
      </c>
      <c r="I318" s="186">
        <v>20</v>
      </c>
      <c r="J318" s="187">
        <f>H318*I318</f>
        <v>1420</v>
      </c>
      <c r="K318" s="183" t="s">
        <v>151</v>
      </c>
      <c r="L318" s="40"/>
      <c r="M318" s="188" t="s">
        <v>5</v>
      </c>
      <c r="N318" s="189" t="s">
        <v>41</v>
      </c>
      <c r="O318" s="41"/>
      <c r="P318" s="190">
        <v>0</v>
      </c>
      <c r="Q318" s="190">
        <v>2.5199999999999999E-5</v>
      </c>
      <c r="R318" s="190">
        <v>1.7891999999999999E-3</v>
      </c>
      <c r="S318" s="190">
        <v>0</v>
      </c>
      <c r="T318" s="191">
        <v>0</v>
      </c>
      <c r="AR318" s="24" t="s">
        <v>152</v>
      </c>
      <c r="AT318" s="24" t="s">
        <v>147</v>
      </c>
      <c r="AU318" s="24" t="s">
        <v>78</v>
      </c>
      <c r="AY318" s="24" t="s">
        <v>145</v>
      </c>
      <c r="BE318" s="192">
        <v>0</v>
      </c>
      <c r="BF318" s="192">
        <v>0</v>
      </c>
      <c r="BG318" s="192">
        <v>0</v>
      </c>
      <c r="BH318" s="192">
        <v>0</v>
      </c>
      <c r="BI318" s="192">
        <v>0</v>
      </c>
      <c r="BJ318" s="24" t="s">
        <v>74</v>
      </c>
      <c r="BK318" s="192">
        <v>0</v>
      </c>
      <c r="BL318" s="24" t="s">
        <v>152</v>
      </c>
      <c r="BM318" s="24" t="s">
        <v>1133</v>
      </c>
    </row>
    <row r="319" spans="2:65" s="1" customFormat="1" x14ac:dyDescent="0.3">
      <c r="B319" s="40"/>
      <c r="D319" s="193" t="s">
        <v>154</v>
      </c>
      <c r="F319" s="194" t="s">
        <v>1134</v>
      </c>
      <c r="I319" s="155"/>
      <c r="L319" s="40"/>
      <c r="M319" s="195"/>
      <c r="N319" s="41"/>
      <c r="O319" s="41"/>
      <c r="P319" s="41"/>
      <c r="Q319" s="41"/>
      <c r="R319" s="41"/>
      <c r="S319" s="41"/>
      <c r="T319" s="69"/>
      <c r="AT319" s="24" t="s">
        <v>154</v>
      </c>
      <c r="AU319" s="24" t="s">
        <v>78</v>
      </c>
    </row>
    <row r="320" spans="2:65" s="1" customFormat="1" ht="108" x14ac:dyDescent="0.3">
      <c r="B320" s="40"/>
      <c r="D320" s="193" t="s">
        <v>156</v>
      </c>
      <c r="F320" s="196" t="s">
        <v>739</v>
      </c>
      <c r="I320" s="155"/>
      <c r="L320" s="40"/>
      <c r="M320" s="195"/>
      <c r="N320" s="41"/>
      <c r="O320" s="41"/>
      <c r="P320" s="41"/>
      <c r="Q320" s="41"/>
      <c r="R320" s="41"/>
      <c r="S320" s="41"/>
      <c r="T320" s="69"/>
      <c r="AT320" s="24" t="s">
        <v>156</v>
      </c>
      <c r="AU320" s="24" t="s">
        <v>78</v>
      </c>
    </row>
    <row r="321" spans="2:65" s="12" customFormat="1" x14ac:dyDescent="0.3">
      <c r="B321" s="197"/>
      <c r="D321" s="193" t="s">
        <v>158</v>
      </c>
      <c r="E321" s="198" t="s">
        <v>5</v>
      </c>
      <c r="F321" s="199" t="s">
        <v>159</v>
      </c>
      <c r="H321" s="198" t="s">
        <v>5</v>
      </c>
      <c r="I321" s="200"/>
      <c r="L321" s="197"/>
      <c r="M321" s="201"/>
      <c r="N321" s="202"/>
      <c r="O321" s="202"/>
      <c r="P321" s="202"/>
      <c r="Q321" s="202"/>
      <c r="R321" s="202"/>
      <c r="S321" s="202"/>
      <c r="T321" s="203"/>
      <c r="AT321" s="198" t="s">
        <v>158</v>
      </c>
      <c r="AU321" s="198" t="s">
        <v>78</v>
      </c>
      <c r="AV321" s="12" t="s">
        <v>74</v>
      </c>
      <c r="AW321" s="12" t="s">
        <v>34</v>
      </c>
      <c r="AX321" s="12" t="s">
        <v>70</v>
      </c>
      <c r="AY321" s="198" t="s">
        <v>145</v>
      </c>
    </row>
    <row r="322" spans="2:65" s="13" customFormat="1" x14ac:dyDescent="0.3">
      <c r="B322" s="204"/>
      <c r="D322" s="193" t="s">
        <v>158</v>
      </c>
      <c r="E322" s="205" t="s">
        <v>5</v>
      </c>
      <c r="F322" s="206" t="s">
        <v>1135</v>
      </c>
      <c r="H322" s="207">
        <v>71</v>
      </c>
      <c r="I322" s="208"/>
      <c r="L322" s="204"/>
      <c r="M322" s="209"/>
      <c r="N322" s="210"/>
      <c r="O322" s="210"/>
      <c r="P322" s="210"/>
      <c r="Q322" s="210"/>
      <c r="R322" s="210"/>
      <c r="S322" s="210"/>
      <c r="T322" s="211"/>
      <c r="AT322" s="205" t="s">
        <v>158</v>
      </c>
      <c r="AU322" s="205" t="s">
        <v>78</v>
      </c>
      <c r="AV322" s="13" t="s">
        <v>78</v>
      </c>
      <c r="AW322" s="13" t="s">
        <v>34</v>
      </c>
      <c r="AX322" s="13" t="s">
        <v>74</v>
      </c>
      <c r="AY322" s="205" t="s">
        <v>145</v>
      </c>
    </row>
    <row r="323" spans="2:65" s="1" customFormat="1" ht="16.5" customHeight="1" x14ac:dyDescent="0.3">
      <c r="B323" s="180"/>
      <c r="C323" s="181" t="s">
        <v>491</v>
      </c>
      <c r="D323" s="181" t="s">
        <v>147</v>
      </c>
      <c r="E323" s="182" t="s">
        <v>758</v>
      </c>
      <c r="F323" s="183" t="s">
        <v>759</v>
      </c>
      <c r="G323" s="184" t="s">
        <v>185</v>
      </c>
      <c r="H323" s="185">
        <v>601</v>
      </c>
      <c r="I323" s="186">
        <v>3</v>
      </c>
      <c r="J323" s="187">
        <f>H323*I323</f>
        <v>1803</v>
      </c>
      <c r="K323" s="183" t="s">
        <v>151</v>
      </c>
      <c r="L323" s="40"/>
      <c r="M323" s="188" t="s">
        <v>5</v>
      </c>
      <c r="N323" s="189" t="s">
        <v>41</v>
      </c>
      <c r="O323" s="41"/>
      <c r="P323" s="190">
        <v>0</v>
      </c>
      <c r="Q323" s="190">
        <v>3.7500000000000001E-6</v>
      </c>
      <c r="R323" s="190">
        <v>2.2537500000000001E-3</v>
      </c>
      <c r="S323" s="190">
        <v>0</v>
      </c>
      <c r="T323" s="191">
        <v>0</v>
      </c>
      <c r="AR323" s="24" t="s">
        <v>152</v>
      </c>
      <c r="AT323" s="24" t="s">
        <v>147</v>
      </c>
      <c r="AU323" s="24" t="s">
        <v>78</v>
      </c>
      <c r="AY323" s="24" t="s">
        <v>145</v>
      </c>
      <c r="BE323" s="192">
        <v>0</v>
      </c>
      <c r="BF323" s="192">
        <v>0</v>
      </c>
      <c r="BG323" s="192">
        <v>0</v>
      </c>
      <c r="BH323" s="192">
        <v>0</v>
      </c>
      <c r="BI323" s="192">
        <v>0</v>
      </c>
      <c r="BJ323" s="24" t="s">
        <v>74</v>
      </c>
      <c r="BK323" s="192">
        <v>0</v>
      </c>
      <c r="BL323" s="24" t="s">
        <v>152</v>
      </c>
      <c r="BM323" s="24" t="s">
        <v>760</v>
      </c>
    </row>
    <row r="324" spans="2:65" s="1" customFormat="1" ht="27" x14ac:dyDescent="0.3">
      <c r="B324" s="40"/>
      <c r="D324" s="193" t="s">
        <v>154</v>
      </c>
      <c r="F324" s="194" t="s">
        <v>761</v>
      </c>
      <c r="I324" s="155"/>
      <c r="L324" s="40"/>
      <c r="M324" s="195"/>
      <c r="N324" s="41"/>
      <c r="O324" s="41"/>
      <c r="P324" s="41"/>
      <c r="Q324" s="41"/>
      <c r="R324" s="41"/>
      <c r="S324" s="41"/>
      <c r="T324" s="69"/>
      <c r="AT324" s="24" t="s">
        <v>154</v>
      </c>
      <c r="AU324" s="24" t="s">
        <v>78</v>
      </c>
    </row>
    <row r="325" spans="2:65" s="1" customFormat="1" ht="40.5" x14ac:dyDescent="0.3">
      <c r="B325" s="40"/>
      <c r="D325" s="193" t="s">
        <v>156</v>
      </c>
      <c r="F325" s="196" t="s">
        <v>762</v>
      </c>
      <c r="I325" s="155"/>
      <c r="L325" s="40"/>
      <c r="M325" s="195"/>
      <c r="N325" s="41"/>
      <c r="O325" s="41"/>
      <c r="P325" s="41"/>
      <c r="Q325" s="41"/>
      <c r="R325" s="41"/>
      <c r="S325" s="41"/>
      <c r="T325" s="69"/>
      <c r="AT325" s="24" t="s">
        <v>156</v>
      </c>
      <c r="AU325" s="24" t="s">
        <v>78</v>
      </c>
    </row>
    <row r="326" spans="2:65" s="13" customFormat="1" x14ac:dyDescent="0.3">
      <c r="B326" s="204"/>
      <c r="D326" s="193" t="s">
        <v>158</v>
      </c>
      <c r="E326" s="205" t="s">
        <v>5</v>
      </c>
      <c r="F326" s="206" t="s">
        <v>1136</v>
      </c>
      <c r="H326" s="207">
        <v>530</v>
      </c>
      <c r="I326" s="208"/>
      <c r="L326" s="204"/>
      <c r="M326" s="209"/>
      <c r="N326" s="210"/>
      <c r="O326" s="210"/>
      <c r="P326" s="210"/>
      <c r="Q326" s="210"/>
      <c r="R326" s="210"/>
      <c r="S326" s="210"/>
      <c r="T326" s="211"/>
      <c r="AT326" s="205" t="s">
        <v>158</v>
      </c>
      <c r="AU326" s="205" t="s">
        <v>78</v>
      </c>
      <c r="AV326" s="13" t="s">
        <v>78</v>
      </c>
      <c r="AW326" s="13" t="s">
        <v>34</v>
      </c>
      <c r="AX326" s="13" t="s">
        <v>70</v>
      </c>
      <c r="AY326" s="205" t="s">
        <v>145</v>
      </c>
    </row>
    <row r="327" spans="2:65" s="13" customFormat="1" x14ac:dyDescent="0.3">
      <c r="B327" s="204"/>
      <c r="D327" s="193" t="s">
        <v>158</v>
      </c>
      <c r="E327" s="205" t="s">
        <v>5</v>
      </c>
      <c r="F327" s="206" t="s">
        <v>1137</v>
      </c>
      <c r="H327" s="207">
        <v>71</v>
      </c>
      <c r="I327" s="208"/>
      <c r="L327" s="204"/>
      <c r="M327" s="209"/>
      <c r="N327" s="210"/>
      <c r="O327" s="210"/>
      <c r="P327" s="210"/>
      <c r="Q327" s="210"/>
      <c r="R327" s="210"/>
      <c r="S327" s="210"/>
      <c r="T327" s="211"/>
      <c r="AT327" s="205" t="s">
        <v>158</v>
      </c>
      <c r="AU327" s="205" t="s">
        <v>78</v>
      </c>
      <c r="AV327" s="13" t="s">
        <v>78</v>
      </c>
      <c r="AW327" s="13" t="s">
        <v>34</v>
      </c>
      <c r="AX327" s="13" t="s">
        <v>70</v>
      </c>
      <c r="AY327" s="205" t="s">
        <v>145</v>
      </c>
    </row>
    <row r="328" spans="2:65" s="14" customFormat="1" x14ac:dyDescent="0.3">
      <c r="B328" s="212"/>
      <c r="D328" s="193" t="s">
        <v>158</v>
      </c>
      <c r="E328" s="213" t="s">
        <v>5</v>
      </c>
      <c r="F328" s="214" t="s">
        <v>175</v>
      </c>
      <c r="H328" s="215">
        <v>601</v>
      </c>
      <c r="I328" s="216"/>
      <c r="L328" s="212"/>
      <c r="M328" s="217"/>
      <c r="N328" s="218"/>
      <c r="O328" s="218"/>
      <c r="P328" s="218"/>
      <c r="Q328" s="218"/>
      <c r="R328" s="218"/>
      <c r="S328" s="218"/>
      <c r="T328" s="219"/>
      <c r="AT328" s="213" t="s">
        <v>158</v>
      </c>
      <c r="AU328" s="213" t="s">
        <v>78</v>
      </c>
      <c r="AV328" s="14" t="s">
        <v>152</v>
      </c>
      <c r="AW328" s="14" t="s">
        <v>34</v>
      </c>
      <c r="AX328" s="14" t="s">
        <v>74</v>
      </c>
      <c r="AY328" s="213" t="s">
        <v>145</v>
      </c>
    </row>
    <row r="329" spans="2:65" s="1" customFormat="1" ht="25.5" customHeight="1" x14ac:dyDescent="0.3">
      <c r="B329" s="180"/>
      <c r="C329" s="181" t="s">
        <v>498</v>
      </c>
      <c r="D329" s="181" t="s">
        <v>147</v>
      </c>
      <c r="E329" s="182" t="s">
        <v>772</v>
      </c>
      <c r="F329" s="183" t="s">
        <v>773</v>
      </c>
      <c r="G329" s="184" t="s">
        <v>185</v>
      </c>
      <c r="H329" s="185">
        <v>330</v>
      </c>
      <c r="I329" s="186">
        <v>152</v>
      </c>
      <c r="J329" s="187">
        <f>H329*I329</f>
        <v>50160</v>
      </c>
      <c r="K329" s="183" t="s">
        <v>151</v>
      </c>
      <c r="L329" s="40"/>
      <c r="M329" s="188" t="s">
        <v>5</v>
      </c>
      <c r="N329" s="189" t="s">
        <v>41</v>
      </c>
      <c r="O329" s="41"/>
      <c r="P329" s="190">
        <v>0</v>
      </c>
      <c r="Q329" s="190">
        <v>7.1903999999999996E-2</v>
      </c>
      <c r="R329" s="190">
        <v>23.72832</v>
      </c>
      <c r="S329" s="190">
        <v>0</v>
      </c>
      <c r="T329" s="191">
        <v>0</v>
      </c>
      <c r="AR329" s="24" t="s">
        <v>152</v>
      </c>
      <c r="AT329" s="24" t="s">
        <v>147</v>
      </c>
      <c r="AU329" s="24" t="s">
        <v>78</v>
      </c>
      <c r="AY329" s="24" t="s">
        <v>145</v>
      </c>
      <c r="BE329" s="192">
        <v>0</v>
      </c>
      <c r="BF329" s="192">
        <v>0</v>
      </c>
      <c r="BG329" s="192">
        <v>0</v>
      </c>
      <c r="BH329" s="192">
        <v>0</v>
      </c>
      <c r="BI329" s="192">
        <v>0</v>
      </c>
      <c r="BJ329" s="24" t="s">
        <v>74</v>
      </c>
      <c r="BK329" s="192">
        <v>0</v>
      </c>
      <c r="BL329" s="24" t="s">
        <v>152</v>
      </c>
      <c r="BM329" s="24" t="s">
        <v>774</v>
      </c>
    </row>
    <row r="330" spans="2:65" s="1" customFormat="1" ht="40.5" x14ac:dyDescent="0.3">
      <c r="B330" s="40"/>
      <c r="D330" s="193" t="s">
        <v>154</v>
      </c>
      <c r="F330" s="194" t="s">
        <v>775</v>
      </c>
      <c r="I330" s="155"/>
      <c r="L330" s="40"/>
      <c r="M330" s="195"/>
      <c r="N330" s="41"/>
      <c r="O330" s="41"/>
      <c r="P330" s="41"/>
      <c r="Q330" s="41"/>
      <c r="R330" s="41"/>
      <c r="S330" s="41"/>
      <c r="T330" s="69"/>
      <c r="AT330" s="24" t="s">
        <v>154</v>
      </c>
      <c r="AU330" s="24" t="s">
        <v>78</v>
      </c>
    </row>
    <row r="331" spans="2:65" s="1" customFormat="1" ht="135" x14ac:dyDescent="0.3">
      <c r="B331" s="40"/>
      <c r="D331" s="193" t="s">
        <v>156</v>
      </c>
      <c r="F331" s="196" t="s">
        <v>776</v>
      </c>
      <c r="I331" s="155"/>
      <c r="L331" s="40"/>
      <c r="M331" s="195"/>
      <c r="N331" s="41"/>
      <c r="O331" s="41"/>
      <c r="P331" s="41"/>
      <c r="Q331" s="41"/>
      <c r="R331" s="41"/>
      <c r="S331" s="41"/>
      <c r="T331" s="69"/>
      <c r="AT331" s="24" t="s">
        <v>156</v>
      </c>
      <c r="AU331" s="24" t="s">
        <v>78</v>
      </c>
    </row>
    <row r="332" spans="2:65" s="12" customFormat="1" x14ac:dyDescent="0.3">
      <c r="B332" s="197"/>
      <c r="D332" s="193" t="s">
        <v>158</v>
      </c>
      <c r="E332" s="198" t="s">
        <v>5</v>
      </c>
      <c r="F332" s="199" t="s">
        <v>159</v>
      </c>
      <c r="H332" s="198" t="s">
        <v>5</v>
      </c>
      <c r="I332" s="200"/>
      <c r="L332" s="197"/>
      <c r="M332" s="201"/>
      <c r="N332" s="202"/>
      <c r="O332" s="202"/>
      <c r="P332" s="202"/>
      <c r="Q332" s="202"/>
      <c r="R332" s="202"/>
      <c r="S332" s="202"/>
      <c r="T332" s="203"/>
      <c r="AT332" s="198" t="s">
        <v>158</v>
      </c>
      <c r="AU332" s="198" t="s">
        <v>78</v>
      </c>
      <c r="AV332" s="12" t="s">
        <v>74</v>
      </c>
      <c r="AW332" s="12" t="s">
        <v>34</v>
      </c>
      <c r="AX332" s="12" t="s">
        <v>70</v>
      </c>
      <c r="AY332" s="198" t="s">
        <v>145</v>
      </c>
    </row>
    <row r="333" spans="2:65" s="12" customFormat="1" x14ac:dyDescent="0.3">
      <c r="B333" s="197"/>
      <c r="D333" s="193" t="s">
        <v>158</v>
      </c>
      <c r="E333" s="198" t="s">
        <v>5</v>
      </c>
      <c r="F333" s="199" t="s">
        <v>777</v>
      </c>
      <c r="H333" s="198" t="s">
        <v>5</v>
      </c>
      <c r="I333" s="200"/>
      <c r="L333" s="197"/>
      <c r="M333" s="201"/>
      <c r="N333" s="202"/>
      <c r="O333" s="202"/>
      <c r="P333" s="202"/>
      <c r="Q333" s="202"/>
      <c r="R333" s="202"/>
      <c r="S333" s="202"/>
      <c r="T333" s="203"/>
      <c r="AT333" s="198" t="s">
        <v>158</v>
      </c>
      <c r="AU333" s="198" t="s">
        <v>78</v>
      </c>
      <c r="AV333" s="12" t="s">
        <v>74</v>
      </c>
      <c r="AW333" s="12" t="s">
        <v>34</v>
      </c>
      <c r="AX333" s="12" t="s">
        <v>70</v>
      </c>
      <c r="AY333" s="198" t="s">
        <v>145</v>
      </c>
    </row>
    <row r="334" spans="2:65" s="13" customFormat="1" x14ac:dyDescent="0.3">
      <c r="B334" s="204"/>
      <c r="D334" s="193" t="s">
        <v>158</v>
      </c>
      <c r="E334" s="205" t="s">
        <v>5</v>
      </c>
      <c r="F334" s="206" t="s">
        <v>1138</v>
      </c>
      <c r="H334" s="207">
        <v>330</v>
      </c>
      <c r="I334" s="208"/>
      <c r="L334" s="204"/>
      <c r="M334" s="209"/>
      <c r="N334" s="210"/>
      <c r="O334" s="210"/>
      <c r="P334" s="210"/>
      <c r="Q334" s="210"/>
      <c r="R334" s="210"/>
      <c r="S334" s="210"/>
      <c r="T334" s="211"/>
      <c r="AT334" s="205" t="s">
        <v>158</v>
      </c>
      <c r="AU334" s="205" t="s">
        <v>78</v>
      </c>
      <c r="AV334" s="13" t="s">
        <v>78</v>
      </c>
      <c r="AW334" s="13" t="s">
        <v>34</v>
      </c>
      <c r="AX334" s="13" t="s">
        <v>74</v>
      </c>
      <c r="AY334" s="205" t="s">
        <v>145</v>
      </c>
    </row>
    <row r="335" spans="2:65" s="1" customFormat="1" ht="25.5" customHeight="1" x14ac:dyDescent="0.3">
      <c r="B335" s="180"/>
      <c r="C335" s="181" t="s">
        <v>510</v>
      </c>
      <c r="D335" s="181" t="s">
        <v>147</v>
      </c>
      <c r="E335" s="182" t="s">
        <v>780</v>
      </c>
      <c r="F335" s="183" t="s">
        <v>781</v>
      </c>
      <c r="G335" s="184" t="s">
        <v>185</v>
      </c>
      <c r="H335" s="185">
        <v>330</v>
      </c>
      <c r="I335" s="186">
        <v>159</v>
      </c>
      <c r="J335" s="187">
        <f>H335*I335</f>
        <v>52470</v>
      </c>
      <c r="K335" s="183" t="s">
        <v>151</v>
      </c>
      <c r="L335" s="40"/>
      <c r="M335" s="188" t="s">
        <v>5</v>
      </c>
      <c r="N335" s="189" t="s">
        <v>41</v>
      </c>
      <c r="O335" s="41"/>
      <c r="P335" s="190">
        <v>0</v>
      </c>
      <c r="Q335" s="190">
        <v>8.9775999999999995E-2</v>
      </c>
      <c r="R335" s="190">
        <v>29.626079999999998</v>
      </c>
      <c r="S335" s="190">
        <v>0</v>
      </c>
      <c r="T335" s="191">
        <v>0</v>
      </c>
      <c r="AR335" s="24" t="s">
        <v>152</v>
      </c>
      <c r="AT335" s="24" t="s">
        <v>147</v>
      </c>
      <c r="AU335" s="24" t="s">
        <v>78</v>
      </c>
      <c r="AY335" s="24" t="s">
        <v>145</v>
      </c>
      <c r="BE335" s="192">
        <v>0</v>
      </c>
      <c r="BF335" s="192">
        <v>0</v>
      </c>
      <c r="BG335" s="192">
        <v>0</v>
      </c>
      <c r="BH335" s="192">
        <v>0</v>
      </c>
      <c r="BI335" s="192">
        <v>0</v>
      </c>
      <c r="BJ335" s="24" t="s">
        <v>74</v>
      </c>
      <c r="BK335" s="192">
        <v>0</v>
      </c>
      <c r="BL335" s="24" t="s">
        <v>152</v>
      </c>
      <c r="BM335" s="24" t="s">
        <v>782</v>
      </c>
    </row>
    <row r="336" spans="2:65" s="1" customFormat="1" ht="40.5" x14ac:dyDescent="0.3">
      <c r="B336" s="40"/>
      <c r="D336" s="193" t="s">
        <v>154</v>
      </c>
      <c r="F336" s="194" t="s">
        <v>783</v>
      </c>
      <c r="I336" s="155"/>
      <c r="L336" s="40"/>
      <c r="M336" s="195"/>
      <c r="N336" s="41"/>
      <c r="O336" s="41"/>
      <c r="P336" s="41"/>
      <c r="Q336" s="41"/>
      <c r="R336" s="41"/>
      <c r="S336" s="41"/>
      <c r="T336" s="69"/>
      <c r="AT336" s="24" t="s">
        <v>154</v>
      </c>
      <c r="AU336" s="24" t="s">
        <v>78</v>
      </c>
    </row>
    <row r="337" spans="2:65" s="1" customFormat="1" ht="135" x14ac:dyDescent="0.3">
      <c r="B337" s="40"/>
      <c r="D337" s="193" t="s">
        <v>156</v>
      </c>
      <c r="F337" s="196" t="s">
        <v>776</v>
      </c>
      <c r="I337" s="155"/>
      <c r="L337" s="40"/>
      <c r="M337" s="195"/>
      <c r="N337" s="41"/>
      <c r="O337" s="41"/>
      <c r="P337" s="41"/>
      <c r="Q337" s="41"/>
      <c r="R337" s="41"/>
      <c r="S337" s="41"/>
      <c r="T337" s="69"/>
      <c r="AT337" s="24" t="s">
        <v>156</v>
      </c>
      <c r="AU337" s="24" t="s">
        <v>78</v>
      </c>
    </row>
    <row r="338" spans="2:65" s="12" customFormat="1" x14ac:dyDescent="0.3">
      <c r="B338" s="197"/>
      <c r="D338" s="193" t="s">
        <v>158</v>
      </c>
      <c r="E338" s="198" t="s">
        <v>5</v>
      </c>
      <c r="F338" s="199" t="s">
        <v>159</v>
      </c>
      <c r="H338" s="198" t="s">
        <v>5</v>
      </c>
      <c r="I338" s="200"/>
      <c r="L338" s="197"/>
      <c r="M338" s="201"/>
      <c r="N338" s="202"/>
      <c r="O338" s="202"/>
      <c r="P338" s="202"/>
      <c r="Q338" s="202"/>
      <c r="R338" s="202"/>
      <c r="S338" s="202"/>
      <c r="T338" s="203"/>
      <c r="AT338" s="198" t="s">
        <v>158</v>
      </c>
      <c r="AU338" s="198" t="s">
        <v>78</v>
      </c>
      <c r="AV338" s="12" t="s">
        <v>74</v>
      </c>
      <c r="AW338" s="12" t="s">
        <v>34</v>
      </c>
      <c r="AX338" s="12" t="s">
        <v>70</v>
      </c>
      <c r="AY338" s="198" t="s">
        <v>145</v>
      </c>
    </row>
    <row r="339" spans="2:65" s="12" customFormat="1" x14ac:dyDescent="0.3">
      <c r="B339" s="197"/>
      <c r="D339" s="193" t="s">
        <v>158</v>
      </c>
      <c r="E339" s="198" t="s">
        <v>5</v>
      </c>
      <c r="F339" s="199" t="s">
        <v>777</v>
      </c>
      <c r="H339" s="198" t="s">
        <v>5</v>
      </c>
      <c r="I339" s="200"/>
      <c r="L339" s="197"/>
      <c r="M339" s="201"/>
      <c r="N339" s="202"/>
      <c r="O339" s="202"/>
      <c r="P339" s="202"/>
      <c r="Q339" s="202"/>
      <c r="R339" s="202"/>
      <c r="S339" s="202"/>
      <c r="T339" s="203"/>
      <c r="AT339" s="198" t="s">
        <v>158</v>
      </c>
      <c r="AU339" s="198" t="s">
        <v>78</v>
      </c>
      <c r="AV339" s="12" t="s">
        <v>74</v>
      </c>
      <c r="AW339" s="12" t="s">
        <v>34</v>
      </c>
      <c r="AX339" s="12" t="s">
        <v>70</v>
      </c>
      <c r="AY339" s="198" t="s">
        <v>145</v>
      </c>
    </row>
    <row r="340" spans="2:65" s="13" customFormat="1" x14ac:dyDescent="0.3">
      <c r="B340" s="204"/>
      <c r="D340" s="193" t="s">
        <v>158</v>
      </c>
      <c r="E340" s="205" t="s">
        <v>5</v>
      </c>
      <c r="F340" s="206" t="s">
        <v>1138</v>
      </c>
      <c r="H340" s="207">
        <v>330</v>
      </c>
      <c r="I340" s="208"/>
      <c r="L340" s="204"/>
      <c r="M340" s="209"/>
      <c r="N340" s="210"/>
      <c r="O340" s="210"/>
      <c r="P340" s="210"/>
      <c r="Q340" s="210"/>
      <c r="R340" s="210"/>
      <c r="S340" s="210"/>
      <c r="T340" s="211"/>
      <c r="AT340" s="205" t="s">
        <v>158</v>
      </c>
      <c r="AU340" s="205" t="s">
        <v>78</v>
      </c>
      <c r="AV340" s="13" t="s">
        <v>78</v>
      </c>
      <c r="AW340" s="13" t="s">
        <v>34</v>
      </c>
      <c r="AX340" s="13" t="s">
        <v>74</v>
      </c>
      <c r="AY340" s="205" t="s">
        <v>145</v>
      </c>
    </row>
    <row r="341" spans="2:65" s="1" customFormat="1" ht="16.5" customHeight="1" x14ac:dyDescent="0.3">
      <c r="B341" s="180"/>
      <c r="C341" s="228" t="s">
        <v>517</v>
      </c>
      <c r="D341" s="228" t="s">
        <v>273</v>
      </c>
      <c r="E341" s="229" t="s">
        <v>452</v>
      </c>
      <c r="F341" s="230" t="s">
        <v>453</v>
      </c>
      <c r="G341" s="231" t="s">
        <v>260</v>
      </c>
      <c r="H341" s="232">
        <v>16.664999999999999</v>
      </c>
      <c r="I341" s="186">
        <v>2662</v>
      </c>
      <c r="J341" s="187">
        <f>H341*I341</f>
        <v>44362.229999999996</v>
      </c>
      <c r="K341" s="230" t="s">
        <v>151</v>
      </c>
      <c r="L341" s="233"/>
      <c r="M341" s="234" t="s">
        <v>5</v>
      </c>
      <c r="N341" s="235" t="s">
        <v>41</v>
      </c>
      <c r="O341" s="41"/>
      <c r="P341" s="190">
        <v>0</v>
      </c>
      <c r="Q341" s="190">
        <v>1</v>
      </c>
      <c r="R341" s="190">
        <v>16.664999999999999</v>
      </c>
      <c r="S341" s="190">
        <v>0</v>
      </c>
      <c r="T341" s="191">
        <v>0</v>
      </c>
      <c r="AR341" s="24" t="s">
        <v>205</v>
      </c>
      <c r="AT341" s="24" t="s">
        <v>273</v>
      </c>
      <c r="AU341" s="24" t="s">
        <v>78</v>
      </c>
      <c r="AY341" s="24" t="s">
        <v>145</v>
      </c>
      <c r="BE341" s="192">
        <v>0</v>
      </c>
      <c r="BF341" s="192">
        <v>0</v>
      </c>
      <c r="BG341" s="192">
        <v>0</v>
      </c>
      <c r="BH341" s="192">
        <v>0</v>
      </c>
      <c r="BI341" s="192">
        <v>0</v>
      </c>
      <c r="BJ341" s="24" t="s">
        <v>74</v>
      </c>
      <c r="BK341" s="192">
        <v>0</v>
      </c>
      <c r="BL341" s="24" t="s">
        <v>152</v>
      </c>
      <c r="BM341" s="24" t="s">
        <v>785</v>
      </c>
    </row>
    <row r="342" spans="2:65" s="1" customFormat="1" x14ac:dyDescent="0.3">
      <c r="B342" s="40"/>
      <c r="D342" s="193" t="s">
        <v>154</v>
      </c>
      <c r="F342" s="194" t="s">
        <v>453</v>
      </c>
      <c r="I342" s="155"/>
      <c r="L342" s="40"/>
      <c r="M342" s="195"/>
      <c r="N342" s="41"/>
      <c r="O342" s="41"/>
      <c r="P342" s="41"/>
      <c r="Q342" s="41"/>
      <c r="R342" s="41"/>
      <c r="S342" s="41"/>
      <c r="T342" s="69"/>
      <c r="AT342" s="24" t="s">
        <v>154</v>
      </c>
      <c r="AU342" s="24" t="s">
        <v>78</v>
      </c>
    </row>
    <row r="343" spans="2:65" s="12" customFormat="1" x14ac:dyDescent="0.3">
      <c r="B343" s="197"/>
      <c r="D343" s="193" t="s">
        <v>158</v>
      </c>
      <c r="E343" s="198" t="s">
        <v>5</v>
      </c>
      <c r="F343" s="199" t="s">
        <v>786</v>
      </c>
      <c r="H343" s="198" t="s">
        <v>5</v>
      </c>
      <c r="I343" s="200"/>
      <c r="L343" s="197"/>
      <c r="M343" s="201"/>
      <c r="N343" s="202"/>
      <c r="O343" s="202"/>
      <c r="P343" s="202"/>
      <c r="Q343" s="202"/>
      <c r="R343" s="202"/>
      <c r="S343" s="202"/>
      <c r="T343" s="203"/>
      <c r="AT343" s="198" t="s">
        <v>158</v>
      </c>
      <c r="AU343" s="198" t="s">
        <v>78</v>
      </c>
      <c r="AV343" s="12" t="s">
        <v>74</v>
      </c>
      <c r="AW343" s="12" t="s">
        <v>34</v>
      </c>
      <c r="AX343" s="12" t="s">
        <v>70</v>
      </c>
      <c r="AY343" s="198" t="s">
        <v>145</v>
      </c>
    </row>
    <row r="344" spans="2:65" s="13" customFormat="1" x14ac:dyDescent="0.3">
      <c r="B344" s="204"/>
      <c r="D344" s="193" t="s">
        <v>158</v>
      </c>
      <c r="E344" s="205" t="s">
        <v>5</v>
      </c>
      <c r="F344" s="206" t="s">
        <v>1139</v>
      </c>
      <c r="H344" s="207">
        <v>16.664999999999999</v>
      </c>
      <c r="I344" s="208"/>
      <c r="L344" s="204"/>
      <c r="M344" s="209"/>
      <c r="N344" s="210"/>
      <c r="O344" s="210"/>
      <c r="P344" s="210"/>
      <c r="Q344" s="210"/>
      <c r="R344" s="210"/>
      <c r="S344" s="210"/>
      <c r="T344" s="211"/>
      <c r="AT344" s="205" t="s">
        <v>158</v>
      </c>
      <c r="AU344" s="205" t="s">
        <v>78</v>
      </c>
      <c r="AV344" s="13" t="s">
        <v>78</v>
      </c>
      <c r="AW344" s="13" t="s">
        <v>34</v>
      </c>
      <c r="AX344" s="13" t="s">
        <v>74</v>
      </c>
      <c r="AY344" s="205" t="s">
        <v>145</v>
      </c>
    </row>
    <row r="345" spans="2:65" s="1" customFormat="1" ht="25.5" customHeight="1" x14ac:dyDescent="0.3">
      <c r="B345" s="180"/>
      <c r="C345" s="181" t="s">
        <v>523</v>
      </c>
      <c r="D345" s="181" t="s">
        <v>147</v>
      </c>
      <c r="E345" s="182" t="s">
        <v>789</v>
      </c>
      <c r="F345" s="183" t="s">
        <v>790</v>
      </c>
      <c r="G345" s="184" t="s">
        <v>185</v>
      </c>
      <c r="H345" s="185">
        <v>391</v>
      </c>
      <c r="I345" s="186">
        <v>186</v>
      </c>
      <c r="J345" s="187">
        <f>H345*I345</f>
        <v>72726</v>
      </c>
      <c r="K345" s="183" t="s">
        <v>151</v>
      </c>
      <c r="L345" s="40"/>
      <c r="M345" s="188" t="s">
        <v>5</v>
      </c>
      <c r="N345" s="189" t="s">
        <v>41</v>
      </c>
      <c r="O345" s="41"/>
      <c r="P345" s="190">
        <v>0</v>
      </c>
      <c r="Q345" s="190">
        <v>0.15539952000000001</v>
      </c>
      <c r="R345" s="190">
        <v>60.761212320000006</v>
      </c>
      <c r="S345" s="190">
        <v>0</v>
      </c>
      <c r="T345" s="191">
        <v>0</v>
      </c>
      <c r="AR345" s="24" t="s">
        <v>152</v>
      </c>
      <c r="AT345" s="24" t="s">
        <v>147</v>
      </c>
      <c r="AU345" s="24" t="s">
        <v>78</v>
      </c>
      <c r="AY345" s="24" t="s">
        <v>145</v>
      </c>
      <c r="BE345" s="192">
        <v>0</v>
      </c>
      <c r="BF345" s="192">
        <v>0</v>
      </c>
      <c r="BG345" s="192">
        <v>0</v>
      </c>
      <c r="BH345" s="192">
        <v>0</v>
      </c>
      <c r="BI345" s="192">
        <v>0</v>
      </c>
      <c r="BJ345" s="24" t="s">
        <v>74</v>
      </c>
      <c r="BK345" s="192">
        <v>0</v>
      </c>
      <c r="BL345" s="24" t="s">
        <v>152</v>
      </c>
      <c r="BM345" s="24" t="s">
        <v>791</v>
      </c>
    </row>
    <row r="346" spans="2:65" s="1" customFormat="1" ht="40.5" x14ac:dyDescent="0.3">
      <c r="B346" s="40"/>
      <c r="D346" s="193" t="s">
        <v>154</v>
      </c>
      <c r="F346" s="194" t="s">
        <v>792</v>
      </c>
      <c r="I346" s="155"/>
      <c r="L346" s="40"/>
      <c r="M346" s="195"/>
      <c r="N346" s="41"/>
      <c r="O346" s="41"/>
      <c r="P346" s="41"/>
      <c r="Q346" s="41"/>
      <c r="R346" s="41"/>
      <c r="S346" s="41"/>
      <c r="T346" s="69"/>
      <c r="AT346" s="24" t="s">
        <v>154</v>
      </c>
      <c r="AU346" s="24" t="s">
        <v>78</v>
      </c>
    </row>
    <row r="347" spans="2:65" s="1" customFormat="1" ht="94.5" x14ac:dyDescent="0.3">
      <c r="B347" s="40"/>
      <c r="D347" s="193" t="s">
        <v>156</v>
      </c>
      <c r="F347" s="196" t="s">
        <v>793</v>
      </c>
      <c r="I347" s="155"/>
      <c r="L347" s="40"/>
      <c r="M347" s="195"/>
      <c r="N347" s="41"/>
      <c r="O347" s="41"/>
      <c r="P347" s="41"/>
      <c r="Q347" s="41"/>
      <c r="R347" s="41"/>
      <c r="S347" s="41"/>
      <c r="T347" s="69"/>
      <c r="AT347" s="24" t="s">
        <v>156</v>
      </c>
      <c r="AU347" s="24" t="s">
        <v>78</v>
      </c>
    </row>
    <row r="348" spans="2:65" s="12" customFormat="1" x14ac:dyDescent="0.3">
      <c r="B348" s="197"/>
      <c r="D348" s="193" t="s">
        <v>158</v>
      </c>
      <c r="E348" s="198" t="s">
        <v>5</v>
      </c>
      <c r="F348" s="199" t="s">
        <v>159</v>
      </c>
      <c r="H348" s="198" t="s">
        <v>5</v>
      </c>
      <c r="I348" s="200"/>
      <c r="L348" s="197"/>
      <c r="M348" s="201"/>
      <c r="N348" s="202"/>
      <c r="O348" s="202"/>
      <c r="P348" s="202"/>
      <c r="Q348" s="202"/>
      <c r="R348" s="202"/>
      <c r="S348" s="202"/>
      <c r="T348" s="203"/>
      <c r="AT348" s="198" t="s">
        <v>158</v>
      </c>
      <c r="AU348" s="198" t="s">
        <v>78</v>
      </c>
      <c r="AV348" s="12" t="s">
        <v>74</v>
      </c>
      <c r="AW348" s="12" t="s">
        <v>34</v>
      </c>
      <c r="AX348" s="12" t="s">
        <v>70</v>
      </c>
      <c r="AY348" s="198" t="s">
        <v>145</v>
      </c>
    </row>
    <row r="349" spans="2:65" s="12" customFormat="1" x14ac:dyDescent="0.3">
      <c r="B349" s="197"/>
      <c r="D349" s="193" t="s">
        <v>158</v>
      </c>
      <c r="E349" s="198" t="s">
        <v>5</v>
      </c>
      <c r="F349" s="199" t="s">
        <v>794</v>
      </c>
      <c r="H349" s="198" t="s">
        <v>5</v>
      </c>
      <c r="I349" s="200"/>
      <c r="L349" s="197"/>
      <c r="M349" s="201"/>
      <c r="N349" s="202"/>
      <c r="O349" s="202"/>
      <c r="P349" s="202"/>
      <c r="Q349" s="202"/>
      <c r="R349" s="202"/>
      <c r="S349" s="202"/>
      <c r="T349" s="203"/>
      <c r="AT349" s="198" t="s">
        <v>158</v>
      </c>
      <c r="AU349" s="198" t="s">
        <v>78</v>
      </c>
      <c r="AV349" s="12" t="s">
        <v>74</v>
      </c>
      <c r="AW349" s="12" t="s">
        <v>34</v>
      </c>
      <c r="AX349" s="12" t="s">
        <v>70</v>
      </c>
      <c r="AY349" s="198" t="s">
        <v>145</v>
      </c>
    </row>
    <row r="350" spans="2:65" s="13" customFormat="1" x14ac:dyDescent="0.3">
      <c r="B350" s="204"/>
      <c r="D350" s="193" t="s">
        <v>158</v>
      </c>
      <c r="E350" s="205" t="s">
        <v>5</v>
      </c>
      <c r="F350" s="206" t="s">
        <v>1140</v>
      </c>
      <c r="H350" s="207">
        <v>210</v>
      </c>
      <c r="I350" s="208"/>
      <c r="L350" s="204"/>
      <c r="M350" s="209"/>
      <c r="N350" s="210"/>
      <c r="O350" s="210"/>
      <c r="P350" s="210"/>
      <c r="Q350" s="210"/>
      <c r="R350" s="210"/>
      <c r="S350" s="210"/>
      <c r="T350" s="211"/>
      <c r="AT350" s="205" t="s">
        <v>158</v>
      </c>
      <c r="AU350" s="205" t="s">
        <v>78</v>
      </c>
      <c r="AV350" s="13" t="s">
        <v>78</v>
      </c>
      <c r="AW350" s="13" t="s">
        <v>34</v>
      </c>
      <c r="AX350" s="13" t="s">
        <v>70</v>
      </c>
      <c r="AY350" s="205" t="s">
        <v>145</v>
      </c>
    </row>
    <row r="351" spans="2:65" s="12" customFormat="1" x14ac:dyDescent="0.3">
      <c r="B351" s="197"/>
      <c r="D351" s="193" t="s">
        <v>158</v>
      </c>
      <c r="E351" s="198" t="s">
        <v>5</v>
      </c>
      <c r="F351" s="199" t="s">
        <v>796</v>
      </c>
      <c r="H351" s="198" t="s">
        <v>5</v>
      </c>
      <c r="I351" s="200"/>
      <c r="L351" s="197"/>
      <c r="M351" s="201"/>
      <c r="N351" s="202"/>
      <c r="O351" s="202"/>
      <c r="P351" s="202"/>
      <c r="Q351" s="202"/>
      <c r="R351" s="202"/>
      <c r="S351" s="202"/>
      <c r="T351" s="203"/>
      <c r="AT351" s="198" t="s">
        <v>158</v>
      </c>
      <c r="AU351" s="198" t="s">
        <v>78</v>
      </c>
      <c r="AV351" s="12" t="s">
        <v>74</v>
      </c>
      <c r="AW351" s="12" t="s">
        <v>34</v>
      </c>
      <c r="AX351" s="12" t="s">
        <v>70</v>
      </c>
      <c r="AY351" s="198" t="s">
        <v>145</v>
      </c>
    </row>
    <row r="352" spans="2:65" s="13" customFormat="1" x14ac:dyDescent="0.3">
      <c r="B352" s="204"/>
      <c r="D352" s="193" t="s">
        <v>158</v>
      </c>
      <c r="E352" s="205" t="s">
        <v>5</v>
      </c>
      <c r="F352" s="206" t="s">
        <v>1141</v>
      </c>
      <c r="H352" s="207">
        <v>165</v>
      </c>
      <c r="I352" s="208"/>
      <c r="L352" s="204"/>
      <c r="M352" s="209"/>
      <c r="N352" s="210"/>
      <c r="O352" s="210"/>
      <c r="P352" s="210"/>
      <c r="Q352" s="210"/>
      <c r="R352" s="210"/>
      <c r="S352" s="210"/>
      <c r="T352" s="211"/>
      <c r="AT352" s="205" t="s">
        <v>158</v>
      </c>
      <c r="AU352" s="205" t="s">
        <v>78</v>
      </c>
      <c r="AV352" s="13" t="s">
        <v>78</v>
      </c>
      <c r="AW352" s="13" t="s">
        <v>34</v>
      </c>
      <c r="AX352" s="13" t="s">
        <v>70</v>
      </c>
      <c r="AY352" s="205" t="s">
        <v>145</v>
      </c>
    </row>
    <row r="353" spans="2:65" s="12" customFormat="1" x14ac:dyDescent="0.3">
      <c r="B353" s="197"/>
      <c r="D353" s="193" t="s">
        <v>158</v>
      </c>
      <c r="E353" s="198" t="s">
        <v>5</v>
      </c>
      <c r="F353" s="199" t="s">
        <v>798</v>
      </c>
      <c r="H353" s="198" t="s">
        <v>5</v>
      </c>
      <c r="I353" s="200"/>
      <c r="L353" s="197"/>
      <c r="M353" s="201"/>
      <c r="N353" s="202"/>
      <c r="O353" s="202"/>
      <c r="P353" s="202"/>
      <c r="Q353" s="202"/>
      <c r="R353" s="202"/>
      <c r="S353" s="202"/>
      <c r="T353" s="203"/>
      <c r="AT353" s="198" t="s">
        <v>158</v>
      </c>
      <c r="AU353" s="198" t="s">
        <v>78</v>
      </c>
      <c r="AV353" s="12" t="s">
        <v>74</v>
      </c>
      <c r="AW353" s="12" t="s">
        <v>34</v>
      </c>
      <c r="AX353" s="12" t="s">
        <v>70</v>
      </c>
      <c r="AY353" s="198" t="s">
        <v>145</v>
      </c>
    </row>
    <row r="354" spans="2:65" s="13" customFormat="1" x14ac:dyDescent="0.3">
      <c r="B354" s="204"/>
      <c r="D354" s="193" t="s">
        <v>158</v>
      </c>
      <c r="E354" s="205" t="s">
        <v>5</v>
      </c>
      <c r="F354" s="206" t="s">
        <v>1142</v>
      </c>
      <c r="H354" s="207">
        <v>8</v>
      </c>
      <c r="I354" s="208"/>
      <c r="L354" s="204"/>
      <c r="M354" s="209"/>
      <c r="N354" s="210"/>
      <c r="O354" s="210"/>
      <c r="P354" s="210"/>
      <c r="Q354" s="210"/>
      <c r="R354" s="210"/>
      <c r="S354" s="210"/>
      <c r="T354" s="211"/>
      <c r="AT354" s="205" t="s">
        <v>158</v>
      </c>
      <c r="AU354" s="205" t="s">
        <v>78</v>
      </c>
      <c r="AV354" s="13" t="s">
        <v>78</v>
      </c>
      <c r="AW354" s="13" t="s">
        <v>34</v>
      </c>
      <c r="AX354" s="13" t="s">
        <v>70</v>
      </c>
      <c r="AY354" s="205" t="s">
        <v>145</v>
      </c>
    </row>
    <row r="355" spans="2:65" s="12" customFormat="1" x14ac:dyDescent="0.3">
      <c r="B355" s="197"/>
      <c r="D355" s="193" t="s">
        <v>158</v>
      </c>
      <c r="E355" s="198" t="s">
        <v>5</v>
      </c>
      <c r="F355" s="199" t="s">
        <v>800</v>
      </c>
      <c r="H355" s="198" t="s">
        <v>5</v>
      </c>
      <c r="I355" s="200"/>
      <c r="L355" s="197"/>
      <c r="M355" s="201"/>
      <c r="N355" s="202"/>
      <c r="O355" s="202"/>
      <c r="P355" s="202"/>
      <c r="Q355" s="202"/>
      <c r="R355" s="202"/>
      <c r="S355" s="202"/>
      <c r="T355" s="203"/>
      <c r="AT355" s="198" t="s">
        <v>158</v>
      </c>
      <c r="AU355" s="198" t="s">
        <v>78</v>
      </c>
      <c r="AV355" s="12" t="s">
        <v>74</v>
      </c>
      <c r="AW355" s="12" t="s">
        <v>34</v>
      </c>
      <c r="AX355" s="12" t="s">
        <v>70</v>
      </c>
      <c r="AY355" s="198" t="s">
        <v>145</v>
      </c>
    </row>
    <row r="356" spans="2:65" s="13" customFormat="1" x14ac:dyDescent="0.3">
      <c r="B356" s="204"/>
      <c r="D356" s="193" t="s">
        <v>158</v>
      </c>
      <c r="E356" s="205" t="s">
        <v>5</v>
      </c>
      <c r="F356" s="206" t="s">
        <v>1142</v>
      </c>
      <c r="H356" s="207">
        <v>8</v>
      </c>
      <c r="I356" s="208"/>
      <c r="L356" s="204"/>
      <c r="M356" s="209"/>
      <c r="N356" s="210"/>
      <c r="O356" s="210"/>
      <c r="P356" s="210"/>
      <c r="Q356" s="210"/>
      <c r="R356" s="210"/>
      <c r="S356" s="210"/>
      <c r="T356" s="211"/>
      <c r="AT356" s="205" t="s">
        <v>158</v>
      </c>
      <c r="AU356" s="205" t="s">
        <v>78</v>
      </c>
      <c r="AV356" s="13" t="s">
        <v>78</v>
      </c>
      <c r="AW356" s="13" t="s">
        <v>34</v>
      </c>
      <c r="AX356" s="13" t="s">
        <v>70</v>
      </c>
      <c r="AY356" s="205" t="s">
        <v>145</v>
      </c>
    </row>
    <row r="357" spans="2:65" s="14" customFormat="1" x14ac:dyDescent="0.3">
      <c r="B357" s="212"/>
      <c r="D357" s="193" t="s">
        <v>158</v>
      </c>
      <c r="E357" s="213" t="s">
        <v>5</v>
      </c>
      <c r="F357" s="214" t="s">
        <v>175</v>
      </c>
      <c r="H357" s="215">
        <v>391</v>
      </c>
      <c r="I357" s="216"/>
      <c r="L357" s="212"/>
      <c r="M357" s="217"/>
      <c r="N357" s="218"/>
      <c r="O357" s="218"/>
      <c r="P357" s="218"/>
      <c r="Q357" s="218"/>
      <c r="R357" s="218"/>
      <c r="S357" s="218"/>
      <c r="T357" s="219"/>
      <c r="AT357" s="213" t="s">
        <v>158</v>
      </c>
      <c r="AU357" s="213" t="s">
        <v>78</v>
      </c>
      <c r="AV357" s="14" t="s">
        <v>152</v>
      </c>
      <c r="AW357" s="14" t="s">
        <v>34</v>
      </c>
      <c r="AX357" s="14" t="s">
        <v>74</v>
      </c>
      <c r="AY357" s="213" t="s">
        <v>145</v>
      </c>
    </row>
    <row r="358" spans="2:65" s="1" customFormat="1" ht="16.5" customHeight="1" x14ac:dyDescent="0.3">
      <c r="B358" s="180"/>
      <c r="C358" s="228" t="s">
        <v>529</v>
      </c>
      <c r="D358" s="228" t="s">
        <v>273</v>
      </c>
      <c r="E358" s="229" t="s">
        <v>802</v>
      </c>
      <c r="F358" s="230" t="s">
        <v>803</v>
      </c>
      <c r="G358" s="231" t="s">
        <v>329</v>
      </c>
      <c r="H358" s="232">
        <v>212.1</v>
      </c>
      <c r="I358" s="186">
        <v>124</v>
      </c>
      <c r="J358" s="187">
        <f>H358*I358</f>
        <v>26300.399999999998</v>
      </c>
      <c r="K358" s="230" t="s">
        <v>151</v>
      </c>
      <c r="L358" s="233"/>
      <c r="M358" s="234" t="s">
        <v>5</v>
      </c>
      <c r="N358" s="235" t="s">
        <v>41</v>
      </c>
      <c r="O358" s="41"/>
      <c r="P358" s="190">
        <v>0</v>
      </c>
      <c r="Q358" s="190">
        <v>8.2100000000000006E-2</v>
      </c>
      <c r="R358" s="190">
        <v>17.413410000000002</v>
      </c>
      <c r="S358" s="190">
        <v>0</v>
      </c>
      <c r="T358" s="191">
        <v>0</v>
      </c>
      <c r="AR358" s="24" t="s">
        <v>205</v>
      </c>
      <c r="AT358" s="24" t="s">
        <v>273</v>
      </c>
      <c r="AU358" s="24" t="s">
        <v>78</v>
      </c>
      <c r="AY358" s="24" t="s">
        <v>145</v>
      </c>
      <c r="BE358" s="192">
        <v>0</v>
      </c>
      <c r="BF358" s="192">
        <v>0</v>
      </c>
      <c r="BG358" s="192">
        <v>0</v>
      </c>
      <c r="BH358" s="192">
        <v>0</v>
      </c>
      <c r="BI358" s="192">
        <v>0</v>
      </c>
      <c r="BJ358" s="24" t="s">
        <v>74</v>
      </c>
      <c r="BK358" s="192">
        <v>0</v>
      </c>
      <c r="BL358" s="24" t="s">
        <v>152</v>
      </c>
      <c r="BM358" s="24" t="s">
        <v>804</v>
      </c>
    </row>
    <row r="359" spans="2:65" s="1" customFormat="1" x14ac:dyDescent="0.3">
      <c r="B359" s="40"/>
      <c r="D359" s="193" t="s">
        <v>154</v>
      </c>
      <c r="F359" s="194" t="s">
        <v>805</v>
      </c>
      <c r="I359" s="155"/>
      <c r="L359" s="40"/>
      <c r="M359" s="195"/>
      <c r="N359" s="41"/>
      <c r="O359" s="41"/>
      <c r="P359" s="41"/>
      <c r="Q359" s="41"/>
      <c r="R359" s="41"/>
      <c r="S359" s="41"/>
      <c r="T359" s="69"/>
      <c r="AT359" s="24" t="s">
        <v>154</v>
      </c>
      <c r="AU359" s="24" t="s">
        <v>78</v>
      </c>
    </row>
    <row r="360" spans="2:65" s="12" customFormat="1" x14ac:dyDescent="0.3">
      <c r="B360" s="197"/>
      <c r="D360" s="193" t="s">
        <v>158</v>
      </c>
      <c r="E360" s="198" t="s">
        <v>5</v>
      </c>
      <c r="F360" s="199" t="s">
        <v>806</v>
      </c>
      <c r="H360" s="198" t="s">
        <v>5</v>
      </c>
      <c r="I360" s="200"/>
      <c r="L360" s="197"/>
      <c r="M360" s="201"/>
      <c r="N360" s="202"/>
      <c r="O360" s="202"/>
      <c r="P360" s="202"/>
      <c r="Q360" s="202"/>
      <c r="R360" s="202"/>
      <c r="S360" s="202"/>
      <c r="T360" s="203"/>
      <c r="AT360" s="198" t="s">
        <v>158</v>
      </c>
      <c r="AU360" s="198" t="s">
        <v>78</v>
      </c>
      <c r="AV360" s="12" t="s">
        <v>74</v>
      </c>
      <c r="AW360" s="12" t="s">
        <v>34</v>
      </c>
      <c r="AX360" s="12" t="s">
        <v>70</v>
      </c>
      <c r="AY360" s="198" t="s">
        <v>145</v>
      </c>
    </row>
    <row r="361" spans="2:65" s="13" customFormat="1" x14ac:dyDescent="0.3">
      <c r="B361" s="204"/>
      <c r="D361" s="193" t="s">
        <v>158</v>
      </c>
      <c r="E361" s="205" t="s">
        <v>5</v>
      </c>
      <c r="F361" s="206" t="s">
        <v>1143</v>
      </c>
      <c r="H361" s="207">
        <v>212.1</v>
      </c>
      <c r="I361" s="208"/>
      <c r="L361" s="204"/>
      <c r="M361" s="209"/>
      <c r="N361" s="210"/>
      <c r="O361" s="210"/>
      <c r="P361" s="210"/>
      <c r="Q361" s="210"/>
      <c r="R361" s="210"/>
      <c r="S361" s="210"/>
      <c r="T361" s="211"/>
      <c r="AT361" s="205" t="s">
        <v>158</v>
      </c>
      <c r="AU361" s="205" t="s">
        <v>78</v>
      </c>
      <c r="AV361" s="13" t="s">
        <v>78</v>
      </c>
      <c r="AW361" s="13" t="s">
        <v>34</v>
      </c>
      <c r="AX361" s="13" t="s">
        <v>74</v>
      </c>
      <c r="AY361" s="205" t="s">
        <v>145</v>
      </c>
    </row>
    <row r="362" spans="2:65" s="1" customFormat="1" ht="16.5" customHeight="1" x14ac:dyDescent="0.3">
      <c r="B362" s="180"/>
      <c r="C362" s="228" t="s">
        <v>536</v>
      </c>
      <c r="D362" s="228" t="s">
        <v>273</v>
      </c>
      <c r="E362" s="229" t="s">
        <v>809</v>
      </c>
      <c r="F362" s="230" t="s">
        <v>810</v>
      </c>
      <c r="G362" s="231" t="s">
        <v>329</v>
      </c>
      <c r="H362" s="232">
        <v>166.65</v>
      </c>
      <c r="I362" s="186">
        <v>115</v>
      </c>
      <c r="J362" s="187">
        <f>H362*I362</f>
        <v>19164.75</v>
      </c>
      <c r="K362" s="230" t="s">
        <v>151</v>
      </c>
      <c r="L362" s="233"/>
      <c r="M362" s="234" t="s">
        <v>5</v>
      </c>
      <c r="N362" s="235" t="s">
        <v>41</v>
      </c>
      <c r="O362" s="41"/>
      <c r="P362" s="190">
        <v>0</v>
      </c>
      <c r="Q362" s="190">
        <v>4.8300000000000003E-2</v>
      </c>
      <c r="R362" s="190">
        <v>8.049195000000001</v>
      </c>
      <c r="S362" s="190">
        <v>0</v>
      </c>
      <c r="T362" s="191">
        <v>0</v>
      </c>
      <c r="AR362" s="24" t="s">
        <v>205</v>
      </c>
      <c r="AT362" s="24" t="s">
        <v>273</v>
      </c>
      <c r="AU362" s="24" t="s">
        <v>78</v>
      </c>
      <c r="AY362" s="24" t="s">
        <v>145</v>
      </c>
      <c r="BE362" s="192">
        <v>0</v>
      </c>
      <c r="BF362" s="192">
        <v>0</v>
      </c>
      <c r="BG362" s="192">
        <v>0</v>
      </c>
      <c r="BH362" s="192">
        <v>0</v>
      </c>
      <c r="BI362" s="192">
        <v>0</v>
      </c>
      <c r="BJ362" s="24" t="s">
        <v>74</v>
      </c>
      <c r="BK362" s="192">
        <v>0</v>
      </c>
      <c r="BL362" s="24" t="s">
        <v>152</v>
      </c>
      <c r="BM362" s="24" t="s">
        <v>811</v>
      </c>
    </row>
    <row r="363" spans="2:65" s="1" customFormat="1" x14ac:dyDescent="0.3">
      <c r="B363" s="40"/>
      <c r="D363" s="193" t="s">
        <v>154</v>
      </c>
      <c r="F363" s="194" t="s">
        <v>812</v>
      </c>
      <c r="I363" s="155"/>
      <c r="L363" s="40"/>
      <c r="M363" s="195"/>
      <c r="N363" s="41"/>
      <c r="O363" s="41"/>
      <c r="P363" s="41"/>
      <c r="Q363" s="41"/>
      <c r="R363" s="41"/>
      <c r="S363" s="41"/>
      <c r="T363" s="69"/>
      <c r="AT363" s="24" t="s">
        <v>154</v>
      </c>
      <c r="AU363" s="24" t="s">
        <v>78</v>
      </c>
    </row>
    <row r="364" spans="2:65" s="12" customFormat="1" x14ac:dyDescent="0.3">
      <c r="B364" s="197"/>
      <c r="D364" s="193" t="s">
        <v>158</v>
      </c>
      <c r="E364" s="198" t="s">
        <v>5</v>
      </c>
      <c r="F364" s="199" t="s">
        <v>806</v>
      </c>
      <c r="H364" s="198" t="s">
        <v>5</v>
      </c>
      <c r="I364" s="200"/>
      <c r="L364" s="197"/>
      <c r="M364" s="201"/>
      <c r="N364" s="202"/>
      <c r="O364" s="202"/>
      <c r="P364" s="202"/>
      <c r="Q364" s="202"/>
      <c r="R364" s="202"/>
      <c r="S364" s="202"/>
      <c r="T364" s="203"/>
      <c r="AT364" s="198" t="s">
        <v>158</v>
      </c>
      <c r="AU364" s="198" t="s">
        <v>78</v>
      </c>
      <c r="AV364" s="12" t="s">
        <v>74</v>
      </c>
      <c r="AW364" s="12" t="s">
        <v>34</v>
      </c>
      <c r="AX364" s="12" t="s">
        <v>70</v>
      </c>
      <c r="AY364" s="198" t="s">
        <v>145</v>
      </c>
    </row>
    <row r="365" spans="2:65" s="13" customFormat="1" x14ac:dyDescent="0.3">
      <c r="B365" s="204"/>
      <c r="D365" s="193" t="s">
        <v>158</v>
      </c>
      <c r="E365" s="205" t="s">
        <v>5</v>
      </c>
      <c r="F365" s="206" t="s">
        <v>1144</v>
      </c>
      <c r="H365" s="207">
        <v>166.65</v>
      </c>
      <c r="I365" s="208"/>
      <c r="L365" s="204"/>
      <c r="M365" s="209"/>
      <c r="N365" s="210"/>
      <c r="O365" s="210"/>
      <c r="P365" s="210"/>
      <c r="Q365" s="210"/>
      <c r="R365" s="210"/>
      <c r="S365" s="210"/>
      <c r="T365" s="211"/>
      <c r="AT365" s="205" t="s">
        <v>158</v>
      </c>
      <c r="AU365" s="205" t="s">
        <v>78</v>
      </c>
      <c r="AV365" s="13" t="s">
        <v>78</v>
      </c>
      <c r="AW365" s="13" t="s">
        <v>34</v>
      </c>
      <c r="AX365" s="13" t="s">
        <v>74</v>
      </c>
      <c r="AY365" s="205" t="s">
        <v>145</v>
      </c>
    </row>
    <row r="366" spans="2:65" s="1" customFormat="1" ht="16.5" customHeight="1" x14ac:dyDescent="0.3">
      <c r="B366" s="180"/>
      <c r="C366" s="228" t="s">
        <v>543</v>
      </c>
      <c r="D366" s="228" t="s">
        <v>273</v>
      </c>
      <c r="E366" s="229" t="s">
        <v>815</v>
      </c>
      <c r="F366" s="230" t="s">
        <v>816</v>
      </c>
      <c r="G366" s="231" t="s">
        <v>329</v>
      </c>
      <c r="H366" s="232">
        <v>16.16</v>
      </c>
      <c r="I366" s="186">
        <v>375</v>
      </c>
      <c r="J366" s="187">
        <f>H366*I366</f>
        <v>6060</v>
      </c>
      <c r="K366" s="230" t="s">
        <v>151</v>
      </c>
      <c r="L366" s="233"/>
      <c r="M366" s="234" t="s">
        <v>5</v>
      </c>
      <c r="N366" s="235" t="s">
        <v>41</v>
      </c>
      <c r="O366" s="41"/>
      <c r="P366" s="190">
        <v>0</v>
      </c>
      <c r="Q366" s="190">
        <v>6.4000000000000001E-2</v>
      </c>
      <c r="R366" s="190">
        <v>1.03424</v>
      </c>
      <c r="S366" s="190">
        <v>0</v>
      </c>
      <c r="T366" s="191">
        <v>0</v>
      </c>
      <c r="AR366" s="24" t="s">
        <v>205</v>
      </c>
      <c r="AT366" s="24" t="s">
        <v>273</v>
      </c>
      <c r="AU366" s="24" t="s">
        <v>78</v>
      </c>
      <c r="AY366" s="24" t="s">
        <v>145</v>
      </c>
      <c r="BE366" s="192">
        <v>0</v>
      </c>
      <c r="BF366" s="192">
        <v>0</v>
      </c>
      <c r="BG366" s="192">
        <v>0</v>
      </c>
      <c r="BH366" s="192">
        <v>0</v>
      </c>
      <c r="BI366" s="192">
        <v>0</v>
      </c>
      <c r="BJ366" s="24" t="s">
        <v>74</v>
      </c>
      <c r="BK366" s="192">
        <v>0</v>
      </c>
      <c r="BL366" s="24" t="s">
        <v>152</v>
      </c>
      <c r="BM366" s="24" t="s">
        <v>817</v>
      </c>
    </row>
    <row r="367" spans="2:65" s="1" customFormat="1" x14ac:dyDescent="0.3">
      <c r="B367" s="40"/>
      <c r="D367" s="193" t="s">
        <v>154</v>
      </c>
      <c r="F367" s="194" t="s">
        <v>818</v>
      </c>
      <c r="I367" s="155"/>
      <c r="L367" s="40"/>
      <c r="M367" s="195"/>
      <c r="N367" s="41"/>
      <c r="O367" s="41"/>
      <c r="P367" s="41"/>
      <c r="Q367" s="41"/>
      <c r="R367" s="41"/>
      <c r="S367" s="41"/>
      <c r="T367" s="69"/>
      <c r="AT367" s="24" t="s">
        <v>154</v>
      </c>
      <c r="AU367" s="24" t="s">
        <v>78</v>
      </c>
    </row>
    <row r="368" spans="2:65" s="12" customFormat="1" x14ac:dyDescent="0.3">
      <c r="B368" s="197"/>
      <c r="D368" s="193" t="s">
        <v>158</v>
      </c>
      <c r="E368" s="198" t="s">
        <v>5</v>
      </c>
      <c r="F368" s="199" t="s">
        <v>806</v>
      </c>
      <c r="H368" s="198" t="s">
        <v>5</v>
      </c>
      <c r="I368" s="200"/>
      <c r="L368" s="197"/>
      <c r="M368" s="201"/>
      <c r="N368" s="202"/>
      <c r="O368" s="202"/>
      <c r="P368" s="202"/>
      <c r="Q368" s="202"/>
      <c r="R368" s="202"/>
      <c r="S368" s="202"/>
      <c r="T368" s="203"/>
      <c r="AT368" s="198" t="s">
        <v>158</v>
      </c>
      <c r="AU368" s="198" t="s">
        <v>78</v>
      </c>
      <c r="AV368" s="12" t="s">
        <v>74</v>
      </c>
      <c r="AW368" s="12" t="s">
        <v>34</v>
      </c>
      <c r="AX368" s="12" t="s">
        <v>70</v>
      </c>
      <c r="AY368" s="198" t="s">
        <v>145</v>
      </c>
    </row>
    <row r="369" spans="2:65" s="13" customFormat="1" x14ac:dyDescent="0.3">
      <c r="B369" s="204"/>
      <c r="D369" s="193" t="s">
        <v>158</v>
      </c>
      <c r="E369" s="205" t="s">
        <v>5</v>
      </c>
      <c r="F369" s="206" t="s">
        <v>1145</v>
      </c>
      <c r="H369" s="207">
        <v>16.16</v>
      </c>
      <c r="I369" s="208"/>
      <c r="L369" s="204"/>
      <c r="M369" s="209"/>
      <c r="N369" s="210"/>
      <c r="O369" s="210"/>
      <c r="P369" s="210"/>
      <c r="Q369" s="210"/>
      <c r="R369" s="210"/>
      <c r="S369" s="210"/>
      <c r="T369" s="211"/>
      <c r="AT369" s="205" t="s">
        <v>158</v>
      </c>
      <c r="AU369" s="205" t="s">
        <v>78</v>
      </c>
      <c r="AV369" s="13" t="s">
        <v>78</v>
      </c>
      <c r="AW369" s="13" t="s">
        <v>34</v>
      </c>
      <c r="AX369" s="13" t="s">
        <v>74</v>
      </c>
      <c r="AY369" s="205" t="s">
        <v>145</v>
      </c>
    </row>
    <row r="370" spans="2:65" s="1" customFormat="1" ht="25.5" customHeight="1" x14ac:dyDescent="0.3">
      <c r="B370" s="180"/>
      <c r="C370" s="181" t="s">
        <v>551</v>
      </c>
      <c r="D370" s="181" t="s">
        <v>147</v>
      </c>
      <c r="E370" s="182" t="s">
        <v>821</v>
      </c>
      <c r="F370" s="183" t="s">
        <v>822</v>
      </c>
      <c r="G370" s="184" t="s">
        <v>185</v>
      </c>
      <c r="H370" s="185">
        <v>80</v>
      </c>
      <c r="I370" s="186">
        <v>186</v>
      </c>
      <c r="J370" s="187">
        <f>H370*I370</f>
        <v>14880</v>
      </c>
      <c r="K370" s="183" t="s">
        <v>151</v>
      </c>
      <c r="L370" s="40"/>
      <c r="M370" s="188" t="s">
        <v>5</v>
      </c>
      <c r="N370" s="189" t="s">
        <v>41</v>
      </c>
      <c r="O370" s="41"/>
      <c r="P370" s="190">
        <v>0</v>
      </c>
      <c r="Q370" s="190">
        <v>0.12949959999999999</v>
      </c>
      <c r="R370" s="190">
        <v>10.359967999999999</v>
      </c>
      <c r="S370" s="190">
        <v>0</v>
      </c>
      <c r="T370" s="191">
        <v>0</v>
      </c>
      <c r="AR370" s="24" t="s">
        <v>152</v>
      </c>
      <c r="AT370" s="24" t="s">
        <v>147</v>
      </c>
      <c r="AU370" s="24" t="s">
        <v>78</v>
      </c>
      <c r="AY370" s="24" t="s">
        <v>145</v>
      </c>
      <c r="BE370" s="192">
        <v>0</v>
      </c>
      <c r="BF370" s="192">
        <v>0</v>
      </c>
      <c r="BG370" s="192">
        <v>0</v>
      </c>
      <c r="BH370" s="192">
        <v>0</v>
      </c>
      <c r="BI370" s="192">
        <v>0</v>
      </c>
      <c r="BJ370" s="24" t="s">
        <v>74</v>
      </c>
      <c r="BK370" s="192">
        <v>0</v>
      </c>
      <c r="BL370" s="24" t="s">
        <v>152</v>
      </c>
      <c r="BM370" s="24" t="s">
        <v>823</v>
      </c>
    </row>
    <row r="371" spans="2:65" s="1" customFormat="1" ht="40.5" x14ac:dyDescent="0.3">
      <c r="B371" s="40"/>
      <c r="D371" s="193" t="s">
        <v>154</v>
      </c>
      <c r="F371" s="194" t="s">
        <v>824</v>
      </c>
      <c r="I371" s="155"/>
      <c r="L371" s="40"/>
      <c r="M371" s="195"/>
      <c r="N371" s="41"/>
      <c r="O371" s="41"/>
      <c r="P371" s="41"/>
      <c r="Q371" s="41"/>
      <c r="R371" s="41"/>
      <c r="S371" s="41"/>
      <c r="T371" s="69"/>
      <c r="AT371" s="24" t="s">
        <v>154</v>
      </c>
      <c r="AU371" s="24" t="s">
        <v>78</v>
      </c>
    </row>
    <row r="372" spans="2:65" s="1" customFormat="1" ht="94.5" x14ac:dyDescent="0.3">
      <c r="B372" s="40"/>
      <c r="D372" s="193" t="s">
        <v>156</v>
      </c>
      <c r="F372" s="196" t="s">
        <v>825</v>
      </c>
      <c r="I372" s="155"/>
      <c r="L372" s="40"/>
      <c r="M372" s="195"/>
      <c r="N372" s="41"/>
      <c r="O372" s="41"/>
      <c r="P372" s="41"/>
      <c r="Q372" s="41"/>
      <c r="R372" s="41"/>
      <c r="S372" s="41"/>
      <c r="T372" s="69"/>
      <c r="AT372" s="24" t="s">
        <v>156</v>
      </c>
      <c r="AU372" s="24" t="s">
        <v>78</v>
      </c>
    </row>
    <row r="373" spans="2:65" s="12" customFormat="1" x14ac:dyDescent="0.3">
      <c r="B373" s="197"/>
      <c r="D373" s="193" t="s">
        <v>158</v>
      </c>
      <c r="E373" s="198" t="s">
        <v>5</v>
      </c>
      <c r="F373" s="199" t="s">
        <v>159</v>
      </c>
      <c r="H373" s="198" t="s">
        <v>5</v>
      </c>
      <c r="I373" s="200"/>
      <c r="L373" s="197"/>
      <c r="M373" s="201"/>
      <c r="N373" s="202"/>
      <c r="O373" s="202"/>
      <c r="P373" s="202"/>
      <c r="Q373" s="202"/>
      <c r="R373" s="202"/>
      <c r="S373" s="202"/>
      <c r="T373" s="203"/>
      <c r="AT373" s="198" t="s">
        <v>158</v>
      </c>
      <c r="AU373" s="198" t="s">
        <v>78</v>
      </c>
      <c r="AV373" s="12" t="s">
        <v>74</v>
      </c>
      <c r="AW373" s="12" t="s">
        <v>34</v>
      </c>
      <c r="AX373" s="12" t="s">
        <v>70</v>
      </c>
      <c r="AY373" s="198" t="s">
        <v>145</v>
      </c>
    </row>
    <row r="374" spans="2:65" s="12" customFormat="1" x14ac:dyDescent="0.3">
      <c r="B374" s="197"/>
      <c r="D374" s="193" t="s">
        <v>158</v>
      </c>
      <c r="E374" s="198" t="s">
        <v>5</v>
      </c>
      <c r="F374" s="199" t="s">
        <v>826</v>
      </c>
      <c r="H374" s="198" t="s">
        <v>5</v>
      </c>
      <c r="I374" s="200"/>
      <c r="L374" s="197"/>
      <c r="M374" s="201"/>
      <c r="N374" s="202"/>
      <c r="O374" s="202"/>
      <c r="P374" s="202"/>
      <c r="Q374" s="202"/>
      <c r="R374" s="202"/>
      <c r="S374" s="202"/>
      <c r="T374" s="203"/>
      <c r="AT374" s="198" t="s">
        <v>158</v>
      </c>
      <c r="AU374" s="198" t="s">
        <v>78</v>
      </c>
      <c r="AV374" s="12" t="s">
        <v>74</v>
      </c>
      <c r="AW374" s="12" t="s">
        <v>34</v>
      </c>
      <c r="AX374" s="12" t="s">
        <v>70</v>
      </c>
      <c r="AY374" s="198" t="s">
        <v>145</v>
      </c>
    </row>
    <row r="375" spans="2:65" s="13" customFormat="1" x14ac:dyDescent="0.3">
      <c r="B375" s="204"/>
      <c r="D375" s="193" t="s">
        <v>158</v>
      </c>
      <c r="E375" s="205" t="s">
        <v>5</v>
      </c>
      <c r="F375" s="206" t="s">
        <v>1146</v>
      </c>
      <c r="H375" s="207">
        <v>80</v>
      </c>
      <c r="I375" s="208"/>
      <c r="L375" s="204"/>
      <c r="M375" s="209"/>
      <c r="N375" s="210"/>
      <c r="O375" s="210"/>
      <c r="P375" s="210"/>
      <c r="Q375" s="210"/>
      <c r="R375" s="210"/>
      <c r="S375" s="210"/>
      <c r="T375" s="211"/>
      <c r="AT375" s="205" t="s">
        <v>158</v>
      </c>
      <c r="AU375" s="205" t="s">
        <v>78</v>
      </c>
      <c r="AV375" s="13" t="s">
        <v>78</v>
      </c>
      <c r="AW375" s="13" t="s">
        <v>34</v>
      </c>
      <c r="AX375" s="13" t="s">
        <v>74</v>
      </c>
      <c r="AY375" s="205" t="s">
        <v>145</v>
      </c>
    </row>
    <row r="376" spans="2:65" s="1" customFormat="1" ht="16.5" customHeight="1" x14ac:dyDescent="0.3">
      <c r="B376" s="180"/>
      <c r="C376" s="228" t="s">
        <v>559</v>
      </c>
      <c r="D376" s="228" t="s">
        <v>273</v>
      </c>
      <c r="E376" s="229" t="s">
        <v>829</v>
      </c>
      <c r="F376" s="230" t="s">
        <v>830</v>
      </c>
      <c r="G376" s="231" t="s">
        <v>329</v>
      </c>
      <c r="H376" s="232">
        <v>80.8</v>
      </c>
      <c r="I376" s="186">
        <v>109</v>
      </c>
      <c r="J376" s="187">
        <f>H376*I376</f>
        <v>8807.1999999999989</v>
      </c>
      <c r="K376" s="230" t="s">
        <v>5</v>
      </c>
      <c r="L376" s="233"/>
      <c r="M376" s="234" t="s">
        <v>5</v>
      </c>
      <c r="N376" s="235" t="s">
        <v>41</v>
      </c>
      <c r="O376" s="41"/>
      <c r="P376" s="190">
        <v>0</v>
      </c>
      <c r="Q376" s="190">
        <v>4.5999999999999999E-2</v>
      </c>
      <c r="R376" s="190">
        <v>3.7167999999999997</v>
      </c>
      <c r="S376" s="190">
        <v>0</v>
      </c>
      <c r="T376" s="191">
        <v>0</v>
      </c>
      <c r="AR376" s="24" t="s">
        <v>205</v>
      </c>
      <c r="AT376" s="24" t="s">
        <v>273</v>
      </c>
      <c r="AU376" s="24" t="s">
        <v>78</v>
      </c>
      <c r="AY376" s="24" t="s">
        <v>145</v>
      </c>
      <c r="BE376" s="192">
        <v>0</v>
      </c>
      <c r="BF376" s="192">
        <v>0</v>
      </c>
      <c r="BG376" s="192">
        <v>0</v>
      </c>
      <c r="BH376" s="192">
        <v>0</v>
      </c>
      <c r="BI376" s="192">
        <v>0</v>
      </c>
      <c r="BJ376" s="24" t="s">
        <v>74</v>
      </c>
      <c r="BK376" s="192">
        <v>0</v>
      </c>
      <c r="BL376" s="24" t="s">
        <v>152</v>
      </c>
      <c r="BM376" s="24" t="s">
        <v>831</v>
      </c>
    </row>
    <row r="377" spans="2:65" s="1" customFormat="1" x14ac:dyDescent="0.3">
      <c r="B377" s="40"/>
      <c r="D377" s="193" t="s">
        <v>154</v>
      </c>
      <c r="F377" s="194" t="s">
        <v>832</v>
      </c>
      <c r="I377" s="155"/>
      <c r="L377" s="40"/>
      <c r="M377" s="195"/>
      <c r="N377" s="41"/>
      <c r="O377" s="41"/>
      <c r="P377" s="41"/>
      <c r="Q377" s="41"/>
      <c r="R377" s="41"/>
      <c r="S377" s="41"/>
      <c r="T377" s="69"/>
      <c r="AT377" s="24" t="s">
        <v>154</v>
      </c>
      <c r="AU377" s="24" t="s">
        <v>78</v>
      </c>
    </row>
    <row r="378" spans="2:65" s="12" customFormat="1" x14ac:dyDescent="0.3">
      <c r="B378" s="197"/>
      <c r="D378" s="193" t="s">
        <v>158</v>
      </c>
      <c r="E378" s="198" t="s">
        <v>5</v>
      </c>
      <c r="F378" s="199" t="s">
        <v>833</v>
      </c>
      <c r="H378" s="198" t="s">
        <v>5</v>
      </c>
      <c r="I378" s="200"/>
      <c r="L378" s="197"/>
      <c r="M378" s="201"/>
      <c r="N378" s="202"/>
      <c r="O378" s="202"/>
      <c r="P378" s="202"/>
      <c r="Q378" s="202"/>
      <c r="R378" s="202"/>
      <c r="S378" s="202"/>
      <c r="T378" s="203"/>
      <c r="AT378" s="198" t="s">
        <v>158</v>
      </c>
      <c r="AU378" s="198" t="s">
        <v>78</v>
      </c>
      <c r="AV378" s="12" t="s">
        <v>74</v>
      </c>
      <c r="AW378" s="12" t="s">
        <v>34</v>
      </c>
      <c r="AX378" s="12" t="s">
        <v>70</v>
      </c>
      <c r="AY378" s="198" t="s">
        <v>145</v>
      </c>
    </row>
    <row r="379" spans="2:65" s="13" customFormat="1" x14ac:dyDescent="0.3">
      <c r="B379" s="204"/>
      <c r="D379" s="193" t="s">
        <v>158</v>
      </c>
      <c r="E379" s="205" t="s">
        <v>5</v>
      </c>
      <c r="F379" s="206" t="s">
        <v>1147</v>
      </c>
      <c r="H379" s="207">
        <v>80.8</v>
      </c>
      <c r="I379" s="208"/>
      <c r="L379" s="204"/>
      <c r="M379" s="209"/>
      <c r="N379" s="210"/>
      <c r="O379" s="210"/>
      <c r="P379" s="210"/>
      <c r="Q379" s="210"/>
      <c r="R379" s="210"/>
      <c r="S379" s="210"/>
      <c r="T379" s="211"/>
      <c r="AT379" s="205" t="s">
        <v>158</v>
      </c>
      <c r="AU379" s="205" t="s">
        <v>78</v>
      </c>
      <c r="AV379" s="13" t="s">
        <v>78</v>
      </c>
      <c r="AW379" s="13" t="s">
        <v>34</v>
      </c>
      <c r="AX379" s="13" t="s">
        <v>74</v>
      </c>
      <c r="AY379" s="205" t="s">
        <v>145</v>
      </c>
    </row>
    <row r="380" spans="2:65" s="1" customFormat="1" ht="25.5" customHeight="1" x14ac:dyDescent="0.3">
      <c r="B380" s="180"/>
      <c r="C380" s="181" t="s">
        <v>564</v>
      </c>
      <c r="D380" s="181" t="s">
        <v>147</v>
      </c>
      <c r="E380" s="182" t="s">
        <v>836</v>
      </c>
      <c r="F380" s="183" t="s">
        <v>837</v>
      </c>
      <c r="G380" s="184" t="s">
        <v>200</v>
      </c>
      <c r="H380" s="185">
        <v>19.225000000000001</v>
      </c>
      <c r="I380" s="186">
        <v>1723</v>
      </c>
      <c r="J380" s="187">
        <f>H380*I380</f>
        <v>33124.675000000003</v>
      </c>
      <c r="K380" s="183" t="s">
        <v>151</v>
      </c>
      <c r="L380" s="40"/>
      <c r="M380" s="188" t="s">
        <v>5</v>
      </c>
      <c r="N380" s="189" t="s">
        <v>41</v>
      </c>
      <c r="O380" s="41"/>
      <c r="P380" s="190">
        <v>0</v>
      </c>
      <c r="Q380" s="190">
        <v>2.2563399999999998</v>
      </c>
      <c r="R380" s="190">
        <v>43.378136499999997</v>
      </c>
      <c r="S380" s="190">
        <v>0</v>
      </c>
      <c r="T380" s="191">
        <v>0</v>
      </c>
      <c r="AR380" s="24" t="s">
        <v>152</v>
      </c>
      <c r="AT380" s="24" t="s">
        <v>147</v>
      </c>
      <c r="AU380" s="24" t="s">
        <v>78</v>
      </c>
      <c r="AY380" s="24" t="s">
        <v>145</v>
      </c>
      <c r="BE380" s="192">
        <v>0</v>
      </c>
      <c r="BF380" s="192">
        <v>0</v>
      </c>
      <c r="BG380" s="192">
        <v>0</v>
      </c>
      <c r="BH380" s="192">
        <v>0</v>
      </c>
      <c r="BI380" s="192">
        <v>0</v>
      </c>
      <c r="BJ380" s="24" t="s">
        <v>74</v>
      </c>
      <c r="BK380" s="192">
        <v>0</v>
      </c>
      <c r="BL380" s="24" t="s">
        <v>152</v>
      </c>
      <c r="BM380" s="24" t="s">
        <v>838</v>
      </c>
    </row>
    <row r="381" spans="2:65" s="1" customFormat="1" x14ac:dyDescent="0.3">
      <c r="B381" s="40"/>
      <c r="D381" s="193" t="s">
        <v>154</v>
      </c>
      <c r="F381" s="194" t="s">
        <v>839</v>
      </c>
      <c r="I381" s="155"/>
      <c r="L381" s="40"/>
      <c r="M381" s="195"/>
      <c r="N381" s="41"/>
      <c r="O381" s="41"/>
      <c r="P381" s="41"/>
      <c r="Q381" s="41"/>
      <c r="R381" s="41"/>
      <c r="S381" s="41"/>
      <c r="T381" s="69"/>
      <c r="AT381" s="24" t="s">
        <v>154</v>
      </c>
      <c r="AU381" s="24" t="s">
        <v>78</v>
      </c>
    </row>
    <row r="382" spans="2:65" s="12" customFormat="1" x14ac:dyDescent="0.3">
      <c r="B382" s="197"/>
      <c r="D382" s="193" t="s">
        <v>158</v>
      </c>
      <c r="E382" s="198" t="s">
        <v>5</v>
      </c>
      <c r="F382" s="199" t="s">
        <v>159</v>
      </c>
      <c r="H382" s="198" t="s">
        <v>5</v>
      </c>
      <c r="I382" s="200"/>
      <c r="L382" s="197"/>
      <c r="M382" s="201"/>
      <c r="N382" s="202"/>
      <c r="O382" s="202"/>
      <c r="P382" s="202"/>
      <c r="Q382" s="202"/>
      <c r="R382" s="202"/>
      <c r="S382" s="202"/>
      <c r="T382" s="203"/>
      <c r="AT382" s="198" t="s">
        <v>158</v>
      </c>
      <c r="AU382" s="198" t="s">
        <v>78</v>
      </c>
      <c r="AV382" s="12" t="s">
        <v>74</v>
      </c>
      <c r="AW382" s="12" t="s">
        <v>34</v>
      </c>
      <c r="AX382" s="12" t="s">
        <v>70</v>
      </c>
      <c r="AY382" s="198" t="s">
        <v>145</v>
      </c>
    </row>
    <row r="383" spans="2:65" s="12" customFormat="1" x14ac:dyDescent="0.3">
      <c r="B383" s="197"/>
      <c r="D383" s="193" t="s">
        <v>158</v>
      </c>
      <c r="E383" s="198" t="s">
        <v>5</v>
      </c>
      <c r="F383" s="199" t="s">
        <v>794</v>
      </c>
      <c r="H383" s="198" t="s">
        <v>5</v>
      </c>
      <c r="I383" s="200"/>
      <c r="L383" s="197"/>
      <c r="M383" s="201"/>
      <c r="N383" s="202"/>
      <c r="O383" s="202"/>
      <c r="P383" s="202"/>
      <c r="Q383" s="202"/>
      <c r="R383" s="202"/>
      <c r="S383" s="202"/>
      <c r="T383" s="203"/>
      <c r="AT383" s="198" t="s">
        <v>158</v>
      </c>
      <c r="AU383" s="198" t="s">
        <v>78</v>
      </c>
      <c r="AV383" s="12" t="s">
        <v>74</v>
      </c>
      <c r="AW383" s="12" t="s">
        <v>34</v>
      </c>
      <c r="AX383" s="12" t="s">
        <v>70</v>
      </c>
      <c r="AY383" s="198" t="s">
        <v>145</v>
      </c>
    </row>
    <row r="384" spans="2:65" s="13" customFormat="1" x14ac:dyDescent="0.3">
      <c r="B384" s="204"/>
      <c r="D384" s="193" t="s">
        <v>158</v>
      </c>
      <c r="E384" s="205" t="s">
        <v>5</v>
      </c>
      <c r="F384" s="206" t="s">
        <v>1148</v>
      </c>
      <c r="H384" s="207">
        <v>5.25</v>
      </c>
      <c r="I384" s="208"/>
      <c r="L384" s="204"/>
      <c r="M384" s="209"/>
      <c r="N384" s="210"/>
      <c r="O384" s="210"/>
      <c r="P384" s="210"/>
      <c r="Q384" s="210"/>
      <c r="R384" s="210"/>
      <c r="S384" s="210"/>
      <c r="T384" s="211"/>
      <c r="AT384" s="205" t="s">
        <v>158</v>
      </c>
      <c r="AU384" s="205" t="s">
        <v>78</v>
      </c>
      <c r="AV384" s="13" t="s">
        <v>78</v>
      </c>
      <c r="AW384" s="13" t="s">
        <v>34</v>
      </c>
      <c r="AX384" s="13" t="s">
        <v>70</v>
      </c>
      <c r="AY384" s="205" t="s">
        <v>145</v>
      </c>
    </row>
    <row r="385" spans="2:65" s="12" customFormat="1" x14ac:dyDescent="0.3">
      <c r="B385" s="197"/>
      <c r="D385" s="193" t="s">
        <v>158</v>
      </c>
      <c r="E385" s="198" t="s">
        <v>5</v>
      </c>
      <c r="F385" s="199" t="s">
        <v>796</v>
      </c>
      <c r="H385" s="198" t="s">
        <v>5</v>
      </c>
      <c r="I385" s="200"/>
      <c r="L385" s="197"/>
      <c r="M385" s="201"/>
      <c r="N385" s="202"/>
      <c r="O385" s="202"/>
      <c r="P385" s="202"/>
      <c r="Q385" s="202"/>
      <c r="R385" s="202"/>
      <c r="S385" s="202"/>
      <c r="T385" s="203"/>
      <c r="AT385" s="198" t="s">
        <v>158</v>
      </c>
      <c r="AU385" s="198" t="s">
        <v>78</v>
      </c>
      <c r="AV385" s="12" t="s">
        <v>74</v>
      </c>
      <c r="AW385" s="12" t="s">
        <v>34</v>
      </c>
      <c r="AX385" s="12" t="s">
        <v>70</v>
      </c>
      <c r="AY385" s="198" t="s">
        <v>145</v>
      </c>
    </row>
    <row r="386" spans="2:65" s="13" customFormat="1" x14ac:dyDescent="0.3">
      <c r="B386" s="204"/>
      <c r="D386" s="193" t="s">
        <v>158</v>
      </c>
      <c r="E386" s="205" t="s">
        <v>5</v>
      </c>
      <c r="F386" s="206" t="s">
        <v>1149</v>
      </c>
      <c r="H386" s="207">
        <v>4.125</v>
      </c>
      <c r="I386" s="208"/>
      <c r="L386" s="204"/>
      <c r="M386" s="209"/>
      <c r="N386" s="210"/>
      <c r="O386" s="210"/>
      <c r="P386" s="210"/>
      <c r="Q386" s="210"/>
      <c r="R386" s="210"/>
      <c r="S386" s="210"/>
      <c r="T386" s="211"/>
      <c r="AT386" s="205" t="s">
        <v>158</v>
      </c>
      <c r="AU386" s="205" t="s">
        <v>78</v>
      </c>
      <c r="AV386" s="13" t="s">
        <v>78</v>
      </c>
      <c r="AW386" s="13" t="s">
        <v>34</v>
      </c>
      <c r="AX386" s="13" t="s">
        <v>70</v>
      </c>
      <c r="AY386" s="205" t="s">
        <v>145</v>
      </c>
    </row>
    <row r="387" spans="2:65" s="12" customFormat="1" x14ac:dyDescent="0.3">
      <c r="B387" s="197"/>
      <c r="D387" s="193" t="s">
        <v>158</v>
      </c>
      <c r="E387" s="198" t="s">
        <v>5</v>
      </c>
      <c r="F387" s="199" t="s">
        <v>798</v>
      </c>
      <c r="H387" s="198" t="s">
        <v>5</v>
      </c>
      <c r="I387" s="200"/>
      <c r="L387" s="197"/>
      <c r="M387" s="201"/>
      <c r="N387" s="202"/>
      <c r="O387" s="202"/>
      <c r="P387" s="202"/>
      <c r="Q387" s="202"/>
      <c r="R387" s="202"/>
      <c r="S387" s="202"/>
      <c r="T387" s="203"/>
      <c r="AT387" s="198" t="s">
        <v>158</v>
      </c>
      <c r="AU387" s="198" t="s">
        <v>78</v>
      </c>
      <c r="AV387" s="12" t="s">
        <v>74</v>
      </c>
      <c r="AW387" s="12" t="s">
        <v>34</v>
      </c>
      <c r="AX387" s="12" t="s">
        <v>70</v>
      </c>
      <c r="AY387" s="198" t="s">
        <v>145</v>
      </c>
    </row>
    <row r="388" spans="2:65" s="13" customFormat="1" x14ac:dyDescent="0.3">
      <c r="B388" s="204"/>
      <c r="D388" s="193" t="s">
        <v>158</v>
      </c>
      <c r="E388" s="205" t="s">
        <v>5</v>
      </c>
      <c r="F388" s="206" t="s">
        <v>1150</v>
      </c>
      <c r="H388" s="207">
        <v>0.2</v>
      </c>
      <c r="I388" s="208"/>
      <c r="L388" s="204"/>
      <c r="M388" s="209"/>
      <c r="N388" s="210"/>
      <c r="O388" s="210"/>
      <c r="P388" s="210"/>
      <c r="Q388" s="210"/>
      <c r="R388" s="210"/>
      <c r="S388" s="210"/>
      <c r="T388" s="211"/>
      <c r="AT388" s="205" t="s">
        <v>158</v>
      </c>
      <c r="AU388" s="205" t="s">
        <v>78</v>
      </c>
      <c r="AV388" s="13" t="s">
        <v>78</v>
      </c>
      <c r="AW388" s="13" t="s">
        <v>34</v>
      </c>
      <c r="AX388" s="13" t="s">
        <v>70</v>
      </c>
      <c r="AY388" s="205" t="s">
        <v>145</v>
      </c>
    </row>
    <row r="389" spans="2:65" s="12" customFormat="1" x14ac:dyDescent="0.3">
      <c r="B389" s="197"/>
      <c r="D389" s="193" t="s">
        <v>158</v>
      </c>
      <c r="E389" s="198" t="s">
        <v>5</v>
      </c>
      <c r="F389" s="199" t="s">
        <v>800</v>
      </c>
      <c r="H389" s="198" t="s">
        <v>5</v>
      </c>
      <c r="I389" s="200"/>
      <c r="L389" s="197"/>
      <c r="M389" s="201"/>
      <c r="N389" s="202"/>
      <c r="O389" s="202"/>
      <c r="P389" s="202"/>
      <c r="Q389" s="202"/>
      <c r="R389" s="202"/>
      <c r="S389" s="202"/>
      <c r="T389" s="203"/>
      <c r="AT389" s="198" t="s">
        <v>158</v>
      </c>
      <c r="AU389" s="198" t="s">
        <v>78</v>
      </c>
      <c r="AV389" s="12" t="s">
        <v>74</v>
      </c>
      <c r="AW389" s="12" t="s">
        <v>34</v>
      </c>
      <c r="AX389" s="12" t="s">
        <v>70</v>
      </c>
      <c r="AY389" s="198" t="s">
        <v>145</v>
      </c>
    </row>
    <row r="390" spans="2:65" s="13" customFormat="1" x14ac:dyDescent="0.3">
      <c r="B390" s="204"/>
      <c r="D390" s="193" t="s">
        <v>158</v>
      </c>
      <c r="E390" s="205" t="s">
        <v>5</v>
      </c>
      <c r="F390" s="206" t="s">
        <v>1150</v>
      </c>
      <c r="H390" s="207">
        <v>0.2</v>
      </c>
      <c r="I390" s="208"/>
      <c r="L390" s="204"/>
      <c r="M390" s="209"/>
      <c r="N390" s="210"/>
      <c r="O390" s="210"/>
      <c r="P390" s="210"/>
      <c r="Q390" s="210"/>
      <c r="R390" s="210"/>
      <c r="S390" s="210"/>
      <c r="T390" s="211"/>
      <c r="AT390" s="205" t="s">
        <v>158</v>
      </c>
      <c r="AU390" s="205" t="s">
        <v>78</v>
      </c>
      <c r="AV390" s="13" t="s">
        <v>78</v>
      </c>
      <c r="AW390" s="13" t="s">
        <v>34</v>
      </c>
      <c r="AX390" s="13" t="s">
        <v>70</v>
      </c>
      <c r="AY390" s="205" t="s">
        <v>145</v>
      </c>
    </row>
    <row r="391" spans="2:65" s="12" customFormat="1" x14ac:dyDescent="0.3">
      <c r="B391" s="197"/>
      <c r="D391" s="193" t="s">
        <v>158</v>
      </c>
      <c r="E391" s="198" t="s">
        <v>5</v>
      </c>
      <c r="F391" s="199" t="s">
        <v>826</v>
      </c>
      <c r="H391" s="198" t="s">
        <v>5</v>
      </c>
      <c r="I391" s="200"/>
      <c r="L391" s="197"/>
      <c r="M391" s="201"/>
      <c r="N391" s="202"/>
      <c r="O391" s="202"/>
      <c r="P391" s="202"/>
      <c r="Q391" s="202"/>
      <c r="R391" s="202"/>
      <c r="S391" s="202"/>
      <c r="T391" s="203"/>
      <c r="AT391" s="198" t="s">
        <v>158</v>
      </c>
      <c r="AU391" s="198" t="s">
        <v>78</v>
      </c>
      <c r="AV391" s="12" t="s">
        <v>74</v>
      </c>
      <c r="AW391" s="12" t="s">
        <v>34</v>
      </c>
      <c r="AX391" s="12" t="s">
        <v>70</v>
      </c>
      <c r="AY391" s="198" t="s">
        <v>145</v>
      </c>
    </row>
    <row r="392" spans="2:65" s="13" customFormat="1" x14ac:dyDescent="0.3">
      <c r="B392" s="204"/>
      <c r="D392" s="193" t="s">
        <v>158</v>
      </c>
      <c r="E392" s="205" t="s">
        <v>5</v>
      </c>
      <c r="F392" s="206" t="s">
        <v>1151</v>
      </c>
      <c r="H392" s="207">
        <v>1.2</v>
      </c>
      <c r="I392" s="208"/>
      <c r="L392" s="204"/>
      <c r="M392" s="209"/>
      <c r="N392" s="210"/>
      <c r="O392" s="210"/>
      <c r="P392" s="210"/>
      <c r="Q392" s="210"/>
      <c r="R392" s="210"/>
      <c r="S392" s="210"/>
      <c r="T392" s="211"/>
      <c r="AT392" s="205" t="s">
        <v>158</v>
      </c>
      <c r="AU392" s="205" t="s">
        <v>78</v>
      </c>
      <c r="AV392" s="13" t="s">
        <v>78</v>
      </c>
      <c r="AW392" s="13" t="s">
        <v>34</v>
      </c>
      <c r="AX392" s="13" t="s">
        <v>70</v>
      </c>
      <c r="AY392" s="205" t="s">
        <v>145</v>
      </c>
    </row>
    <row r="393" spans="2:65" s="12" customFormat="1" x14ac:dyDescent="0.3">
      <c r="B393" s="197"/>
      <c r="D393" s="193" t="s">
        <v>158</v>
      </c>
      <c r="E393" s="198" t="s">
        <v>5</v>
      </c>
      <c r="F393" s="199" t="s">
        <v>777</v>
      </c>
      <c r="H393" s="198" t="s">
        <v>5</v>
      </c>
      <c r="I393" s="200"/>
      <c r="L393" s="197"/>
      <c r="M393" s="201"/>
      <c r="N393" s="202"/>
      <c r="O393" s="202"/>
      <c r="P393" s="202"/>
      <c r="Q393" s="202"/>
      <c r="R393" s="202"/>
      <c r="S393" s="202"/>
      <c r="T393" s="203"/>
      <c r="AT393" s="198" t="s">
        <v>158</v>
      </c>
      <c r="AU393" s="198" t="s">
        <v>78</v>
      </c>
      <c r="AV393" s="12" t="s">
        <v>74</v>
      </c>
      <c r="AW393" s="12" t="s">
        <v>34</v>
      </c>
      <c r="AX393" s="12" t="s">
        <v>70</v>
      </c>
      <c r="AY393" s="198" t="s">
        <v>145</v>
      </c>
    </row>
    <row r="394" spans="2:65" s="13" customFormat="1" x14ac:dyDescent="0.3">
      <c r="B394" s="204"/>
      <c r="D394" s="193" t="s">
        <v>158</v>
      </c>
      <c r="E394" s="205" t="s">
        <v>5</v>
      </c>
      <c r="F394" s="206" t="s">
        <v>1152</v>
      </c>
      <c r="H394" s="207">
        <v>8.25</v>
      </c>
      <c r="I394" s="208"/>
      <c r="L394" s="204"/>
      <c r="M394" s="209"/>
      <c r="N394" s="210"/>
      <c r="O394" s="210"/>
      <c r="P394" s="210"/>
      <c r="Q394" s="210"/>
      <c r="R394" s="210"/>
      <c r="S394" s="210"/>
      <c r="T394" s="211"/>
      <c r="AT394" s="205" t="s">
        <v>158</v>
      </c>
      <c r="AU394" s="205" t="s">
        <v>78</v>
      </c>
      <c r="AV394" s="13" t="s">
        <v>78</v>
      </c>
      <c r="AW394" s="13" t="s">
        <v>34</v>
      </c>
      <c r="AX394" s="13" t="s">
        <v>70</v>
      </c>
      <c r="AY394" s="205" t="s">
        <v>145</v>
      </c>
    </row>
    <row r="395" spans="2:65" s="14" customFormat="1" x14ac:dyDescent="0.3">
      <c r="B395" s="212"/>
      <c r="D395" s="193" t="s">
        <v>158</v>
      </c>
      <c r="E395" s="213" t="s">
        <v>5</v>
      </c>
      <c r="F395" s="214" t="s">
        <v>175</v>
      </c>
      <c r="H395" s="215">
        <v>19.225000000000001</v>
      </c>
      <c r="I395" s="216"/>
      <c r="L395" s="212"/>
      <c r="M395" s="217"/>
      <c r="N395" s="218"/>
      <c r="O395" s="218"/>
      <c r="P395" s="218"/>
      <c r="Q395" s="218"/>
      <c r="R395" s="218"/>
      <c r="S395" s="218"/>
      <c r="T395" s="219"/>
      <c r="AT395" s="213" t="s">
        <v>158</v>
      </c>
      <c r="AU395" s="213" t="s">
        <v>78</v>
      </c>
      <c r="AV395" s="14" t="s">
        <v>152</v>
      </c>
      <c r="AW395" s="14" t="s">
        <v>34</v>
      </c>
      <c r="AX395" s="14" t="s">
        <v>74</v>
      </c>
      <c r="AY395" s="213" t="s">
        <v>145</v>
      </c>
    </row>
    <row r="396" spans="2:65" s="1" customFormat="1" ht="25.5" customHeight="1" x14ac:dyDescent="0.3">
      <c r="B396" s="180"/>
      <c r="C396" s="181" t="s">
        <v>571</v>
      </c>
      <c r="D396" s="181" t="s">
        <v>147</v>
      </c>
      <c r="E396" s="182" t="s">
        <v>853</v>
      </c>
      <c r="F396" s="183" t="s">
        <v>854</v>
      </c>
      <c r="G396" s="184" t="s">
        <v>150</v>
      </c>
      <c r="H396" s="185">
        <v>145</v>
      </c>
      <c r="I396" s="186">
        <v>47</v>
      </c>
      <c r="J396" s="187">
        <f>H396*I396</f>
        <v>6815</v>
      </c>
      <c r="K396" s="183" t="s">
        <v>151</v>
      </c>
      <c r="L396" s="40"/>
      <c r="M396" s="188" t="s">
        <v>5</v>
      </c>
      <c r="N396" s="189" t="s">
        <v>41</v>
      </c>
      <c r="O396" s="41"/>
      <c r="P396" s="190">
        <v>0</v>
      </c>
      <c r="Q396" s="190">
        <v>6.8749999999999996E-4</v>
      </c>
      <c r="R396" s="190">
        <v>9.9687499999999998E-2</v>
      </c>
      <c r="S396" s="190">
        <v>0</v>
      </c>
      <c r="T396" s="191">
        <v>0</v>
      </c>
      <c r="AR396" s="24" t="s">
        <v>152</v>
      </c>
      <c r="AT396" s="24" t="s">
        <v>147</v>
      </c>
      <c r="AU396" s="24" t="s">
        <v>78</v>
      </c>
      <c r="AY396" s="24" t="s">
        <v>145</v>
      </c>
      <c r="BE396" s="192">
        <v>0</v>
      </c>
      <c r="BF396" s="192">
        <v>0</v>
      </c>
      <c r="BG396" s="192">
        <v>0</v>
      </c>
      <c r="BH396" s="192">
        <v>0</v>
      </c>
      <c r="BI396" s="192">
        <v>0</v>
      </c>
      <c r="BJ396" s="24" t="s">
        <v>74</v>
      </c>
      <c r="BK396" s="192">
        <v>0</v>
      </c>
      <c r="BL396" s="24" t="s">
        <v>152</v>
      </c>
      <c r="BM396" s="24" t="s">
        <v>855</v>
      </c>
    </row>
    <row r="397" spans="2:65" s="1" customFormat="1" x14ac:dyDescent="0.3">
      <c r="B397" s="40"/>
      <c r="D397" s="193" t="s">
        <v>154</v>
      </c>
      <c r="F397" s="194" t="s">
        <v>856</v>
      </c>
      <c r="I397" s="155"/>
      <c r="L397" s="40"/>
      <c r="M397" s="195"/>
      <c r="N397" s="41"/>
      <c r="O397" s="41"/>
      <c r="P397" s="41"/>
      <c r="Q397" s="41"/>
      <c r="R397" s="41"/>
      <c r="S397" s="41"/>
      <c r="T397" s="69"/>
      <c r="AT397" s="24" t="s">
        <v>154</v>
      </c>
      <c r="AU397" s="24" t="s">
        <v>78</v>
      </c>
    </row>
    <row r="398" spans="2:65" s="1" customFormat="1" ht="27" x14ac:dyDescent="0.3">
      <c r="B398" s="40"/>
      <c r="D398" s="193" t="s">
        <v>156</v>
      </c>
      <c r="F398" s="196" t="s">
        <v>857</v>
      </c>
      <c r="I398" s="155"/>
      <c r="L398" s="40"/>
      <c r="M398" s="195"/>
      <c r="N398" s="41"/>
      <c r="O398" s="41"/>
      <c r="P398" s="41"/>
      <c r="Q398" s="41"/>
      <c r="R398" s="41"/>
      <c r="S398" s="41"/>
      <c r="T398" s="69"/>
      <c r="AT398" s="24" t="s">
        <v>156</v>
      </c>
      <c r="AU398" s="24" t="s">
        <v>78</v>
      </c>
    </row>
    <row r="399" spans="2:65" s="12" customFormat="1" x14ac:dyDescent="0.3">
      <c r="B399" s="197"/>
      <c r="D399" s="193" t="s">
        <v>158</v>
      </c>
      <c r="E399" s="198" t="s">
        <v>5</v>
      </c>
      <c r="F399" s="199" t="s">
        <v>159</v>
      </c>
      <c r="H399" s="198" t="s">
        <v>5</v>
      </c>
      <c r="I399" s="200"/>
      <c r="L399" s="197"/>
      <c r="M399" s="201"/>
      <c r="N399" s="202"/>
      <c r="O399" s="202"/>
      <c r="P399" s="202"/>
      <c r="Q399" s="202"/>
      <c r="R399" s="202"/>
      <c r="S399" s="202"/>
      <c r="T399" s="203"/>
      <c r="AT399" s="198" t="s">
        <v>158</v>
      </c>
      <c r="AU399" s="198" t="s">
        <v>78</v>
      </c>
      <c r="AV399" s="12" t="s">
        <v>74</v>
      </c>
      <c r="AW399" s="12" t="s">
        <v>34</v>
      </c>
      <c r="AX399" s="12" t="s">
        <v>70</v>
      </c>
      <c r="AY399" s="198" t="s">
        <v>145</v>
      </c>
    </row>
    <row r="400" spans="2:65" s="13" customFormat="1" x14ac:dyDescent="0.3">
      <c r="B400" s="204"/>
      <c r="D400" s="193" t="s">
        <v>158</v>
      </c>
      <c r="E400" s="205" t="s">
        <v>5</v>
      </c>
      <c r="F400" s="206" t="s">
        <v>1102</v>
      </c>
      <c r="H400" s="207">
        <v>145</v>
      </c>
      <c r="I400" s="208"/>
      <c r="L400" s="204"/>
      <c r="M400" s="209"/>
      <c r="N400" s="210"/>
      <c r="O400" s="210"/>
      <c r="P400" s="210"/>
      <c r="Q400" s="210"/>
      <c r="R400" s="210"/>
      <c r="S400" s="210"/>
      <c r="T400" s="211"/>
      <c r="AT400" s="205" t="s">
        <v>158</v>
      </c>
      <c r="AU400" s="205" t="s">
        <v>78</v>
      </c>
      <c r="AV400" s="13" t="s">
        <v>78</v>
      </c>
      <c r="AW400" s="13" t="s">
        <v>34</v>
      </c>
      <c r="AX400" s="13" t="s">
        <v>74</v>
      </c>
      <c r="AY400" s="205" t="s">
        <v>145</v>
      </c>
    </row>
    <row r="401" spans="2:65" s="1" customFormat="1" ht="25.5" customHeight="1" x14ac:dyDescent="0.3">
      <c r="B401" s="180"/>
      <c r="C401" s="181" t="s">
        <v>576</v>
      </c>
      <c r="D401" s="181" t="s">
        <v>147</v>
      </c>
      <c r="E401" s="182" t="s">
        <v>1153</v>
      </c>
      <c r="F401" s="183" t="s">
        <v>1154</v>
      </c>
      <c r="G401" s="184" t="s">
        <v>185</v>
      </c>
      <c r="H401" s="185">
        <v>360</v>
      </c>
      <c r="I401" s="186">
        <v>90</v>
      </c>
      <c r="J401" s="187">
        <f>H401*I401</f>
        <v>32400</v>
      </c>
      <c r="K401" s="183" t="s">
        <v>151</v>
      </c>
      <c r="L401" s="40"/>
      <c r="M401" s="188" t="s">
        <v>5</v>
      </c>
      <c r="N401" s="189" t="s">
        <v>41</v>
      </c>
      <c r="O401" s="41"/>
      <c r="P401" s="190">
        <v>0</v>
      </c>
      <c r="Q401" s="190">
        <v>6.0506299999999998E-4</v>
      </c>
      <c r="R401" s="190">
        <v>0.21782267999999999</v>
      </c>
      <c r="S401" s="190">
        <v>0</v>
      </c>
      <c r="T401" s="191">
        <v>0</v>
      </c>
      <c r="AR401" s="24" t="s">
        <v>152</v>
      </c>
      <c r="AT401" s="24" t="s">
        <v>147</v>
      </c>
      <c r="AU401" s="24" t="s">
        <v>78</v>
      </c>
      <c r="AY401" s="24" t="s">
        <v>145</v>
      </c>
      <c r="BE401" s="192">
        <v>0</v>
      </c>
      <c r="BF401" s="192">
        <v>0</v>
      </c>
      <c r="BG401" s="192">
        <v>0</v>
      </c>
      <c r="BH401" s="192">
        <v>0</v>
      </c>
      <c r="BI401" s="192">
        <v>0</v>
      </c>
      <c r="BJ401" s="24" t="s">
        <v>74</v>
      </c>
      <c r="BK401" s="192">
        <v>0</v>
      </c>
      <c r="BL401" s="24" t="s">
        <v>152</v>
      </c>
      <c r="BM401" s="24" t="s">
        <v>1155</v>
      </c>
    </row>
    <row r="402" spans="2:65" s="1" customFormat="1" ht="40.5" x14ac:dyDescent="0.3">
      <c r="B402" s="40"/>
      <c r="D402" s="193" t="s">
        <v>154</v>
      </c>
      <c r="F402" s="194" t="s">
        <v>1156</v>
      </c>
      <c r="I402" s="155"/>
      <c r="L402" s="40"/>
      <c r="M402" s="195"/>
      <c r="N402" s="41"/>
      <c r="O402" s="41"/>
      <c r="P402" s="41"/>
      <c r="Q402" s="41"/>
      <c r="R402" s="41"/>
      <c r="S402" s="41"/>
      <c r="T402" s="69"/>
      <c r="AT402" s="24" t="s">
        <v>154</v>
      </c>
      <c r="AU402" s="24" t="s">
        <v>78</v>
      </c>
    </row>
    <row r="403" spans="2:65" s="1" customFormat="1" ht="40.5" x14ac:dyDescent="0.3">
      <c r="B403" s="40"/>
      <c r="D403" s="193" t="s">
        <v>156</v>
      </c>
      <c r="F403" s="196" t="s">
        <v>1157</v>
      </c>
      <c r="I403" s="155"/>
      <c r="L403" s="40"/>
      <c r="M403" s="195"/>
      <c r="N403" s="41"/>
      <c r="O403" s="41"/>
      <c r="P403" s="41"/>
      <c r="Q403" s="41"/>
      <c r="R403" s="41"/>
      <c r="S403" s="41"/>
      <c r="T403" s="69"/>
      <c r="AT403" s="24" t="s">
        <v>156</v>
      </c>
      <c r="AU403" s="24" t="s">
        <v>78</v>
      </c>
    </row>
    <row r="404" spans="2:65" s="12" customFormat="1" x14ac:dyDescent="0.3">
      <c r="B404" s="197"/>
      <c r="D404" s="193" t="s">
        <v>158</v>
      </c>
      <c r="E404" s="198" t="s">
        <v>5</v>
      </c>
      <c r="F404" s="199" t="s">
        <v>159</v>
      </c>
      <c r="H404" s="198" t="s">
        <v>5</v>
      </c>
      <c r="I404" s="200"/>
      <c r="L404" s="197"/>
      <c r="M404" s="201"/>
      <c r="N404" s="202"/>
      <c r="O404" s="202"/>
      <c r="P404" s="202"/>
      <c r="Q404" s="202"/>
      <c r="R404" s="202"/>
      <c r="S404" s="202"/>
      <c r="T404" s="203"/>
      <c r="AT404" s="198" t="s">
        <v>158</v>
      </c>
      <c r="AU404" s="198" t="s">
        <v>78</v>
      </c>
      <c r="AV404" s="12" t="s">
        <v>74</v>
      </c>
      <c r="AW404" s="12" t="s">
        <v>34</v>
      </c>
      <c r="AX404" s="12" t="s">
        <v>70</v>
      </c>
      <c r="AY404" s="198" t="s">
        <v>145</v>
      </c>
    </row>
    <row r="405" spans="2:65" s="13" customFormat="1" x14ac:dyDescent="0.3">
      <c r="B405" s="204"/>
      <c r="D405" s="193" t="s">
        <v>158</v>
      </c>
      <c r="E405" s="205" t="s">
        <v>5</v>
      </c>
      <c r="F405" s="206" t="s">
        <v>1158</v>
      </c>
      <c r="H405" s="207">
        <v>360</v>
      </c>
      <c r="I405" s="208"/>
      <c r="L405" s="204"/>
      <c r="M405" s="209"/>
      <c r="N405" s="210"/>
      <c r="O405" s="210"/>
      <c r="P405" s="210"/>
      <c r="Q405" s="210"/>
      <c r="R405" s="210"/>
      <c r="S405" s="210"/>
      <c r="T405" s="211"/>
      <c r="AT405" s="205" t="s">
        <v>158</v>
      </c>
      <c r="AU405" s="205" t="s">
        <v>78</v>
      </c>
      <c r="AV405" s="13" t="s">
        <v>78</v>
      </c>
      <c r="AW405" s="13" t="s">
        <v>34</v>
      </c>
      <c r="AX405" s="13" t="s">
        <v>74</v>
      </c>
      <c r="AY405" s="205" t="s">
        <v>145</v>
      </c>
    </row>
    <row r="406" spans="2:65" s="1" customFormat="1" ht="25.5" customHeight="1" x14ac:dyDescent="0.3">
      <c r="B406" s="180"/>
      <c r="C406" s="181" t="s">
        <v>580</v>
      </c>
      <c r="D406" s="181" t="s">
        <v>147</v>
      </c>
      <c r="E406" s="182" t="s">
        <v>1159</v>
      </c>
      <c r="F406" s="183" t="s">
        <v>1160</v>
      </c>
      <c r="G406" s="184" t="s">
        <v>185</v>
      </c>
      <c r="H406" s="185">
        <v>3</v>
      </c>
      <c r="I406" s="186">
        <v>3349</v>
      </c>
      <c r="J406" s="187">
        <f>H406*I406</f>
        <v>10047</v>
      </c>
      <c r="K406" s="183" t="s">
        <v>151</v>
      </c>
      <c r="L406" s="40"/>
      <c r="M406" s="188" t="s">
        <v>5</v>
      </c>
      <c r="N406" s="189" t="s">
        <v>41</v>
      </c>
      <c r="O406" s="41"/>
      <c r="P406" s="190">
        <v>0</v>
      </c>
      <c r="Q406" s="190">
        <v>0.15395690000000001</v>
      </c>
      <c r="R406" s="190">
        <v>0.46187070000000002</v>
      </c>
      <c r="S406" s="190">
        <v>0</v>
      </c>
      <c r="T406" s="191">
        <v>0</v>
      </c>
      <c r="AR406" s="24" t="s">
        <v>152</v>
      </c>
      <c r="AT406" s="24" t="s">
        <v>147</v>
      </c>
      <c r="AU406" s="24" t="s">
        <v>78</v>
      </c>
      <c r="AY406" s="24" t="s">
        <v>145</v>
      </c>
      <c r="BE406" s="192">
        <v>0</v>
      </c>
      <c r="BF406" s="192">
        <v>0</v>
      </c>
      <c r="BG406" s="192">
        <v>0</v>
      </c>
      <c r="BH406" s="192">
        <v>0</v>
      </c>
      <c r="BI406" s="192">
        <v>0</v>
      </c>
      <c r="BJ406" s="24" t="s">
        <v>74</v>
      </c>
      <c r="BK406" s="192">
        <v>0</v>
      </c>
      <c r="BL406" s="24" t="s">
        <v>152</v>
      </c>
      <c r="BM406" s="24" t="s">
        <v>868</v>
      </c>
    </row>
    <row r="407" spans="2:65" s="1" customFormat="1" ht="27" x14ac:dyDescent="0.3">
      <c r="B407" s="40"/>
      <c r="D407" s="193" t="s">
        <v>154</v>
      </c>
      <c r="F407" s="194" t="s">
        <v>1161</v>
      </c>
      <c r="I407" s="155"/>
      <c r="L407" s="40"/>
      <c r="M407" s="195"/>
      <c r="N407" s="41"/>
      <c r="O407" s="41"/>
      <c r="P407" s="41"/>
      <c r="Q407" s="41"/>
      <c r="R407" s="41"/>
      <c r="S407" s="41"/>
      <c r="T407" s="69"/>
      <c r="AT407" s="24" t="s">
        <v>154</v>
      </c>
      <c r="AU407" s="24" t="s">
        <v>78</v>
      </c>
    </row>
    <row r="408" spans="2:65" s="1" customFormat="1" ht="67.5" x14ac:dyDescent="0.3">
      <c r="B408" s="40"/>
      <c r="D408" s="193" t="s">
        <v>156</v>
      </c>
      <c r="F408" s="196" t="s">
        <v>870</v>
      </c>
      <c r="I408" s="155"/>
      <c r="L408" s="40"/>
      <c r="M408" s="195"/>
      <c r="N408" s="41"/>
      <c r="O408" s="41"/>
      <c r="P408" s="41"/>
      <c r="Q408" s="41"/>
      <c r="R408" s="41"/>
      <c r="S408" s="41"/>
      <c r="T408" s="69"/>
      <c r="AT408" s="24" t="s">
        <v>156</v>
      </c>
      <c r="AU408" s="24" t="s">
        <v>78</v>
      </c>
    </row>
    <row r="409" spans="2:65" s="12" customFormat="1" x14ac:dyDescent="0.3">
      <c r="B409" s="197"/>
      <c r="D409" s="193" t="s">
        <v>158</v>
      </c>
      <c r="E409" s="198" t="s">
        <v>5</v>
      </c>
      <c r="F409" s="199" t="s">
        <v>159</v>
      </c>
      <c r="H409" s="198" t="s">
        <v>5</v>
      </c>
      <c r="I409" s="200"/>
      <c r="L409" s="197"/>
      <c r="M409" s="201"/>
      <c r="N409" s="202"/>
      <c r="O409" s="202"/>
      <c r="P409" s="202"/>
      <c r="Q409" s="202"/>
      <c r="R409" s="202"/>
      <c r="S409" s="202"/>
      <c r="T409" s="203"/>
      <c r="AT409" s="198" t="s">
        <v>158</v>
      </c>
      <c r="AU409" s="198" t="s">
        <v>78</v>
      </c>
      <c r="AV409" s="12" t="s">
        <v>74</v>
      </c>
      <c r="AW409" s="12" t="s">
        <v>34</v>
      </c>
      <c r="AX409" s="12" t="s">
        <v>70</v>
      </c>
      <c r="AY409" s="198" t="s">
        <v>145</v>
      </c>
    </row>
    <row r="410" spans="2:65" s="12" customFormat="1" x14ac:dyDescent="0.3">
      <c r="B410" s="197"/>
      <c r="D410" s="193" t="s">
        <v>158</v>
      </c>
      <c r="E410" s="198" t="s">
        <v>5</v>
      </c>
      <c r="F410" s="199" t="s">
        <v>1162</v>
      </c>
      <c r="H410" s="198" t="s">
        <v>5</v>
      </c>
      <c r="I410" s="200"/>
      <c r="L410" s="197"/>
      <c r="M410" s="201"/>
      <c r="N410" s="202"/>
      <c r="O410" s="202"/>
      <c r="P410" s="202"/>
      <c r="Q410" s="202"/>
      <c r="R410" s="202"/>
      <c r="S410" s="202"/>
      <c r="T410" s="203"/>
      <c r="AT410" s="198" t="s">
        <v>158</v>
      </c>
      <c r="AU410" s="198" t="s">
        <v>78</v>
      </c>
      <c r="AV410" s="12" t="s">
        <v>74</v>
      </c>
      <c r="AW410" s="12" t="s">
        <v>34</v>
      </c>
      <c r="AX410" s="12" t="s">
        <v>70</v>
      </c>
      <c r="AY410" s="198" t="s">
        <v>145</v>
      </c>
    </row>
    <row r="411" spans="2:65" s="13" customFormat="1" x14ac:dyDescent="0.3">
      <c r="B411" s="204"/>
      <c r="D411" s="193" t="s">
        <v>158</v>
      </c>
      <c r="E411" s="205" t="s">
        <v>5</v>
      </c>
      <c r="F411" s="206" t="s">
        <v>1163</v>
      </c>
      <c r="H411" s="207">
        <v>3</v>
      </c>
      <c r="I411" s="208"/>
      <c r="L411" s="204"/>
      <c r="M411" s="209"/>
      <c r="N411" s="210"/>
      <c r="O411" s="210"/>
      <c r="P411" s="210"/>
      <c r="Q411" s="210"/>
      <c r="R411" s="210"/>
      <c r="S411" s="210"/>
      <c r="T411" s="211"/>
      <c r="AT411" s="205" t="s">
        <v>158</v>
      </c>
      <c r="AU411" s="205" t="s">
        <v>78</v>
      </c>
      <c r="AV411" s="13" t="s">
        <v>78</v>
      </c>
      <c r="AW411" s="13" t="s">
        <v>34</v>
      </c>
      <c r="AX411" s="13" t="s">
        <v>74</v>
      </c>
      <c r="AY411" s="205" t="s">
        <v>145</v>
      </c>
    </row>
    <row r="412" spans="2:65" s="1" customFormat="1" ht="16.5" customHeight="1" x14ac:dyDescent="0.3">
      <c r="B412" s="180"/>
      <c r="C412" s="181" t="s">
        <v>584</v>
      </c>
      <c r="D412" s="181" t="s">
        <v>147</v>
      </c>
      <c r="E412" s="182" t="s">
        <v>880</v>
      </c>
      <c r="F412" s="183" t="s">
        <v>881</v>
      </c>
      <c r="G412" s="184" t="s">
        <v>329</v>
      </c>
      <c r="H412" s="185">
        <v>2</v>
      </c>
      <c r="I412" s="186">
        <v>5598</v>
      </c>
      <c r="J412" s="187">
        <f>H412*I412</f>
        <v>11196</v>
      </c>
      <c r="K412" s="183" t="s">
        <v>151</v>
      </c>
      <c r="L412" s="40"/>
      <c r="M412" s="188" t="s">
        <v>5</v>
      </c>
      <c r="N412" s="189" t="s">
        <v>41</v>
      </c>
      <c r="O412" s="41"/>
      <c r="P412" s="190">
        <v>0</v>
      </c>
      <c r="Q412" s="190">
        <v>0.26168400000000003</v>
      </c>
      <c r="R412" s="190">
        <v>0.52336800000000006</v>
      </c>
      <c r="S412" s="190">
        <v>0</v>
      </c>
      <c r="T412" s="191">
        <v>0</v>
      </c>
      <c r="AR412" s="24" t="s">
        <v>152</v>
      </c>
      <c r="AT412" s="24" t="s">
        <v>147</v>
      </c>
      <c r="AU412" s="24" t="s">
        <v>78</v>
      </c>
      <c r="AY412" s="24" t="s">
        <v>145</v>
      </c>
      <c r="BE412" s="192">
        <v>0</v>
      </c>
      <c r="BF412" s="192">
        <v>0</v>
      </c>
      <c r="BG412" s="192">
        <v>0</v>
      </c>
      <c r="BH412" s="192">
        <v>0</v>
      </c>
      <c r="BI412" s="192">
        <v>0</v>
      </c>
      <c r="BJ412" s="24" t="s">
        <v>74</v>
      </c>
      <c r="BK412" s="192">
        <v>0</v>
      </c>
      <c r="BL412" s="24" t="s">
        <v>152</v>
      </c>
      <c r="BM412" s="24" t="s">
        <v>882</v>
      </c>
    </row>
    <row r="413" spans="2:65" s="1" customFormat="1" x14ac:dyDescent="0.3">
      <c r="B413" s="40"/>
      <c r="D413" s="193" t="s">
        <v>154</v>
      </c>
      <c r="F413" s="194" t="s">
        <v>883</v>
      </c>
      <c r="I413" s="155"/>
      <c r="L413" s="40"/>
      <c r="M413" s="195"/>
      <c r="N413" s="41"/>
      <c r="O413" s="41"/>
      <c r="P413" s="41"/>
      <c r="Q413" s="41"/>
      <c r="R413" s="41"/>
      <c r="S413" s="41"/>
      <c r="T413" s="69"/>
      <c r="AT413" s="24" t="s">
        <v>154</v>
      </c>
      <c r="AU413" s="24" t="s">
        <v>78</v>
      </c>
    </row>
    <row r="414" spans="2:65" s="1" customFormat="1" ht="67.5" x14ac:dyDescent="0.3">
      <c r="B414" s="40"/>
      <c r="D414" s="193" t="s">
        <v>156</v>
      </c>
      <c r="F414" s="196" t="s">
        <v>870</v>
      </c>
      <c r="I414" s="155"/>
      <c r="L414" s="40"/>
      <c r="M414" s="195"/>
      <c r="N414" s="41"/>
      <c r="O414" s="41"/>
      <c r="P414" s="41"/>
      <c r="Q414" s="41"/>
      <c r="R414" s="41"/>
      <c r="S414" s="41"/>
      <c r="T414" s="69"/>
      <c r="AT414" s="24" t="s">
        <v>156</v>
      </c>
      <c r="AU414" s="24" t="s">
        <v>78</v>
      </c>
    </row>
    <row r="415" spans="2:65" s="12" customFormat="1" x14ac:dyDescent="0.3">
      <c r="B415" s="197"/>
      <c r="D415" s="193" t="s">
        <v>158</v>
      </c>
      <c r="E415" s="198" t="s">
        <v>5</v>
      </c>
      <c r="F415" s="199" t="s">
        <v>159</v>
      </c>
      <c r="H415" s="198" t="s">
        <v>5</v>
      </c>
      <c r="I415" s="200"/>
      <c r="L415" s="197"/>
      <c r="M415" s="201"/>
      <c r="N415" s="202"/>
      <c r="O415" s="202"/>
      <c r="P415" s="202"/>
      <c r="Q415" s="202"/>
      <c r="R415" s="202"/>
      <c r="S415" s="202"/>
      <c r="T415" s="203"/>
      <c r="AT415" s="198" t="s">
        <v>158</v>
      </c>
      <c r="AU415" s="198" t="s">
        <v>78</v>
      </c>
      <c r="AV415" s="12" t="s">
        <v>74</v>
      </c>
      <c r="AW415" s="12" t="s">
        <v>34</v>
      </c>
      <c r="AX415" s="12" t="s">
        <v>70</v>
      </c>
      <c r="AY415" s="198" t="s">
        <v>145</v>
      </c>
    </row>
    <row r="416" spans="2:65" s="12" customFormat="1" x14ac:dyDescent="0.3">
      <c r="B416" s="197"/>
      <c r="D416" s="193" t="s">
        <v>158</v>
      </c>
      <c r="E416" s="198" t="s">
        <v>5</v>
      </c>
      <c r="F416" s="199" t="s">
        <v>1162</v>
      </c>
      <c r="H416" s="198" t="s">
        <v>5</v>
      </c>
      <c r="I416" s="200"/>
      <c r="L416" s="197"/>
      <c r="M416" s="201"/>
      <c r="N416" s="202"/>
      <c r="O416" s="202"/>
      <c r="P416" s="202"/>
      <c r="Q416" s="202"/>
      <c r="R416" s="202"/>
      <c r="S416" s="202"/>
      <c r="T416" s="203"/>
      <c r="AT416" s="198" t="s">
        <v>158</v>
      </c>
      <c r="AU416" s="198" t="s">
        <v>78</v>
      </c>
      <c r="AV416" s="12" t="s">
        <v>74</v>
      </c>
      <c r="AW416" s="12" t="s">
        <v>34</v>
      </c>
      <c r="AX416" s="12" t="s">
        <v>70</v>
      </c>
      <c r="AY416" s="198" t="s">
        <v>145</v>
      </c>
    </row>
    <row r="417" spans="2:65" s="13" customFormat="1" x14ac:dyDescent="0.3">
      <c r="B417" s="204"/>
      <c r="D417" s="193" t="s">
        <v>158</v>
      </c>
      <c r="E417" s="205" t="s">
        <v>5</v>
      </c>
      <c r="F417" s="206" t="s">
        <v>596</v>
      </c>
      <c r="H417" s="207">
        <v>2</v>
      </c>
      <c r="I417" s="208"/>
      <c r="L417" s="204"/>
      <c r="M417" s="209"/>
      <c r="N417" s="210"/>
      <c r="O417" s="210"/>
      <c r="P417" s="210"/>
      <c r="Q417" s="210"/>
      <c r="R417" s="210"/>
      <c r="S417" s="210"/>
      <c r="T417" s="211"/>
      <c r="AT417" s="205" t="s">
        <v>158</v>
      </c>
      <c r="AU417" s="205" t="s">
        <v>78</v>
      </c>
      <c r="AV417" s="13" t="s">
        <v>78</v>
      </c>
      <c r="AW417" s="13" t="s">
        <v>34</v>
      </c>
      <c r="AX417" s="13" t="s">
        <v>74</v>
      </c>
      <c r="AY417" s="205" t="s">
        <v>145</v>
      </c>
    </row>
    <row r="418" spans="2:65" s="1" customFormat="1" ht="16.5" customHeight="1" x14ac:dyDescent="0.3">
      <c r="B418" s="180"/>
      <c r="C418" s="181" t="s">
        <v>589</v>
      </c>
      <c r="D418" s="181" t="s">
        <v>147</v>
      </c>
      <c r="E418" s="182" t="s">
        <v>885</v>
      </c>
      <c r="F418" s="183" t="s">
        <v>886</v>
      </c>
      <c r="G418" s="184" t="s">
        <v>185</v>
      </c>
      <c r="H418" s="185">
        <v>12</v>
      </c>
      <c r="I418" s="186">
        <v>120</v>
      </c>
      <c r="J418" s="187">
        <f>H418*I418</f>
        <v>1440</v>
      </c>
      <c r="K418" s="183" t="s">
        <v>151</v>
      </c>
      <c r="L418" s="40"/>
      <c r="M418" s="188" t="s">
        <v>5</v>
      </c>
      <c r="N418" s="189" t="s">
        <v>41</v>
      </c>
      <c r="O418" s="41"/>
      <c r="P418" s="190">
        <v>0</v>
      </c>
      <c r="Q418" s="190">
        <v>1.8699999999999999E-4</v>
      </c>
      <c r="R418" s="190">
        <v>2.2439999999999999E-3</v>
      </c>
      <c r="S418" s="190">
        <v>0</v>
      </c>
      <c r="T418" s="191">
        <v>0</v>
      </c>
      <c r="AR418" s="24" t="s">
        <v>152</v>
      </c>
      <c r="AT418" s="24" t="s">
        <v>147</v>
      </c>
      <c r="AU418" s="24" t="s">
        <v>78</v>
      </c>
      <c r="AY418" s="24" t="s">
        <v>145</v>
      </c>
      <c r="BE418" s="192">
        <v>0</v>
      </c>
      <c r="BF418" s="192">
        <v>0</v>
      </c>
      <c r="BG418" s="192">
        <v>0</v>
      </c>
      <c r="BH418" s="192">
        <v>0</v>
      </c>
      <c r="BI418" s="192">
        <v>0</v>
      </c>
      <c r="BJ418" s="24" t="s">
        <v>74</v>
      </c>
      <c r="BK418" s="192">
        <v>0</v>
      </c>
      <c r="BL418" s="24" t="s">
        <v>152</v>
      </c>
      <c r="BM418" s="24" t="s">
        <v>887</v>
      </c>
    </row>
    <row r="419" spans="2:65" s="1" customFormat="1" x14ac:dyDescent="0.3">
      <c r="B419" s="40"/>
      <c r="D419" s="193" t="s">
        <v>154</v>
      </c>
      <c r="F419" s="194" t="s">
        <v>888</v>
      </c>
      <c r="I419" s="155"/>
      <c r="L419" s="40"/>
      <c r="M419" s="195"/>
      <c r="N419" s="41"/>
      <c r="O419" s="41"/>
      <c r="P419" s="41"/>
      <c r="Q419" s="41"/>
      <c r="R419" s="41"/>
      <c r="S419" s="41"/>
      <c r="T419" s="69"/>
      <c r="AT419" s="24" t="s">
        <v>154</v>
      </c>
      <c r="AU419" s="24" t="s">
        <v>78</v>
      </c>
    </row>
    <row r="420" spans="2:65" s="1" customFormat="1" ht="67.5" x14ac:dyDescent="0.3">
      <c r="B420" s="40"/>
      <c r="D420" s="193" t="s">
        <v>156</v>
      </c>
      <c r="F420" s="196" t="s">
        <v>889</v>
      </c>
      <c r="I420" s="155"/>
      <c r="L420" s="40"/>
      <c r="M420" s="195"/>
      <c r="N420" s="41"/>
      <c r="O420" s="41"/>
      <c r="P420" s="41"/>
      <c r="Q420" s="41"/>
      <c r="R420" s="41"/>
      <c r="S420" s="41"/>
      <c r="T420" s="69"/>
      <c r="AT420" s="24" t="s">
        <v>156</v>
      </c>
      <c r="AU420" s="24" t="s">
        <v>78</v>
      </c>
    </row>
    <row r="421" spans="2:65" s="12" customFormat="1" x14ac:dyDescent="0.3">
      <c r="B421" s="197"/>
      <c r="D421" s="193" t="s">
        <v>158</v>
      </c>
      <c r="E421" s="198" t="s">
        <v>5</v>
      </c>
      <c r="F421" s="199" t="s">
        <v>159</v>
      </c>
      <c r="H421" s="198" t="s">
        <v>5</v>
      </c>
      <c r="I421" s="200"/>
      <c r="L421" s="197"/>
      <c r="M421" s="201"/>
      <c r="N421" s="202"/>
      <c r="O421" s="202"/>
      <c r="P421" s="202"/>
      <c r="Q421" s="202"/>
      <c r="R421" s="202"/>
      <c r="S421" s="202"/>
      <c r="T421" s="203"/>
      <c r="AT421" s="198" t="s">
        <v>158</v>
      </c>
      <c r="AU421" s="198" t="s">
        <v>78</v>
      </c>
      <c r="AV421" s="12" t="s">
        <v>74</v>
      </c>
      <c r="AW421" s="12" t="s">
        <v>34</v>
      </c>
      <c r="AX421" s="12" t="s">
        <v>70</v>
      </c>
      <c r="AY421" s="198" t="s">
        <v>145</v>
      </c>
    </row>
    <row r="422" spans="2:65" s="12" customFormat="1" x14ac:dyDescent="0.3">
      <c r="B422" s="197"/>
      <c r="D422" s="193" t="s">
        <v>158</v>
      </c>
      <c r="E422" s="198" t="s">
        <v>5</v>
      </c>
      <c r="F422" s="199" t="s">
        <v>890</v>
      </c>
      <c r="H422" s="198" t="s">
        <v>5</v>
      </c>
      <c r="I422" s="200"/>
      <c r="L422" s="197"/>
      <c r="M422" s="201"/>
      <c r="N422" s="202"/>
      <c r="O422" s="202"/>
      <c r="P422" s="202"/>
      <c r="Q422" s="202"/>
      <c r="R422" s="202"/>
      <c r="S422" s="202"/>
      <c r="T422" s="203"/>
      <c r="AT422" s="198" t="s">
        <v>158</v>
      </c>
      <c r="AU422" s="198" t="s">
        <v>78</v>
      </c>
      <c r="AV422" s="12" t="s">
        <v>74</v>
      </c>
      <c r="AW422" s="12" t="s">
        <v>34</v>
      </c>
      <c r="AX422" s="12" t="s">
        <v>70</v>
      </c>
      <c r="AY422" s="198" t="s">
        <v>145</v>
      </c>
    </row>
    <row r="423" spans="2:65" s="13" customFormat="1" x14ac:dyDescent="0.3">
      <c r="B423" s="204"/>
      <c r="D423" s="193" t="s">
        <v>158</v>
      </c>
      <c r="E423" s="205" t="s">
        <v>5</v>
      </c>
      <c r="F423" s="206" t="s">
        <v>891</v>
      </c>
      <c r="H423" s="207">
        <v>12</v>
      </c>
      <c r="I423" s="208"/>
      <c r="L423" s="204"/>
      <c r="M423" s="209"/>
      <c r="N423" s="210"/>
      <c r="O423" s="210"/>
      <c r="P423" s="210"/>
      <c r="Q423" s="210"/>
      <c r="R423" s="210"/>
      <c r="S423" s="210"/>
      <c r="T423" s="211"/>
      <c r="AT423" s="205" t="s">
        <v>158</v>
      </c>
      <c r="AU423" s="205" t="s">
        <v>78</v>
      </c>
      <c r="AV423" s="13" t="s">
        <v>78</v>
      </c>
      <c r="AW423" s="13" t="s">
        <v>34</v>
      </c>
      <c r="AX423" s="13" t="s">
        <v>74</v>
      </c>
      <c r="AY423" s="205" t="s">
        <v>145</v>
      </c>
    </row>
    <row r="424" spans="2:65" s="1" customFormat="1" ht="16.5" customHeight="1" x14ac:dyDescent="0.3">
      <c r="B424" s="180"/>
      <c r="C424" s="181" t="s">
        <v>597</v>
      </c>
      <c r="D424" s="181" t="s">
        <v>147</v>
      </c>
      <c r="E424" s="182" t="s">
        <v>936</v>
      </c>
      <c r="F424" s="183" t="s">
        <v>937</v>
      </c>
      <c r="G424" s="184" t="s">
        <v>329</v>
      </c>
      <c r="H424" s="185">
        <v>7</v>
      </c>
      <c r="I424" s="186">
        <v>398</v>
      </c>
      <c r="J424" s="187">
        <f>H424*I424</f>
        <v>2786</v>
      </c>
      <c r="K424" s="183" t="s">
        <v>5</v>
      </c>
      <c r="L424" s="40"/>
      <c r="M424" s="188" t="s">
        <v>5</v>
      </c>
      <c r="N424" s="189" t="s">
        <v>41</v>
      </c>
      <c r="O424" s="41"/>
      <c r="P424" s="190">
        <v>0</v>
      </c>
      <c r="Q424" s="190">
        <v>0</v>
      </c>
      <c r="R424" s="190">
        <v>0</v>
      </c>
      <c r="S424" s="190">
        <v>0.8</v>
      </c>
      <c r="T424" s="191">
        <v>5.6000000000000005</v>
      </c>
      <c r="AR424" s="24" t="s">
        <v>152</v>
      </c>
      <c r="AT424" s="24" t="s">
        <v>147</v>
      </c>
      <c r="AU424" s="24" t="s">
        <v>78</v>
      </c>
      <c r="AY424" s="24" t="s">
        <v>145</v>
      </c>
      <c r="BE424" s="192">
        <v>0</v>
      </c>
      <c r="BF424" s="192">
        <v>0</v>
      </c>
      <c r="BG424" s="192">
        <v>0</v>
      </c>
      <c r="BH424" s="192">
        <v>0</v>
      </c>
      <c r="BI424" s="192">
        <v>0</v>
      </c>
      <c r="BJ424" s="24" t="s">
        <v>74</v>
      </c>
      <c r="BK424" s="192">
        <v>0</v>
      </c>
      <c r="BL424" s="24" t="s">
        <v>152</v>
      </c>
      <c r="BM424" s="24" t="s">
        <v>938</v>
      </c>
    </row>
    <row r="425" spans="2:65" s="1" customFormat="1" x14ac:dyDescent="0.3">
      <c r="B425" s="40"/>
      <c r="D425" s="193" t="s">
        <v>154</v>
      </c>
      <c r="F425" s="194" t="s">
        <v>937</v>
      </c>
      <c r="I425" s="155"/>
      <c r="L425" s="40"/>
      <c r="M425" s="195"/>
      <c r="N425" s="41"/>
      <c r="O425" s="41"/>
      <c r="P425" s="41"/>
      <c r="Q425" s="41"/>
      <c r="R425" s="41"/>
      <c r="S425" s="41"/>
      <c r="T425" s="69"/>
      <c r="AT425" s="24" t="s">
        <v>154</v>
      </c>
      <c r="AU425" s="24" t="s">
        <v>78</v>
      </c>
    </row>
    <row r="426" spans="2:65" s="12" customFormat="1" x14ac:dyDescent="0.3">
      <c r="B426" s="197"/>
      <c r="D426" s="193" t="s">
        <v>158</v>
      </c>
      <c r="E426" s="198" t="s">
        <v>5</v>
      </c>
      <c r="F426" s="199" t="s">
        <v>159</v>
      </c>
      <c r="H426" s="198" t="s">
        <v>5</v>
      </c>
      <c r="I426" s="200"/>
      <c r="L426" s="197"/>
      <c r="M426" s="201"/>
      <c r="N426" s="202"/>
      <c r="O426" s="202"/>
      <c r="P426" s="202"/>
      <c r="Q426" s="202"/>
      <c r="R426" s="202"/>
      <c r="S426" s="202"/>
      <c r="T426" s="203"/>
      <c r="AT426" s="198" t="s">
        <v>158</v>
      </c>
      <c r="AU426" s="198" t="s">
        <v>78</v>
      </c>
      <c r="AV426" s="12" t="s">
        <v>74</v>
      </c>
      <c r="AW426" s="12" t="s">
        <v>34</v>
      </c>
      <c r="AX426" s="12" t="s">
        <v>70</v>
      </c>
      <c r="AY426" s="198" t="s">
        <v>145</v>
      </c>
    </row>
    <row r="427" spans="2:65" s="13" customFormat="1" x14ac:dyDescent="0.3">
      <c r="B427" s="204"/>
      <c r="D427" s="193" t="s">
        <v>158</v>
      </c>
      <c r="E427" s="205" t="s">
        <v>5</v>
      </c>
      <c r="F427" s="206" t="s">
        <v>1121</v>
      </c>
      <c r="H427" s="207">
        <v>7</v>
      </c>
      <c r="I427" s="208"/>
      <c r="L427" s="204"/>
      <c r="M427" s="209"/>
      <c r="N427" s="210"/>
      <c r="O427" s="210"/>
      <c r="P427" s="210"/>
      <c r="Q427" s="210"/>
      <c r="R427" s="210"/>
      <c r="S427" s="210"/>
      <c r="T427" s="211"/>
      <c r="AT427" s="205" t="s">
        <v>158</v>
      </c>
      <c r="AU427" s="205" t="s">
        <v>78</v>
      </c>
      <c r="AV427" s="13" t="s">
        <v>78</v>
      </c>
      <c r="AW427" s="13" t="s">
        <v>34</v>
      </c>
      <c r="AX427" s="13" t="s">
        <v>74</v>
      </c>
      <c r="AY427" s="205" t="s">
        <v>145</v>
      </c>
    </row>
    <row r="428" spans="2:65" s="1" customFormat="1" ht="16.5" customHeight="1" x14ac:dyDescent="0.3">
      <c r="B428" s="180"/>
      <c r="C428" s="181" t="s">
        <v>602</v>
      </c>
      <c r="D428" s="181" t="s">
        <v>147</v>
      </c>
      <c r="E428" s="182" t="s">
        <v>941</v>
      </c>
      <c r="F428" s="183" t="s">
        <v>942</v>
      </c>
      <c r="G428" s="184" t="s">
        <v>150</v>
      </c>
      <c r="H428" s="185">
        <v>75</v>
      </c>
      <c r="I428" s="186">
        <v>663</v>
      </c>
      <c r="J428" s="187">
        <f>H428*I428</f>
        <v>49725</v>
      </c>
      <c r="K428" s="183" t="s">
        <v>5</v>
      </c>
      <c r="L428" s="40"/>
      <c r="M428" s="188" t="s">
        <v>5</v>
      </c>
      <c r="N428" s="189" t="s">
        <v>41</v>
      </c>
      <c r="O428" s="41"/>
      <c r="P428" s="190">
        <v>0</v>
      </c>
      <c r="Q428" s="190">
        <v>0</v>
      </c>
      <c r="R428" s="190">
        <v>0</v>
      </c>
      <c r="S428" s="190">
        <v>0</v>
      </c>
      <c r="T428" s="191">
        <v>0</v>
      </c>
      <c r="AR428" s="24" t="s">
        <v>152</v>
      </c>
      <c r="AT428" s="24" t="s">
        <v>147</v>
      </c>
      <c r="AU428" s="24" t="s">
        <v>78</v>
      </c>
      <c r="AY428" s="24" t="s">
        <v>145</v>
      </c>
      <c r="BE428" s="192">
        <v>0</v>
      </c>
      <c r="BF428" s="192">
        <v>0</v>
      </c>
      <c r="BG428" s="192">
        <v>0</v>
      </c>
      <c r="BH428" s="192">
        <v>0</v>
      </c>
      <c r="BI428" s="192">
        <v>0</v>
      </c>
      <c r="BJ428" s="24" t="s">
        <v>74</v>
      </c>
      <c r="BK428" s="192">
        <v>0</v>
      </c>
      <c r="BL428" s="24" t="s">
        <v>152</v>
      </c>
      <c r="BM428" s="24" t="s">
        <v>943</v>
      </c>
    </row>
    <row r="429" spans="2:65" s="1" customFormat="1" x14ac:dyDescent="0.3">
      <c r="B429" s="40"/>
      <c r="D429" s="193" t="s">
        <v>154</v>
      </c>
      <c r="F429" s="194" t="s">
        <v>942</v>
      </c>
      <c r="I429" s="155"/>
      <c r="L429" s="40"/>
      <c r="M429" s="195"/>
      <c r="N429" s="41"/>
      <c r="O429" s="41"/>
      <c r="P429" s="41"/>
      <c r="Q429" s="41"/>
      <c r="R429" s="41"/>
      <c r="S429" s="41"/>
      <c r="T429" s="69"/>
      <c r="AT429" s="24" t="s">
        <v>154</v>
      </c>
      <c r="AU429" s="24" t="s">
        <v>78</v>
      </c>
    </row>
    <row r="430" spans="2:65" s="12" customFormat="1" x14ac:dyDescent="0.3">
      <c r="B430" s="197"/>
      <c r="D430" s="193" t="s">
        <v>158</v>
      </c>
      <c r="E430" s="198" t="s">
        <v>5</v>
      </c>
      <c r="F430" s="199" t="s">
        <v>557</v>
      </c>
      <c r="H430" s="198" t="s">
        <v>5</v>
      </c>
      <c r="I430" s="200"/>
      <c r="L430" s="197"/>
      <c r="M430" s="201"/>
      <c r="N430" s="202"/>
      <c r="O430" s="202"/>
      <c r="P430" s="202"/>
      <c r="Q430" s="202"/>
      <c r="R430" s="202"/>
      <c r="S430" s="202"/>
      <c r="T430" s="203"/>
      <c r="AT430" s="198" t="s">
        <v>158</v>
      </c>
      <c r="AU430" s="198" t="s">
        <v>78</v>
      </c>
      <c r="AV430" s="12" t="s">
        <v>74</v>
      </c>
      <c r="AW430" s="12" t="s">
        <v>34</v>
      </c>
      <c r="AX430" s="12" t="s">
        <v>70</v>
      </c>
      <c r="AY430" s="198" t="s">
        <v>145</v>
      </c>
    </row>
    <row r="431" spans="2:65" s="13" customFormat="1" x14ac:dyDescent="0.3">
      <c r="B431" s="204"/>
      <c r="D431" s="193" t="s">
        <v>158</v>
      </c>
      <c r="E431" s="205" t="s">
        <v>5</v>
      </c>
      <c r="F431" s="206" t="s">
        <v>1164</v>
      </c>
      <c r="H431" s="207">
        <v>75</v>
      </c>
      <c r="I431" s="208"/>
      <c r="L431" s="204"/>
      <c r="M431" s="209"/>
      <c r="N431" s="210"/>
      <c r="O431" s="210"/>
      <c r="P431" s="210"/>
      <c r="Q431" s="210"/>
      <c r="R431" s="210"/>
      <c r="S431" s="210"/>
      <c r="T431" s="211"/>
      <c r="AT431" s="205" t="s">
        <v>158</v>
      </c>
      <c r="AU431" s="205" t="s">
        <v>78</v>
      </c>
      <c r="AV431" s="13" t="s">
        <v>78</v>
      </c>
      <c r="AW431" s="13" t="s">
        <v>34</v>
      </c>
      <c r="AX431" s="13" t="s">
        <v>74</v>
      </c>
      <c r="AY431" s="205" t="s">
        <v>145</v>
      </c>
    </row>
    <row r="432" spans="2:65" s="1" customFormat="1" ht="16.5" customHeight="1" x14ac:dyDescent="0.3">
      <c r="B432" s="180"/>
      <c r="C432" s="181" t="s">
        <v>610</v>
      </c>
      <c r="D432" s="181" t="s">
        <v>147</v>
      </c>
      <c r="E432" s="182" t="s">
        <v>945</v>
      </c>
      <c r="F432" s="183" t="s">
        <v>946</v>
      </c>
      <c r="G432" s="184" t="s">
        <v>185</v>
      </c>
      <c r="H432" s="185">
        <v>1.35</v>
      </c>
      <c r="I432" s="186">
        <v>6363</v>
      </c>
      <c r="J432" s="187">
        <f>H432*I432</f>
        <v>8590.0500000000011</v>
      </c>
      <c r="K432" s="183" t="s">
        <v>151</v>
      </c>
      <c r="L432" s="40"/>
      <c r="M432" s="188" t="s">
        <v>5</v>
      </c>
      <c r="N432" s="189" t="s">
        <v>41</v>
      </c>
      <c r="O432" s="41"/>
      <c r="P432" s="190">
        <v>0</v>
      </c>
      <c r="Q432" s="190">
        <v>3.0931000000000001E-3</v>
      </c>
      <c r="R432" s="190">
        <v>4.1756850000000002E-3</v>
      </c>
      <c r="S432" s="190">
        <v>0.126</v>
      </c>
      <c r="T432" s="191">
        <v>0.1701</v>
      </c>
      <c r="AR432" s="24" t="s">
        <v>152</v>
      </c>
      <c r="AT432" s="24" t="s">
        <v>147</v>
      </c>
      <c r="AU432" s="24" t="s">
        <v>78</v>
      </c>
      <c r="AY432" s="24" t="s">
        <v>145</v>
      </c>
      <c r="BE432" s="192">
        <v>0</v>
      </c>
      <c r="BF432" s="192">
        <v>0</v>
      </c>
      <c r="BG432" s="192">
        <v>0</v>
      </c>
      <c r="BH432" s="192">
        <v>0</v>
      </c>
      <c r="BI432" s="192">
        <v>0</v>
      </c>
      <c r="BJ432" s="24" t="s">
        <v>74</v>
      </c>
      <c r="BK432" s="192">
        <v>0</v>
      </c>
      <c r="BL432" s="24" t="s">
        <v>152</v>
      </c>
      <c r="BM432" s="24" t="s">
        <v>947</v>
      </c>
    </row>
    <row r="433" spans="2:65" s="1" customFormat="1" ht="27" x14ac:dyDescent="0.3">
      <c r="B433" s="40"/>
      <c r="D433" s="193" t="s">
        <v>154</v>
      </c>
      <c r="F433" s="194" t="s">
        <v>948</v>
      </c>
      <c r="I433" s="155"/>
      <c r="L433" s="40"/>
      <c r="M433" s="195"/>
      <c r="N433" s="41"/>
      <c r="O433" s="41"/>
      <c r="P433" s="41"/>
      <c r="Q433" s="41"/>
      <c r="R433" s="41"/>
      <c r="S433" s="41"/>
      <c r="T433" s="69"/>
      <c r="AT433" s="24" t="s">
        <v>154</v>
      </c>
      <c r="AU433" s="24" t="s">
        <v>78</v>
      </c>
    </row>
    <row r="434" spans="2:65" s="1" customFormat="1" ht="54" x14ac:dyDescent="0.3">
      <c r="B434" s="40"/>
      <c r="D434" s="193" t="s">
        <v>156</v>
      </c>
      <c r="F434" s="196" t="s">
        <v>949</v>
      </c>
      <c r="I434" s="155"/>
      <c r="L434" s="40"/>
      <c r="M434" s="195"/>
      <c r="N434" s="41"/>
      <c r="O434" s="41"/>
      <c r="P434" s="41"/>
      <c r="Q434" s="41"/>
      <c r="R434" s="41"/>
      <c r="S434" s="41"/>
      <c r="T434" s="69"/>
      <c r="AT434" s="24" t="s">
        <v>156</v>
      </c>
      <c r="AU434" s="24" t="s">
        <v>78</v>
      </c>
    </row>
    <row r="435" spans="2:65" s="12" customFormat="1" x14ac:dyDescent="0.3">
      <c r="B435" s="197"/>
      <c r="D435" s="193" t="s">
        <v>158</v>
      </c>
      <c r="E435" s="198" t="s">
        <v>5</v>
      </c>
      <c r="F435" s="199" t="s">
        <v>159</v>
      </c>
      <c r="H435" s="198" t="s">
        <v>5</v>
      </c>
      <c r="I435" s="200"/>
      <c r="L435" s="197"/>
      <c r="M435" s="201"/>
      <c r="N435" s="202"/>
      <c r="O435" s="202"/>
      <c r="P435" s="202"/>
      <c r="Q435" s="202"/>
      <c r="R435" s="202"/>
      <c r="S435" s="202"/>
      <c r="T435" s="203"/>
      <c r="AT435" s="198" t="s">
        <v>158</v>
      </c>
      <c r="AU435" s="198" t="s">
        <v>78</v>
      </c>
      <c r="AV435" s="12" t="s">
        <v>74</v>
      </c>
      <c r="AW435" s="12" t="s">
        <v>34</v>
      </c>
      <c r="AX435" s="12" t="s">
        <v>70</v>
      </c>
      <c r="AY435" s="198" t="s">
        <v>145</v>
      </c>
    </row>
    <row r="436" spans="2:65" s="12" customFormat="1" x14ac:dyDescent="0.3">
      <c r="B436" s="197"/>
      <c r="D436" s="193" t="s">
        <v>158</v>
      </c>
      <c r="E436" s="198" t="s">
        <v>5</v>
      </c>
      <c r="F436" s="199" t="s">
        <v>950</v>
      </c>
      <c r="H436" s="198" t="s">
        <v>5</v>
      </c>
      <c r="I436" s="200"/>
      <c r="L436" s="197"/>
      <c r="M436" s="201"/>
      <c r="N436" s="202"/>
      <c r="O436" s="202"/>
      <c r="P436" s="202"/>
      <c r="Q436" s="202"/>
      <c r="R436" s="202"/>
      <c r="S436" s="202"/>
      <c r="T436" s="203"/>
      <c r="AT436" s="198" t="s">
        <v>158</v>
      </c>
      <c r="AU436" s="198" t="s">
        <v>78</v>
      </c>
      <c r="AV436" s="12" t="s">
        <v>74</v>
      </c>
      <c r="AW436" s="12" t="s">
        <v>34</v>
      </c>
      <c r="AX436" s="12" t="s">
        <v>70</v>
      </c>
      <c r="AY436" s="198" t="s">
        <v>145</v>
      </c>
    </row>
    <row r="437" spans="2:65" s="13" customFormat="1" x14ac:dyDescent="0.3">
      <c r="B437" s="204"/>
      <c r="D437" s="193" t="s">
        <v>158</v>
      </c>
      <c r="E437" s="205" t="s">
        <v>5</v>
      </c>
      <c r="F437" s="206" t="s">
        <v>951</v>
      </c>
      <c r="H437" s="207">
        <v>1.35</v>
      </c>
      <c r="I437" s="208"/>
      <c r="L437" s="204"/>
      <c r="M437" s="209"/>
      <c r="N437" s="210"/>
      <c r="O437" s="210"/>
      <c r="P437" s="210"/>
      <c r="Q437" s="210"/>
      <c r="R437" s="210"/>
      <c r="S437" s="210"/>
      <c r="T437" s="211"/>
      <c r="AT437" s="205" t="s">
        <v>158</v>
      </c>
      <c r="AU437" s="205" t="s">
        <v>78</v>
      </c>
      <c r="AV437" s="13" t="s">
        <v>78</v>
      </c>
      <c r="AW437" s="13" t="s">
        <v>34</v>
      </c>
      <c r="AX437" s="13" t="s">
        <v>74</v>
      </c>
      <c r="AY437" s="205" t="s">
        <v>145</v>
      </c>
    </row>
    <row r="438" spans="2:65" s="11" customFormat="1" ht="29.85" customHeight="1" x14ac:dyDescent="0.3">
      <c r="B438" s="167"/>
      <c r="D438" s="168" t="s">
        <v>69</v>
      </c>
      <c r="E438" s="178" t="s">
        <v>969</v>
      </c>
      <c r="F438" s="178" t="s">
        <v>970</v>
      </c>
      <c r="I438" s="170"/>
      <c r="J438" s="179">
        <f>SUBTOTAL(9,J439:J464)</f>
        <v>22984.48</v>
      </c>
      <c r="L438" s="167"/>
      <c r="M438" s="172"/>
      <c r="N438" s="173"/>
      <c r="O438" s="173"/>
      <c r="P438" s="174">
        <v>0</v>
      </c>
      <c r="Q438" s="173"/>
      <c r="R438" s="174">
        <v>0</v>
      </c>
      <c r="S438" s="173"/>
      <c r="T438" s="175">
        <v>0</v>
      </c>
      <c r="AR438" s="168" t="s">
        <v>74</v>
      </c>
      <c r="AT438" s="176" t="s">
        <v>69</v>
      </c>
      <c r="AU438" s="176" t="s">
        <v>74</v>
      </c>
      <c r="AY438" s="168" t="s">
        <v>145</v>
      </c>
      <c r="BK438" s="177">
        <v>0</v>
      </c>
    </row>
    <row r="439" spans="2:65" s="1" customFormat="1" ht="16.5" customHeight="1" x14ac:dyDescent="0.3">
      <c r="B439" s="180"/>
      <c r="C439" s="181" t="s">
        <v>615</v>
      </c>
      <c r="D439" s="181" t="s">
        <v>147</v>
      </c>
      <c r="E439" s="182" t="s">
        <v>972</v>
      </c>
      <c r="F439" s="183" t="s">
        <v>973</v>
      </c>
      <c r="G439" s="184" t="s">
        <v>260</v>
      </c>
      <c r="H439" s="185">
        <v>103.81</v>
      </c>
      <c r="I439" s="186">
        <v>37</v>
      </c>
      <c r="J439" s="187">
        <f>H439*I439</f>
        <v>3840.9700000000003</v>
      </c>
      <c r="K439" s="183" t="s">
        <v>151</v>
      </c>
      <c r="L439" s="40"/>
      <c r="M439" s="188" t="s">
        <v>5</v>
      </c>
      <c r="N439" s="189" t="s">
        <v>41</v>
      </c>
      <c r="O439" s="41"/>
      <c r="P439" s="190">
        <v>0</v>
      </c>
      <c r="Q439" s="190">
        <v>0</v>
      </c>
      <c r="R439" s="190">
        <v>0</v>
      </c>
      <c r="S439" s="190">
        <v>0</v>
      </c>
      <c r="T439" s="191">
        <v>0</v>
      </c>
      <c r="AR439" s="24" t="s">
        <v>152</v>
      </c>
      <c r="AT439" s="24" t="s">
        <v>147</v>
      </c>
      <c r="AU439" s="24" t="s">
        <v>78</v>
      </c>
      <c r="AY439" s="24" t="s">
        <v>145</v>
      </c>
      <c r="BE439" s="192">
        <v>0</v>
      </c>
      <c r="BF439" s="192">
        <v>0</v>
      </c>
      <c r="BG439" s="192">
        <v>0</v>
      </c>
      <c r="BH439" s="192">
        <v>0</v>
      </c>
      <c r="BI439" s="192">
        <v>0</v>
      </c>
      <c r="BJ439" s="24" t="s">
        <v>74</v>
      </c>
      <c r="BK439" s="192">
        <v>0</v>
      </c>
      <c r="BL439" s="24" t="s">
        <v>152</v>
      </c>
      <c r="BM439" s="24" t="s">
        <v>974</v>
      </c>
    </row>
    <row r="440" spans="2:65" s="1" customFormat="1" ht="27" x14ac:dyDescent="0.3">
      <c r="B440" s="40"/>
      <c r="D440" s="193" t="s">
        <v>154</v>
      </c>
      <c r="F440" s="194" t="s">
        <v>975</v>
      </c>
      <c r="I440" s="155"/>
      <c r="L440" s="40"/>
      <c r="M440" s="195"/>
      <c r="N440" s="41"/>
      <c r="O440" s="41"/>
      <c r="P440" s="41"/>
      <c r="Q440" s="41"/>
      <c r="R440" s="41"/>
      <c r="S440" s="41"/>
      <c r="T440" s="69"/>
      <c r="AT440" s="24" t="s">
        <v>154</v>
      </c>
      <c r="AU440" s="24" t="s">
        <v>78</v>
      </c>
    </row>
    <row r="441" spans="2:65" s="1" customFormat="1" ht="94.5" x14ac:dyDescent="0.3">
      <c r="B441" s="40"/>
      <c r="D441" s="193" t="s">
        <v>156</v>
      </c>
      <c r="F441" s="196" t="s">
        <v>976</v>
      </c>
      <c r="I441" s="155"/>
      <c r="L441" s="40"/>
      <c r="M441" s="195"/>
      <c r="N441" s="41"/>
      <c r="O441" s="41"/>
      <c r="P441" s="41"/>
      <c r="Q441" s="41"/>
      <c r="R441" s="41"/>
      <c r="S441" s="41"/>
      <c r="T441" s="69"/>
      <c r="AT441" s="24" t="s">
        <v>156</v>
      </c>
      <c r="AU441" s="24" t="s">
        <v>78</v>
      </c>
    </row>
    <row r="442" spans="2:65" s="13" customFormat="1" x14ac:dyDescent="0.3">
      <c r="B442" s="204"/>
      <c r="D442" s="193" t="s">
        <v>158</v>
      </c>
      <c r="E442" s="205" t="s">
        <v>5</v>
      </c>
      <c r="F442" s="206" t="s">
        <v>1165</v>
      </c>
      <c r="H442" s="207">
        <v>7.65</v>
      </c>
      <c r="I442" s="208"/>
      <c r="L442" s="204"/>
      <c r="M442" s="209"/>
      <c r="N442" s="210"/>
      <c r="O442" s="210"/>
      <c r="P442" s="210"/>
      <c r="Q442" s="210"/>
      <c r="R442" s="210"/>
      <c r="S442" s="210"/>
      <c r="T442" s="211"/>
      <c r="AT442" s="205" t="s">
        <v>158</v>
      </c>
      <c r="AU442" s="205" t="s">
        <v>78</v>
      </c>
      <c r="AV442" s="13" t="s">
        <v>78</v>
      </c>
      <c r="AW442" s="13" t="s">
        <v>34</v>
      </c>
      <c r="AX442" s="13" t="s">
        <v>70</v>
      </c>
      <c r="AY442" s="205" t="s">
        <v>145</v>
      </c>
    </row>
    <row r="443" spans="2:65" s="13" customFormat="1" x14ac:dyDescent="0.3">
      <c r="B443" s="204"/>
      <c r="D443" s="193" t="s">
        <v>158</v>
      </c>
      <c r="E443" s="205" t="s">
        <v>5</v>
      </c>
      <c r="F443" s="206" t="s">
        <v>1166</v>
      </c>
      <c r="H443" s="207">
        <v>18.2</v>
      </c>
      <c r="I443" s="208"/>
      <c r="L443" s="204"/>
      <c r="M443" s="209"/>
      <c r="N443" s="210"/>
      <c r="O443" s="210"/>
      <c r="P443" s="210"/>
      <c r="Q443" s="210"/>
      <c r="R443" s="210"/>
      <c r="S443" s="210"/>
      <c r="T443" s="211"/>
      <c r="AT443" s="205" t="s">
        <v>158</v>
      </c>
      <c r="AU443" s="205" t="s">
        <v>78</v>
      </c>
      <c r="AV443" s="13" t="s">
        <v>78</v>
      </c>
      <c r="AW443" s="13" t="s">
        <v>34</v>
      </c>
      <c r="AX443" s="13" t="s">
        <v>70</v>
      </c>
      <c r="AY443" s="205" t="s">
        <v>145</v>
      </c>
    </row>
    <row r="444" spans="2:65" s="13" customFormat="1" x14ac:dyDescent="0.3">
      <c r="B444" s="204"/>
      <c r="D444" s="193" t="s">
        <v>158</v>
      </c>
      <c r="E444" s="205" t="s">
        <v>5</v>
      </c>
      <c r="F444" s="206" t="s">
        <v>1167</v>
      </c>
      <c r="H444" s="207">
        <v>35.200000000000003</v>
      </c>
      <c r="I444" s="208"/>
      <c r="L444" s="204"/>
      <c r="M444" s="209"/>
      <c r="N444" s="210"/>
      <c r="O444" s="210"/>
      <c r="P444" s="210"/>
      <c r="Q444" s="210"/>
      <c r="R444" s="210"/>
      <c r="S444" s="210"/>
      <c r="T444" s="211"/>
      <c r="AT444" s="205" t="s">
        <v>158</v>
      </c>
      <c r="AU444" s="205" t="s">
        <v>78</v>
      </c>
      <c r="AV444" s="13" t="s">
        <v>78</v>
      </c>
      <c r="AW444" s="13" t="s">
        <v>34</v>
      </c>
      <c r="AX444" s="13" t="s">
        <v>70</v>
      </c>
      <c r="AY444" s="205" t="s">
        <v>145</v>
      </c>
    </row>
    <row r="445" spans="2:65" s="13" customFormat="1" x14ac:dyDescent="0.3">
      <c r="B445" s="204"/>
      <c r="D445" s="193" t="s">
        <v>158</v>
      </c>
      <c r="E445" s="205" t="s">
        <v>5</v>
      </c>
      <c r="F445" s="206" t="s">
        <v>1168</v>
      </c>
      <c r="H445" s="207">
        <v>18.45</v>
      </c>
      <c r="I445" s="208"/>
      <c r="L445" s="204"/>
      <c r="M445" s="209"/>
      <c r="N445" s="210"/>
      <c r="O445" s="210"/>
      <c r="P445" s="210"/>
      <c r="Q445" s="210"/>
      <c r="R445" s="210"/>
      <c r="S445" s="210"/>
      <c r="T445" s="211"/>
      <c r="AT445" s="205" t="s">
        <v>158</v>
      </c>
      <c r="AU445" s="205" t="s">
        <v>78</v>
      </c>
      <c r="AV445" s="13" t="s">
        <v>78</v>
      </c>
      <c r="AW445" s="13" t="s">
        <v>34</v>
      </c>
      <c r="AX445" s="13" t="s">
        <v>70</v>
      </c>
      <c r="AY445" s="205" t="s">
        <v>145</v>
      </c>
    </row>
    <row r="446" spans="2:65" s="13" customFormat="1" x14ac:dyDescent="0.3">
      <c r="B446" s="204"/>
      <c r="D446" s="193" t="s">
        <v>158</v>
      </c>
      <c r="E446" s="205" t="s">
        <v>5</v>
      </c>
      <c r="F446" s="206" t="s">
        <v>1169</v>
      </c>
      <c r="H446" s="207">
        <v>18.54</v>
      </c>
      <c r="I446" s="208"/>
      <c r="L446" s="204"/>
      <c r="M446" s="209"/>
      <c r="N446" s="210"/>
      <c r="O446" s="210"/>
      <c r="P446" s="210"/>
      <c r="Q446" s="210"/>
      <c r="R446" s="210"/>
      <c r="S446" s="210"/>
      <c r="T446" s="211"/>
      <c r="AT446" s="205" t="s">
        <v>158</v>
      </c>
      <c r="AU446" s="205" t="s">
        <v>78</v>
      </c>
      <c r="AV446" s="13" t="s">
        <v>78</v>
      </c>
      <c r="AW446" s="13" t="s">
        <v>34</v>
      </c>
      <c r="AX446" s="13" t="s">
        <v>70</v>
      </c>
      <c r="AY446" s="205" t="s">
        <v>145</v>
      </c>
    </row>
    <row r="447" spans="2:65" s="13" customFormat="1" x14ac:dyDescent="0.3">
      <c r="B447" s="204"/>
      <c r="D447" s="193" t="s">
        <v>158</v>
      </c>
      <c r="E447" s="205" t="s">
        <v>5</v>
      </c>
      <c r="F447" s="206" t="s">
        <v>1170</v>
      </c>
      <c r="H447" s="207">
        <v>5.6</v>
      </c>
      <c r="I447" s="208"/>
      <c r="L447" s="204"/>
      <c r="M447" s="209"/>
      <c r="N447" s="210"/>
      <c r="O447" s="210"/>
      <c r="P447" s="210"/>
      <c r="Q447" s="210"/>
      <c r="R447" s="210"/>
      <c r="S447" s="210"/>
      <c r="T447" s="211"/>
      <c r="AT447" s="205" t="s">
        <v>158</v>
      </c>
      <c r="AU447" s="205" t="s">
        <v>78</v>
      </c>
      <c r="AV447" s="13" t="s">
        <v>78</v>
      </c>
      <c r="AW447" s="13" t="s">
        <v>34</v>
      </c>
      <c r="AX447" s="13" t="s">
        <v>70</v>
      </c>
      <c r="AY447" s="205" t="s">
        <v>145</v>
      </c>
    </row>
    <row r="448" spans="2:65" s="13" customFormat="1" x14ac:dyDescent="0.3">
      <c r="B448" s="204"/>
      <c r="D448" s="193" t="s">
        <v>158</v>
      </c>
      <c r="E448" s="205" t="s">
        <v>5</v>
      </c>
      <c r="F448" s="206" t="s">
        <v>987</v>
      </c>
      <c r="H448" s="207">
        <v>0.17</v>
      </c>
      <c r="I448" s="208"/>
      <c r="L448" s="204"/>
      <c r="M448" s="209"/>
      <c r="N448" s="210"/>
      <c r="O448" s="210"/>
      <c r="P448" s="210"/>
      <c r="Q448" s="210"/>
      <c r="R448" s="210"/>
      <c r="S448" s="210"/>
      <c r="T448" s="211"/>
      <c r="AT448" s="205" t="s">
        <v>158</v>
      </c>
      <c r="AU448" s="205" t="s">
        <v>78</v>
      </c>
      <c r="AV448" s="13" t="s">
        <v>78</v>
      </c>
      <c r="AW448" s="13" t="s">
        <v>34</v>
      </c>
      <c r="AX448" s="13" t="s">
        <v>70</v>
      </c>
      <c r="AY448" s="205" t="s">
        <v>145</v>
      </c>
    </row>
    <row r="449" spans="2:65" s="14" customFormat="1" x14ac:dyDescent="0.3">
      <c r="B449" s="212"/>
      <c r="D449" s="193" t="s">
        <v>158</v>
      </c>
      <c r="E449" s="213" t="s">
        <v>5</v>
      </c>
      <c r="F449" s="214" t="s">
        <v>175</v>
      </c>
      <c r="H449" s="215">
        <v>103.81</v>
      </c>
      <c r="I449" s="216"/>
      <c r="L449" s="212"/>
      <c r="M449" s="217"/>
      <c r="N449" s="218"/>
      <c r="O449" s="218"/>
      <c r="P449" s="218"/>
      <c r="Q449" s="218"/>
      <c r="R449" s="218"/>
      <c r="S449" s="218"/>
      <c r="T449" s="219"/>
      <c r="AT449" s="213" t="s">
        <v>158</v>
      </c>
      <c r="AU449" s="213" t="s">
        <v>78</v>
      </c>
      <c r="AV449" s="14" t="s">
        <v>152</v>
      </c>
      <c r="AW449" s="14" t="s">
        <v>34</v>
      </c>
      <c r="AX449" s="14" t="s">
        <v>74</v>
      </c>
      <c r="AY449" s="213" t="s">
        <v>145</v>
      </c>
    </row>
    <row r="450" spans="2:65" s="1" customFormat="1" ht="16.5" customHeight="1" x14ac:dyDescent="0.3">
      <c r="B450" s="180"/>
      <c r="C450" s="181" t="s">
        <v>621</v>
      </c>
      <c r="D450" s="181" t="s">
        <v>147</v>
      </c>
      <c r="E450" s="182" t="s">
        <v>989</v>
      </c>
      <c r="F450" s="183" t="s">
        <v>990</v>
      </c>
      <c r="G450" s="184" t="s">
        <v>260</v>
      </c>
      <c r="H450" s="185">
        <v>415.24</v>
      </c>
      <c r="I450" s="186">
        <v>8</v>
      </c>
      <c r="J450" s="187">
        <f>H450*I450</f>
        <v>3321.92</v>
      </c>
      <c r="K450" s="183" t="s">
        <v>151</v>
      </c>
      <c r="L450" s="40"/>
      <c r="M450" s="188" t="s">
        <v>5</v>
      </c>
      <c r="N450" s="189" t="s">
        <v>41</v>
      </c>
      <c r="O450" s="41"/>
      <c r="P450" s="190">
        <v>0</v>
      </c>
      <c r="Q450" s="190">
        <v>0</v>
      </c>
      <c r="R450" s="190">
        <v>0</v>
      </c>
      <c r="S450" s="190">
        <v>0</v>
      </c>
      <c r="T450" s="191">
        <v>0</v>
      </c>
      <c r="AR450" s="24" t="s">
        <v>152</v>
      </c>
      <c r="AT450" s="24" t="s">
        <v>147</v>
      </c>
      <c r="AU450" s="24" t="s">
        <v>78</v>
      </c>
      <c r="AY450" s="24" t="s">
        <v>145</v>
      </c>
      <c r="BE450" s="192">
        <v>0</v>
      </c>
      <c r="BF450" s="192">
        <v>0</v>
      </c>
      <c r="BG450" s="192">
        <v>0</v>
      </c>
      <c r="BH450" s="192">
        <v>0</v>
      </c>
      <c r="BI450" s="192">
        <v>0</v>
      </c>
      <c r="BJ450" s="24" t="s">
        <v>74</v>
      </c>
      <c r="BK450" s="192">
        <v>0</v>
      </c>
      <c r="BL450" s="24" t="s">
        <v>152</v>
      </c>
      <c r="BM450" s="24" t="s">
        <v>991</v>
      </c>
    </row>
    <row r="451" spans="2:65" s="1" customFormat="1" ht="27" x14ac:dyDescent="0.3">
      <c r="B451" s="40"/>
      <c r="D451" s="193" t="s">
        <v>154</v>
      </c>
      <c r="F451" s="194" t="s">
        <v>992</v>
      </c>
      <c r="I451" s="155"/>
      <c r="L451" s="40"/>
      <c r="M451" s="195"/>
      <c r="N451" s="41"/>
      <c r="O451" s="41"/>
      <c r="P451" s="41"/>
      <c r="Q451" s="41"/>
      <c r="R451" s="41"/>
      <c r="S451" s="41"/>
      <c r="T451" s="69"/>
      <c r="AT451" s="24" t="s">
        <v>154</v>
      </c>
      <c r="AU451" s="24" t="s">
        <v>78</v>
      </c>
    </row>
    <row r="452" spans="2:65" s="1" customFormat="1" ht="94.5" x14ac:dyDescent="0.3">
      <c r="B452" s="40"/>
      <c r="D452" s="193" t="s">
        <v>156</v>
      </c>
      <c r="F452" s="196" t="s">
        <v>976</v>
      </c>
      <c r="I452" s="155"/>
      <c r="L452" s="40"/>
      <c r="M452" s="195"/>
      <c r="N452" s="41"/>
      <c r="O452" s="41"/>
      <c r="P452" s="41"/>
      <c r="Q452" s="41"/>
      <c r="R452" s="41"/>
      <c r="S452" s="41"/>
      <c r="T452" s="69"/>
      <c r="AT452" s="24" t="s">
        <v>156</v>
      </c>
      <c r="AU452" s="24" t="s">
        <v>78</v>
      </c>
    </row>
    <row r="453" spans="2:65" s="12" customFormat="1" x14ac:dyDescent="0.3">
      <c r="B453" s="197"/>
      <c r="D453" s="193" t="s">
        <v>158</v>
      </c>
      <c r="E453" s="198" t="s">
        <v>5</v>
      </c>
      <c r="F453" s="199" t="s">
        <v>993</v>
      </c>
      <c r="H453" s="198" t="s">
        <v>5</v>
      </c>
      <c r="I453" s="200"/>
      <c r="L453" s="197"/>
      <c r="M453" s="201"/>
      <c r="N453" s="202"/>
      <c r="O453" s="202"/>
      <c r="P453" s="202"/>
      <c r="Q453" s="202"/>
      <c r="R453" s="202"/>
      <c r="S453" s="202"/>
      <c r="T453" s="203"/>
      <c r="AT453" s="198" t="s">
        <v>158</v>
      </c>
      <c r="AU453" s="198" t="s">
        <v>78</v>
      </c>
      <c r="AV453" s="12" t="s">
        <v>74</v>
      </c>
      <c r="AW453" s="12" t="s">
        <v>34</v>
      </c>
      <c r="AX453" s="12" t="s">
        <v>70</v>
      </c>
      <c r="AY453" s="198" t="s">
        <v>145</v>
      </c>
    </row>
    <row r="454" spans="2:65" s="13" customFormat="1" x14ac:dyDescent="0.3">
      <c r="B454" s="204"/>
      <c r="D454" s="193" t="s">
        <v>158</v>
      </c>
      <c r="E454" s="205" t="s">
        <v>5</v>
      </c>
      <c r="F454" s="206" t="s">
        <v>1171</v>
      </c>
      <c r="H454" s="207">
        <v>415.24</v>
      </c>
      <c r="I454" s="208"/>
      <c r="L454" s="204"/>
      <c r="M454" s="209"/>
      <c r="N454" s="210"/>
      <c r="O454" s="210"/>
      <c r="P454" s="210"/>
      <c r="Q454" s="210"/>
      <c r="R454" s="210"/>
      <c r="S454" s="210"/>
      <c r="T454" s="211"/>
      <c r="AT454" s="205" t="s">
        <v>158</v>
      </c>
      <c r="AU454" s="205" t="s">
        <v>78</v>
      </c>
      <c r="AV454" s="13" t="s">
        <v>78</v>
      </c>
      <c r="AW454" s="13" t="s">
        <v>34</v>
      </c>
      <c r="AX454" s="13" t="s">
        <v>74</v>
      </c>
      <c r="AY454" s="205" t="s">
        <v>145</v>
      </c>
    </row>
    <row r="455" spans="2:65" s="1" customFormat="1" ht="16.5" customHeight="1" x14ac:dyDescent="0.3">
      <c r="B455" s="180"/>
      <c r="C455" s="181" t="s">
        <v>626</v>
      </c>
      <c r="D455" s="181" t="s">
        <v>147</v>
      </c>
      <c r="E455" s="182" t="s">
        <v>996</v>
      </c>
      <c r="F455" s="183" t="s">
        <v>997</v>
      </c>
      <c r="G455" s="184" t="s">
        <v>260</v>
      </c>
      <c r="H455" s="185">
        <v>50.07</v>
      </c>
      <c r="I455" s="186">
        <v>199</v>
      </c>
      <c r="J455" s="187">
        <f>H455*I455</f>
        <v>9963.93</v>
      </c>
      <c r="K455" s="183" t="s">
        <v>151</v>
      </c>
      <c r="L455" s="40"/>
      <c r="M455" s="188" t="s">
        <v>5</v>
      </c>
      <c r="N455" s="189" t="s">
        <v>41</v>
      </c>
      <c r="O455" s="41"/>
      <c r="P455" s="190">
        <v>0</v>
      </c>
      <c r="Q455" s="190">
        <v>0</v>
      </c>
      <c r="R455" s="190">
        <v>0</v>
      </c>
      <c r="S455" s="190">
        <v>0</v>
      </c>
      <c r="T455" s="191">
        <v>0</v>
      </c>
      <c r="AR455" s="24" t="s">
        <v>152</v>
      </c>
      <c r="AT455" s="24" t="s">
        <v>147</v>
      </c>
      <c r="AU455" s="24" t="s">
        <v>78</v>
      </c>
      <c r="AY455" s="24" t="s">
        <v>145</v>
      </c>
      <c r="BE455" s="192">
        <v>0</v>
      </c>
      <c r="BF455" s="192">
        <v>0</v>
      </c>
      <c r="BG455" s="192">
        <v>0</v>
      </c>
      <c r="BH455" s="192">
        <v>0</v>
      </c>
      <c r="BI455" s="192">
        <v>0</v>
      </c>
      <c r="BJ455" s="24" t="s">
        <v>74</v>
      </c>
      <c r="BK455" s="192">
        <v>0</v>
      </c>
      <c r="BL455" s="24" t="s">
        <v>152</v>
      </c>
      <c r="BM455" s="24" t="s">
        <v>998</v>
      </c>
    </row>
    <row r="456" spans="2:65" s="1" customFormat="1" x14ac:dyDescent="0.3">
      <c r="B456" s="40"/>
      <c r="D456" s="193" t="s">
        <v>154</v>
      </c>
      <c r="F456" s="194" t="s">
        <v>999</v>
      </c>
      <c r="I456" s="155"/>
      <c r="L456" s="40"/>
      <c r="M456" s="195"/>
      <c r="N456" s="41"/>
      <c r="O456" s="41"/>
      <c r="P456" s="41"/>
      <c r="Q456" s="41"/>
      <c r="R456" s="41"/>
      <c r="S456" s="41"/>
      <c r="T456" s="69"/>
      <c r="AT456" s="24" t="s">
        <v>154</v>
      </c>
      <c r="AU456" s="24" t="s">
        <v>78</v>
      </c>
    </row>
    <row r="457" spans="2:65" s="1" customFormat="1" ht="67.5" x14ac:dyDescent="0.3">
      <c r="B457" s="40"/>
      <c r="D457" s="193" t="s">
        <v>156</v>
      </c>
      <c r="F457" s="196" t="s">
        <v>1000</v>
      </c>
      <c r="I457" s="155"/>
      <c r="L457" s="40"/>
      <c r="M457" s="195"/>
      <c r="N457" s="41"/>
      <c r="O457" s="41"/>
      <c r="P457" s="41"/>
      <c r="Q457" s="41"/>
      <c r="R457" s="41"/>
      <c r="S457" s="41"/>
      <c r="T457" s="69"/>
      <c r="AT457" s="24" t="s">
        <v>156</v>
      </c>
      <c r="AU457" s="24" t="s">
        <v>78</v>
      </c>
    </row>
    <row r="458" spans="2:65" s="13" customFormat="1" x14ac:dyDescent="0.3">
      <c r="B458" s="204"/>
      <c r="D458" s="193" t="s">
        <v>158</v>
      </c>
      <c r="E458" s="205" t="s">
        <v>5</v>
      </c>
      <c r="F458" s="206" t="s">
        <v>1165</v>
      </c>
      <c r="H458" s="207">
        <v>7.65</v>
      </c>
      <c r="I458" s="208"/>
      <c r="L458" s="204"/>
      <c r="M458" s="209"/>
      <c r="N458" s="210"/>
      <c r="O458" s="210"/>
      <c r="P458" s="210"/>
      <c r="Q458" s="210"/>
      <c r="R458" s="210"/>
      <c r="S458" s="210"/>
      <c r="T458" s="211"/>
      <c r="AT458" s="205" t="s">
        <v>158</v>
      </c>
      <c r="AU458" s="205" t="s">
        <v>78</v>
      </c>
      <c r="AV458" s="13" t="s">
        <v>78</v>
      </c>
      <c r="AW458" s="13" t="s">
        <v>34</v>
      </c>
      <c r="AX458" s="13" t="s">
        <v>70</v>
      </c>
      <c r="AY458" s="205" t="s">
        <v>145</v>
      </c>
    </row>
    <row r="459" spans="2:65" s="13" customFormat="1" x14ac:dyDescent="0.3">
      <c r="B459" s="204"/>
      <c r="D459" s="193" t="s">
        <v>158</v>
      </c>
      <c r="E459" s="205" t="s">
        <v>5</v>
      </c>
      <c r="F459" s="206" t="s">
        <v>1166</v>
      </c>
      <c r="H459" s="207">
        <v>18.2</v>
      </c>
      <c r="I459" s="208"/>
      <c r="L459" s="204"/>
      <c r="M459" s="209"/>
      <c r="N459" s="210"/>
      <c r="O459" s="210"/>
      <c r="P459" s="210"/>
      <c r="Q459" s="210"/>
      <c r="R459" s="210"/>
      <c r="S459" s="210"/>
      <c r="T459" s="211"/>
      <c r="AT459" s="205" t="s">
        <v>158</v>
      </c>
      <c r="AU459" s="205" t="s">
        <v>78</v>
      </c>
      <c r="AV459" s="13" t="s">
        <v>78</v>
      </c>
      <c r="AW459" s="13" t="s">
        <v>34</v>
      </c>
      <c r="AX459" s="13" t="s">
        <v>70</v>
      </c>
      <c r="AY459" s="205" t="s">
        <v>145</v>
      </c>
    </row>
    <row r="460" spans="2:65" s="13" customFormat="1" x14ac:dyDescent="0.3">
      <c r="B460" s="204"/>
      <c r="D460" s="193" t="s">
        <v>158</v>
      </c>
      <c r="E460" s="205" t="s">
        <v>5</v>
      </c>
      <c r="F460" s="206" t="s">
        <v>1168</v>
      </c>
      <c r="H460" s="207">
        <v>18.45</v>
      </c>
      <c r="I460" s="208"/>
      <c r="L460" s="204"/>
      <c r="M460" s="209"/>
      <c r="N460" s="210"/>
      <c r="O460" s="210"/>
      <c r="P460" s="210"/>
      <c r="Q460" s="210"/>
      <c r="R460" s="210"/>
      <c r="S460" s="210"/>
      <c r="T460" s="211"/>
      <c r="AT460" s="205" t="s">
        <v>158</v>
      </c>
      <c r="AU460" s="205" t="s">
        <v>78</v>
      </c>
      <c r="AV460" s="13" t="s">
        <v>78</v>
      </c>
      <c r="AW460" s="13" t="s">
        <v>34</v>
      </c>
      <c r="AX460" s="13" t="s">
        <v>70</v>
      </c>
      <c r="AY460" s="205" t="s">
        <v>145</v>
      </c>
    </row>
    <row r="461" spans="2:65" s="13" customFormat="1" x14ac:dyDescent="0.3">
      <c r="B461" s="204"/>
      <c r="D461" s="193" t="s">
        <v>158</v>
      </c>
      <c r="E461" s="205" t="s">
        <v>5</v>
      </c>
      <c r="F461" s="206" t="s">
        <v>1170</v>
      </c>
      <c r="H461" s="207">
        <v>5.6</v>
      </c>
      <c r="I461" s="208"/>
      <c r="L461" s="204"/>
      <c r="M461" s="209"/>
      <c r="N461" s="210"/>
      <c r="O461" s="210"/>
      <c r="P461" s="210"/>
      <c r="Q461" s="210"/>
      <c r="R461" s="210"/>
      <c r="S461" s="210"/>
      <c r="T461" s="211"/>
      <c r="AT461" s="205" t="s">
        <v>158</v>
      </c>
      <c r="AU461" s="205" t="s">
        <v>78</v>
      </c>
      <c r="AV461" s="13" t="s">
        <v>78</v>
      </c>
      <c r="AW461" s="13" t="s">
        <v>34</v>
      </c>
      <c r="AX461" s="13" t="s">
        <v>70</v>
      </c>
      <c r="AY461" s="205" t="s">
        <v>145</v>
      </c>
    </row>
    <row r="462" spans="2:65" s="13" customFormat="1" x14ac:dyDescent="0.3">
      <c r="B462" s="204"/>
      <c r="D462" s="193" t="s">
        <v>158</v>
      </c>
      <c r="E462" s="205" t="s">
        <v>5</v>
      </c>
      <c r="F462" s="206" t="s">
        <v>987</v>
      </c>
      <c r="H462" s="207">
        <v>0.17</v>
      </c>
      <c r="I462" s="208"/>
      <c r="L462" s="204"/>
      <c r="M462" s="209"/>
      <c r="N462" s="210"/>
      <c r="O462" s="210"/>
      <c r="P462" s="210"/>
      <c r="Q462" s="210"/>
      <c r="R462" s="210"/>
      <c r="S462" s="210"/>
      <c r="T462" s="211"/>
      <c r="AT462" s="205" t="s">
        <v>158</v>
      </c>
      <c r="AU462" s="205" t="s">
        <v>78</v>
      </c>
      <c r="AV462" s="13" t="s">
        <v>78</v>
      </c>
      <c r="AW462" s="13" t="s">
        <v>34</v>
      </c>
      <c r="AX462" s="13" t="s">
        <v>70</v>
      </c>
      <c r="AY462" s="205" t="s">
        <v>145</v>
      </c>
    </row>
    <row r="463" spans="2:65" s="14" customFormat="1" x14ac:dyDescent="0.3">
      <c r="B463" s="212"/>
      <c r="D463" s="193" t="s">
        <v>158</v>
      </c>
      <c r="E463" s="213" t="s">
        <v>5</v>
      </c>
      <c r="F463" s="214" t="s">
        <v>175</v>
      </c>
      <c r="H463" s="215">
        <v>50.07</v>
      </c>
      <c r="I463" s="216"/>
      <c r="L463" s="212"/>
      <c r="M463" s="217"/>
      <c r="N463" s="218"/>
      <c r="O463" s="218"/>
      <c r="P463" s="218"/>
      <c r="Q463" s="218"/>
      <c r="R463" s="218"/>
      <c r="S463" s="218"/>
      <c r="T463" s="219"/>
      <c r="AT463" s="213" t="s">
        <v>158</v>
      </c>
      <c r="AU463" s="213" t="s">
        <v>78</v>
      </c>
      <c r="AV463" s="14" t="s">
        <v>152</v>
      </c>
      <c r="AW463" s="14" t="s">
        <v>34</v>
      </c>
      <c r="AX463" s="14" t="s">
        <v>74</v>
      </c>
      <c r="AY463" s="213" t="s">
        <v>145</v>
      </c>
    </row>
    <row r="464" spans="2:65" s="1" customFormat="1" ht="16.5" customHeight="1" x14ac:dyDescent="0.3">
      <c r="B464" s="180"/>
      <c r="C464" s="181" t="s">
        <v>633</v>
      </c>
      <c r="D464" s="181" t="s">
        <v>147</v>
      </c>
      <c r="E464" s="182" t="s">
        <v>1007</v>
      </c>
      <c r="F464" s="183" t="s">
        <v>1008</v>
      </c>
      <c r="G464" s="184" t="s">
        <v>260</v>
      </c>
      <c r="H464" s="185">
        <v>53.74</v>
      </c>
      <c r="I464" s="186">
        <v>109</v>
      </c>
      <c r="J464" s="187">
        <f>H464*I464</f>
        <v>5857.66</v>
      </c>
      <c r="K464" s="183" t="s">
        <v>151</v>
      </c>
      <c r="L464" s="40"/>
      <c r="M464" s="188" t="s">
        <v>5</v>
      </c>
      <c r="N464" s="189" t="s">
        <v>41</v>
      </c>
      <c r="O464" s="41"/>
      <c r="P464" s="190">
        <v>0</v>
      </c>
      <c r="Q464" s="190">
        <v>0</v>
      </c>
      <c r="R464" s="190">
        <v>0</v>
      </c>
      <c r="S464" s="190">
        <v>0</v>
      </c>
      <c r="T464" s="191">
        <v>0</v>
      </c>
      <c r="AR464" s="24" t="s">
        <v>152</v>
      </c>
      <c r="AT464" s="24" t="s">
        <v>147</v>
      </c>
      <c r="AU464" s="24" t="s">
        <v>78</v>
      </c>
      <c r="AY464" s="24" t="s">
        <v>145</v>
      </c>
      <c r="BE464" s="192">
        <v>0</v>
      </c>
      <c r="BF464" s="192">
        <v>0</v>
      </c>
      <c r="BG464" s="192">
        <v>0</v>
      </c>
      <c r="BH464" s="192">
        <v>0</v>
      </c>
      <c r="BI464" s="192">
        <v>0</v>
      </c>
      <c r="BJ464" s="24" t="s">
        <v>74</v>
      </c>
      <c r="BK464" s="192">
        <v>0</v>
      </c>
      <c r="BL464" s="24" t="s">
        <v>152</v>
      </c>
      <c r="BM464" s="24" t="s">
        <v>1009</v>
      </c>
    </row>
    <row r="465" spans="2:65" s="1" customFormat="1" x14ac:dyDescent="0.3">
      <c r="B465" s="40"/>
      <c r="D465" s="193" t="s">
        <v>154</v>
      </c>
      <c r="F465" s="194" t="s">
        <v>1010</v>
      </c>
      <c r="I465" s="155"/>
      <c r="L465" s="40"/>
      <c r="M465" s="195"/>
      <c r="N465" s="41"/>
      <c r="O465" s="41"/>
      <c r="P465" s="41"/>
      <c r="Q465" s="41"/>
      <c r="R465" s="41"/>
      <c r="S465" s="41"/>
      <c r="T465" s="69"/>
      <c r="AT465" s="24" t="s">
        <v>154</v>
      </c>
      <c r="AU465" s="24" t="s">
        <v>78</v>
      </c>
    </row>
    <row r="466" spans="2:65" s="1" customFormat="1" ht="67.5" x14ac:dyDescent="0.3">
      <c r="B466" s="40"/>
      <c r="D466" s="193" t="s">
        <v>156</v>
      </c>
      <c r="F466" s="196" t="s">
        <v>1000</v>
      </c>
      <c r="I466" s="155"/>
      <c r="L466" s="40"/>
      <c r="M466" s="195"/>
      <c r="N466" s="41"/>
      <c r="O466" s="41"/>
      <c r="P466" s="41"/>
      <c r="Q466" s="41"/>
      <c r="R466" s="41"/>
      <c r="S466" s="41"/>
      <c r="T466" s="69"/>
      <c r="AT466" s="24" t="s">
        <v>156</v>
      </c>
      <c r="AU466" s="24" t="s">
        <v>78</v>
      </c>
    </row>
    <row r="467" spans="2:65" s="13" customFormat="1" x14ac:dyDescent="0.3">
      <c r="B467" s="204"/>
      <c r="D467" s="193" t="s">
        <v>158</v>
      </c>
      <c r="E467" s="205" t="s">
        <v>5</v>
      </c>
      <c r="F467" s="206" t="s">
        <v>1167</v>
      </c>
      <c r="H467" s="207">
        <v>35.200000000000003</v>
      </c>
      <c r="I467" s="208"/>
      <c r="L467" s="204"/>
      <c r="M467" s="209"/>
      <c r="N467" s="210"/>
      <c r="O467" s="210"/>
      <c r="P467" s="210"/>
      <c r="Q467" s="210"/>
      <c r="R467" s="210"/>
      <c r="S467" s="210"/>
      <c r="T467" s="211"/>
      <c r="AT467" s="205" t="s">
        <v>158</v>
      </c>
      <c r="AU467" s="205" t="s">
        <v>78</v>
      </c>
      <c r="AV467" s="13" t="s">
        <v>78</v>
      </c>
      <c r="AW467" s="13" t="s">
        <v>34</v>
      </c>
      <c r="AX467" s="13" t="s">
        <v>70</v>
      </c>
      <c r="AY467" s="205" t="s">
        <v>145</v>
      </c>
    </row>
    <row r="468" spans="2:65" s="13" customFormat="1" x14ac:dyDescent="0.3">
      <c r="B468" s="204"/>
      <c r="D468" s="193" t="s">
        <v>158</v>
      </c>
      <c r="E468" s="205" t="s">
        <v>5</v>
      </c>
      <c r="F468" s="206" t="s">
        <v>1169</v>
      </c>
      <c r="H468" s="207">
        <v>18.54</v>
      </c>
      <c r="I468" s="208"/>
      <c r="L468" s="204"/>
      <c r="M468" s="209"/>
      <c r="N468" s="210"/>
      <c r="O468" s="210"/>
      <c r="P468" s="210"/>
      <c r="Q468" s="210"/>
      <c r="R468" s="210"/>
      <c r="S468" s="210"/>
      <c r="T468" s="211"/>
      <c r="AT468" s="205" t="s">
        <v>158</v>
      </c>
      <c r="AU468" s="205" t="s">
        <v>78</v>
      </c>
      <c r="AV468" s="13" t="s">
        <v>78</v>
      </c>
      <c r="AW468" s="13" t="s">
        <v>34</v>
      </c>
      <c r="AX468" s="13" t="s">
        <v>70</v>
      </c>
      <c r="AY468" s="205" t="s">
        <v>145</v>
      </c>
    </row>
    <row r="469" spans="2:65" s="14" customFormat="1" x14ac:dyDescent="0.3">
      <c r="B469" s="212"/>
      <c r="D469" s="193" t="s">
        <v>158</v>
      </c>
      <c r="E469" s="213" t="s">
        <v>5</v>
      </c>
      <c r="F469" s="214" t="s">
        <v>175</v>
      </c>
      <c r="H469" s="215">
        <v>53.74</v>
      </c>
      <c r="I469" s="216"/>
      <c r="L469" s="212"/>
      <c r="M469" s="217"/>
      <c r="N469" s="218"/>
      <c r="O469" s="218"/>
      <c r="P469" s="218"/>
      <c r="Q469" s="218"/>
      <c r="R469" s="218"/>
      <c r="S469" s="218"/>
      <c r="T469" s="219"/>
      <c r="AT469" s="213" t="s">
        <v>158</v>
      </c>
      <c r="AU469" s="213" t="s">
        <v>78</v>
      </c>
      <c r="AV469" s="14" t="s">
        <v>152</v>
      </c>
      <c r="AW469" s="14" t="s">
        <v>34</v>
      </c>
      <c r="AX469" s="14" t="s">
        <v>74</v>
      </c>
      <c r="AY469" s="213" t="s">
        <v>145</v>
      </c>
    </row>
    <row r="470" spans="2:65" s="11" customFormat="1" ht="29.85" customHeight="1" x14ac:dyDescent="0.3">
      <c r="B470" s="167"/>
      <c r="D470" s="168" t="s">
        <v>69</v>
      </c>
      <c r="E470" s="178" t="s">
        <v>1011</v>
      </c>
      <c r="F470" s="178" t="s">
        <v>1012</v>
      </c>
      <c r="I470" s="170"/>
      <c r="J470" s="179">
        <f>J471</f>
        <v>28879.337562560519</v>
      </c>
      <c r="L470" s="167"/>
      <c r="M470" s="172"/>
      <c r="N470" s="173"/>
      <c r="O470" s="173"/>
      <c r="P470" s="174">
        <v>0</v>
      </c>
      <c r="Q470" s="173"/>
      <c r="R470" s="174">
        <v>0</v>
      </c>
      <c r="S470" s="173"/>
      <c r="T470" s="175">
        <v>0</v>
      </c>
      <c r="AR470" s="168" t="s">
        <v>74</v>
      </c>
      <c r="AT470" s="176" t="s">
        <v>69</v>
      </c>
      <c r="AU470" s="176" t="s">
        <v>74</v>
      </c>
      <c r="AY470" s="168" t="s">
        <v>145</v>
      </c>
      <c r="BK470" s="177">
        <v>0</v>
      </c>
    </row>
    <row r="471" spans="2:65" s="1" customFormat="1" ht="16.5" customHeight="1" x14ac:dyDescent="0.3">
      <c r="B471" s="180"/>
      <c r="C471" s="181" t="s">
        <v>640</v>
      </c>
      <c r="D471" s="181" t="s">
        <v>147</v>
      </c>
      <c r="E471" s="182" t="s">
        <v>1014</v>
      </c>
      <c r="F471" s="183" t="s">
        <v>1015</v>
      </c>
      <c r="G471" s="184" t="s">
        <v>260</v>
      </c>
      <c r="H471" s="185">
        <v>552.74900000000002</v>
      </c>
      <c r="I471" s="186">
        <v>52.246747732805517</v>
      </c>
      <c r="J471" s="187">
        <f>H471*I471</f>
        <v>28879.337562560519</v>
      </c>
      <c r="K471" s="183" t="s">
        <v>151</v>
      </c>
      <c r="L471" s="40"/>
      <c r="M471" s="188" t="s">
        <v>5</v>
      </c>
      <c r="N471" s="189" t="s">
        <v>41</v>
      </c>
      <c r="O471" s="41"/>
      <c r="P471" s="190">
        <v>0</v>
      </c>
      <c r="Q471" s="190">
        <v>0</v>
      </c>
      <c r="R471" s="190">
        <v>0</v>
      </c>
      <c r="S471" s="190">
        <v>0</v>
      </c>
      <c r="T471" s="191">
        <v>0</v>
      </c>
      <c r="AR471" s="24" t="s">
        <v>152</v>
      </c>
      <c r="AT471" s="24" t="s">
        <v>147</v>
      </c>
      <c r="AU471" s="24" t="s">
        <v>78</v>
      </c>
      <c r="AY471" s="24" t="s">
        <v>145</v>
      </c>
      <c r="BE471" s="192">
        <v>0</v>
      </c>
      <c r="BF471" s="192">
        <v>0</v>
      </c>
      <c r="BG471" s="192">
        <v>0</v>
      </c>
      <c r="BH471" s="192">
        <v>0</v>
      </c>
      <c r="BI471" s="192">
        <v>0</v>
      </c>
      <c r="BJ471" s="24" t="s">
        <v>74</v>
      </c>
      <c r="BK471" s="192">
        <v>0</v>
      </c>
      <c r="BL471" s="24" t="s">
        <v>152</v>
      </c>
      <c r="BM471" s="24" t="s">
        <v>1016</v>
      </c>
    </row>
    <row r="472" spans="2:65" s="1" customFormat="1" ht="27" x14ac:dyDescent="0.3">
      <c r="B472" s="40"/>
      <c r="D472" s="193" t="s">
        <v>154</v>
      </c>
      <c r="F472" s="194" t="s">
        <v>1017</v>
      </c>
      <c r="I472" s="155"/>
      <c r="L472" s="40"/>
      <c r="M472" s="195"/>
      <c r="N472" s="41"/>
      <c r="O472" s="41"/>
      <c r="P472" s="41"/>
      <c r="Q472" s="41"/>
      <c r="R472" s="41"/>
      <c r="S472" s="41"/>
      <c r="T472" s="69"/>
      <c r="AT472" s="24" t="s">
        <v>154</v>
      </c>
      <c r="AU472" s="24" t="s">
        <v>78</v>
      </c>
    </row>
    <row r="473" spans="2:65" s="11" customFormat="1" ht="37.35" customHeight="1" x14ac:dyDescent="0.35">
      <c r="B473" s="167"/>
      <c r="D473" s="168" t="s">
        <v>69</v>
      </c>
      <c r="E473" s="169" t="s">
        <v>1018</v>
      </c>
      <c r="F473" s="169" t="s">
        <v>1019</v>
      </c>
      <c r="I473" s="170"/>
      <c r="J473" s="171">
        <f>J474</f>
        <v>191.61199999999999</v>
      </c>
      <c r="L473" s="167"/>
      <c r="M473" s="172"/>
      <c r="N473" s="173"/>
      <c r="O473" s="173"/>
      <c r="P473" s="174">
        <v>0</v>
      </c>
      <c r="Q473" s="173"/>
      <c r="R473" s="174">
        <v>4.0433999999999999E-3</v>
      </c>
      <c r="S473" s="173"/>
      <c r="T473" s="175">
        <v>0</v>
      </c>
      <c r="AR473" s="168" t="s">
        <v>78</v>
      </c>
      <c r="AT473" s="176" t="s">
        <v>69</v>
      </c>
      <c r="AU473" s="176" t="s">
        <v>70</v>
      </c>
      <c r="AY473" s="168" t="s">
        <v>145</v>
      </c>
      <c r="BK473" s="177">
        <v>0</v>
      </c>
    </row>
    <row r="474" spans="2:65" s="11" customFormat="1" ht="19.899999999999999" customHeight="1" x14ac:dyDescent="0.3">
      <c r="B474" s="167"/>
      <c r="D474" s="168" t="s">
        <v>69</v>
      </c>
      <c r="E474" s="178" t="s">
        <v>1020</v>
      </c>
      <c r="F474" s="178" t="s">
        <v>1021</v>
      </c>
      <c r="I474" s="170"/>
      <c r="J474" s="179">
        <f>SUBTOTAL(9,J475:J484)</f>
        <v>191.61199999999999</v>
      </c>
      <c r="L474" s="167"/>
      <c r="M474" s="172"/>
      <c r="N474" s="173"/>
      <c r="O474" s="173"/>
      <c r="P474" s="174">
        <v>0</v>
      </c>
      <c r="Q474" s="173"/>
      <c r="R474" s="174">
        <v>4.0433999999999999E-3</v>
      </c>
      <c r="S474" s="173"/>
      <c r="T474" s="175">
        <v>0</v>
      </c>
      <c r="AR474" s="168" t="s">
        <v>78</v>
      </c>
      <c r="AT474" s="176" t="s">
        <v>69</v>
      </c>
      <c r="AU474" s="176" t="s">
        <v>74</v>
      </c>
      <c r="AY474" s="168" t="s">
        <v>145</v>
      </c>
      <c r="BK474" s="177">
        <v>0</v>
      </c>
    </row>
    <row r="475" spans="2:65" s="1" customFormat="1" ht="16.5" customHeight="1" x14ac:dyDescent="0.3">
      <c r="B475" s="180"/>
      <c r="C475" s="181" t="s">
        <v>645</v>
      </c>
      <c r="D475" s="181" t="s">
        <v>147</v>
      </c>
      <c r="E475" s="182" t="s">
        <v>1172</v>
      </c>
      <c r="F475" s="183" t="s">
        <v>1173</v>
      </c>
      <c r="G475" s="184" t="s">
        <v>150</v>
      </c>
      <c r="H475" s="185">
        <v>0.8</v>
      </c>
      <c r="I475" s="186">
        <v>133</v>
      </c>
      <c r="J475" s="187">
        <f>H475*I475</f>
        <v>106.4</v>
      </c>
      <c r="K475" s="183" t="s">
        <v>151</v>
      </c>
      <c r="L475" s="40"/>
      <c r="M475" s="188" t="s">
        <v>5</v>
      </c>
      <c r="N475" s="189" t="s">
        <v>41</v>
      </c>
      <c r="O475" s="41"/>
      <c r="P475" s="190">
        <v>0</v>
      </c>
      <c r="Q475" s="190">
        <v>3.9825E-4</v>
      </c>
      <c r="R475" s="190">
        <v>3.1860000000000005E-4</v>
      </c>
      <c r="S475" s="190">
        <v>0</v>
      </c>
      <c r="T475" s="191">
        <v>0</v>
      </c>
      <c r="AR475" s="24" t="s">
        <v>272</v>
      </c>
      <c r="AT475" s="24" t="s">
        <v>147</v>
      </c>
      <c r="AU475" s="24" t="s">
        <v>78</v>
      </c>
      <c r="AY475" s="24" t="s">
        <v>145</v>
      </c>
      <c r="BE475" s="192">
        <v>0</v>
      </c>
      <c r="BF475" s="192">
        <v>0</v>
      </c>
      <c r="BG475" s="192">
        <v>0</v>
      </c>
      <c r="BH475" s="192">
        <v>0</v>
      </c>
      <c r="BI475" s="192">
        <v>0</v>
      </c>
      <c r="BJ475" s="24" t="s">
        <v>74</v>
      </c>
      <c r="BK475" s="192">
        <v>0</v>
      </c>
      <c r="BL475" s="24" t="s">
        <v>272</v>
      </c>
      <c r="BM475" s="24" t="s">
        <v>1174</v>
      </c>
    </row>
    <row r="476" spans="2:65" s="1" customFormat="1" x14ac:dyDescent="0.3">
      <c r="B476" s="40"/>
      <c r="D476" s="193" t="s">
        <v>154</v>
      </c>
      <c r="F476" s="194" t="s">
        <v>1175</v>
      </c>
      <c r="I476" s="155"/>
      <c r="L476" s="40"/>
      <c r="M476" s="195"/>
      <c r="N476" s="41"/>
      <c r="O476" s="41"/>
      <c r="P476" s="41"/>
      <c r="Q476" s="41"/>
      <c r="R476" s="41"/>
      <c r="S476" s="41"/>
      <c r="T476" s="69"/>
      <c r="AT476" s="24" t="s">
        <v>154</v>
      </c>
      <c r="AU476" s="24" t="s">
        <v>78</v>
      </c>
    </row>
    <row r="477" spans="2:65" s="1" customFormat="1" ht="40.5" x14ac:dyDescent="0.3">
      <c r="B477" s="40"/>
      <c r="D477" s="193" t="s">
        <v>156</v>
      </c>
      <c r="F477" s="196" t="s">
        <v>1176</v>
      </c>
      <c r="I477" s="155"/>
      <c r="L477" s="40"/>
      <c r="M477" s="195"/>
      <c r="N477" s="41"/>
      <c r="O477" s="41"/>
      <c r="P477" s="41"/>
      <c r="Q477" s="41"/>
      <c r="R477" s="41"/>
      <c r="S477" s="41"/>
      <c r="T477" s="69"/>
      <c r="AT477" s="24" t="s">
        <v>156</v>
      </c>
      <c r="AU477" s="24" t="s">
        <v>78</v>
      </c>
    </row>
    <row r="478" spans="2:65" s="12" customFormat="1" x14ac:dyDescent="0.3">
      <c r="B478" s="197"/>
      <c r="D478" s="193" t="s">
        <v>158</v>
      </c>
      <c r="E478" s="198" t="s">
        <v>5</v>
      </c>
      <c r="F478" s="199" t="s">
        <v>1111</v>
      </c>
      <c r="H478" s="198" t="s">
        <v>5</v>
      </c>
      <c r="I478" s="200"/>
      <c r="L478" s="197"/>
      <c r="M478" s="201"/>
      <c r="N478" s="202"/>
      <c r="O478" s="202"/>
      <c r="P478" s="202"/>
      <c r="Q478" s="202"/>
      <c r="R478" s="202"/>
      <c r="S478" s="202"/>
      <c r="T478" s="203"/>
      <c r="AT478" s="198" t="s">
        <v>158</v>
      </c>
      <c r="AU478" s="198" t="s">
        <v>78</v>
      </c>
      <c r="AV478" s="12" t="s">
        <v>74</v>
      </c>
      <c r="AW478" s="12" t="s">
        <v>34</v>
      </c>
      <c r="AX478" s="12" t="s">
        <v>70</v>
      </c>
      <c r="AY478" s="198" t="s">
        <v>145</v>
      </c>
    </row>
    <row r="479" spans="2:65" s="13" customFormat="1" x14ac:dyDescent="0.3">
      <c r="B479" s="204"/>
      <c r="D479" s="193" t="s">
        <v>158</v>
      </c>
      <c r="E479" s="205" t="s">
        <v>5</v>
      </c>
      <c r="F479" s="206" t="s">
        <v>1177</v>
      </c>
      <c r="H479" s="207">
        <v>0.8</v>
      </c>
      <c r="I479" s="208"/>
      <c r="L479" s="204"/>
      <c r="M479" s="209"/>
      <c r="N479" s="210"/>
      <c r="O479" s="210"/>
      <c r="P479" s="210"/>
      <c r="Q479" s="210"/>
      <c r="R479" s="210"/>
      <c r="S479" s="210"/>
      <c r="T479" s="211"/>
      <c r="AT479" s="205" t="s">
        <v>158</v>
      </c>
      <c r="AU479" s="205" t="s">
        <v>78</v>
      </c>
      <c r="AV479" s="13" t="s">
        <v>78</v>
      </c>
      <c r="AW479" s="13" t="s">
        <v>34</v>
      </c>
      <c r="AX479" s="13" t="s">
        <v>74</v>
      </c>
      <c r="AY479" s="205" t="s">
        <v>145</v>
      </c>
    </row>
    <row r="480" spans="2:65" s="1" customFormat="1" ht="16.5" customHeight="1" x14ac:dyDescent="0.3">
      <c r="B480" s="180"/>
      <c r="C480" s="228" t="s">
        <v>653</v>
      </c>
      <c r="D480" s="228" t="s">
        <v>273</v>
      </c>
      <c r="E480" s="229" t="s">
        <v>1178</v>
      </c>
      <c r="F480" s="230" t="s">
        <v>1179</v>
      </c>
      <c r="G480" s="231" t="s">
        <v>150</v>
      </c>
      <c r="H480" s="232">
        <v>0.96</v>
      </c>
      <c r="I480" s="186">
        <v>86</v>
      </c>
      <c r="J480" s="187">
        <f>H480*I480</f>
        <v>82.56</v>
      </c>
      <c r="K480" s="230" t="s">
        <v>5</v>
      </c>
      <c r="L480" s="233"/>
      <c r="M480" s="234" t="s">
        <v>5</v>
      </c>
      <c r="N480" s="235" t="s">
        <v>41</v>
      </c>
      <c r="O480" s="41"/>
      <c r="P480" s="190">
        <v>0</v>
      </c>
      <c r="Q480" s="190">
        <v>3.8800000000000002E-3</v>
      </c>
      <c r="R480" s="190">
        <v>3.7247999999999999E-3</v>
      </c>
      <c r="S480" s="190">
        <v>0</v>
      </c>
      <c r="T480" s="191">
        <v>0</v>
      </c>
      <c r="AR480" s="24" t="s">
        <v>97</v>
      </c>
      <c r="AT480" s="24" t="s">
        <v>273</v>
      </c>
      <c r="AU480" s="24" t="s">
        <v>78</v>
      </c>
      <c r="AY480" s="24" t="s">
        <v>145</v>
      </c>
      <c r="BE480" s="192">
        <v>0</v>
      </c>
      <c r="BF480" s="192">
        <v>0</v>
      </c>
      <c r="BG480" s="192">
        <v>0</v>
      </c>
      <c r="BH480" s="192">
        <v>0</v>
      </c>
      <c r="BI480" s="192">
        <v>0</v>
      </c>
      <c r="BJ480" s="24" t="s">
        <v>74</v>
      </c>
      <c r="BK480" s="192">
        <v>0</v>
      </c>
      <c r="BL480" s="24" t="s">
        <v>272</v>
      </c>
      <c r="BM480" s="24" t="s">
        <v>1180</v>
      </c>
    </row>
    <row r="481" spans="2:65" s="1" customFormat="1" x14ac:dyDescent="0.3">
      <c r="B481" s="40"/>
      <c r="D481" s="193" t="s">
        <v>154</v>
      </c>
      <c r="F481" s="194" t="s">
        <v>1181</v>
      </c>
      <c r="I481" s="155"/>
      <c r="L481" s="40"/>
      <c r="M481" s="195"/>
      <c r="N481" s="41"/>
      <c r="O481" s="41"/>
      <c r="P481" s="41"/>
      <c r="Q481" s="41"/>
      <c r="R481" s="41"/>
      <c r="S481" s="41"/>
      <c r="T481" s="69"/>
      <c r="AT481" s="24" t="s">
        <v>154</v>
      </c>
      <c r="AU481" s="24" t="s">
        <v>78</v>
      </c>
    </row>
    <row r="482" spans="2:65" s="12" customFormat="1" x14ac:dyDescent="0.3">
      <c r="B482" s="197"/>
      <c r="D482" s="193" t="s">
        <v>158</v>
      </c>
      <c r="E482" s="198" t="s">
        <v>5</v>
      </c>
      <c r="F482" s="199" t="s">
        <v>1182</v>
      </c>
      <c r="H482" s="198" t="s">
        <v>5</v>
      </c>
      <c r="I482" s="200"/>
      <c r="L482" s="197"/>
      <c r="M482" s="201"/>
      <c r="N482" s="202"/>
      <c r="O482" s="202"/>
      <c r="P482" s="202"/>
      <c r="Q482" s="202"/>
      <c r="R482" s="202"/>
      <c r="S482" s="202"/>
      <c r="T482" s="203"/>
      <c r="AT482" s="198" t="s">
        <v>158</v>
      </c>
      <c r="AU482" s="198" t="s">
        <v>78</v>
      </c>
      <c r="AV482" s="12" t="s">
        <v>74</v>
      </c>
      <c r="AW482" s="12" t="s">
        <v>34</v>
      </c>
      <c r="AX482" s="12" t="s">
        <v>70</v>
      </c>
      <c r="AY482" s="198" t="s">
        <v>145</v>
      </c>
    </row>
    <row r="483" spans="2:65" s="13" customFormat="1" x14ac:dyDescent="0.3">
      <c r="B483" s="204"/>
      <c r="D483" s="193" t="s">
        <v>158</v>
      </c>
      <c r="E483" s="205" t="s">
        <v>5</v>
      </c>
      <c r="F483" s="206" t="s">
        <v>1183</v>
      </c>
      <c r="H483" s="207">
        <v>0.96</v>
      </c>
      <c r="I483" s="208"/>
      <c r="L483" s="204"/>
      <c r="M483" s="209"/>
      <c r="N483" s="210"/>
      <c r="O483" s="210"/>
      <c r="P483" s="210"/>
      <c r="Q483" s="210"/>
      <c r="R483" s="210"/>
      <c r="S483" s="210"/>
      <c r="T483" s="211"/>
      <c r="AT483" s="205" t="s">
        <v>158</v>
      </c>
      <c r="AU483" s="205" t="s">
        <v>78</v>
      </c>
      <c r="AV483" s="13" t="s">
        <v>78</v>
      </c>
      <c r="AW483" s="13" t="s">
        <v>34</v>
      </c>
      <c r="AX483" s="13" t="s">
        <v>74</v>
      </c>
      <c r="AY483" s="205" t="s">
        <v>145</v>
      </c>
    </row>
    <row r="484" spans="2:65" s="1" customFormat="1" ht="25.5" customHeight="1" x14ac:dyDescent="0.3">
      <c r="B484" s="180"/>
      <c r="C484" s="181" t="s">
        <v>662</v>
      </c>
      <c r="D484" s="181" t="s">
        <v>147</v>
      </c>
      <c r="E484" s="182" t="s">
        <v>1029</v>
      </c>
      <c r="F484" s="183" t="s">
        <v>1030</v>
      </c>
      <c r="G484" s="184" t="s">
        <v>260</v>
      </c>
      <c r="H484" s="185">
        <v>4.0000000000000001E-3</v>
      </c>
      <c r="I484" s="186">
        <v>663</v>
      </c>
      <c r="J484" s="187">
        <f>H484*I484</f>
        <v>2.6520000000000001</v>
      </c>
      <c r="K484" s="183" t="s">
        <v>151</v>
      </c>
      <c r="L484" s="40"/>
      <c r="M484" s="188" t="s">
        <v>5</v>
      </c>
      <c r="N484" s="189" t="s">
        <v>41</v>
      </c>
      <c r="O484" s="41"/>
      <c r="P484" s="190">
        <v>0</v>
      </c>
      <c r="Q484" s="190">
        <v>0</v>
      </c>
      <c r="R484" s="190">
        <v>0</v>
      </c>
      <c r="S484" s="190">
        <v>0</v>
      </c>
      <c r="T484" s="191">
        <v>0</v>
      </c>
      <c r="AR484" s="24" t="s">
        <v>272</v>
      </c>
      <c r="AT484" s="24" t="s">
        <v>147</v>
      </c>
      <c r="AU484" s="24" t="s">
        <v>78</v>
      </c>
      <c r="AY484" s="24" t="s">
        <v>145</v>
      </c>
      <c r="BE484" s="192">
        <v>0</v>
      </c>
      <c r="BF484" s="192">
        <v>0</v>
      </c>
      <c r="BG484" s="192">
        <v>0</v>
      </c>
      <c r="BH484" s="192">
        <v>0</v>
      </c>
      <c r="BI484" s="192">
        <v>0</v>
      </c>
      <c r="BJ484" s="24" t="s">
        <v>74</v>
      </c>
      <c r="BK484" s="192">
        <v>0</v>
      </c>
      <c r="BL484" s="24" t="s">
        <v>272</v>
      </c>
      <c r="BM484" s="24" t="s">
        <v>1031</v>
      </c>
    </row>
    <row r="485" spans="2:65" s="1" customFormat="1" ht="27" x14ac:dyDescent="0.3">
      <c r="B485" s="40"/>
      <c r="D485" s="193" t="s">
        <v>154</v>
      </c>
      <c r="F485" s="194" t="s">
        <v>1032</v>
      </c>
      <c r="I485" s="155"/>
      <c r="L485" s="40"/>
      <c r="M485" s="195"/>
      <c r="N485" s="41"/>
      <c r="O485" s="41"/>
      <c r="P485" s="41"/>
      <c r="Q485" s="41"/>
      <c r="R485" s="41"/>
      <c r="S485" s="41"/>
      <c r="T485" s="69"/>
      <c r="AT485" s="24" t="s">
        <v>154</v>
      </c>
      <c r="AU485" s="24" t="s">
        <v>78</v>
      </c>
    </row>
    <row r="486" spans="2:65" s="1" customFormat="1" ht="121.5" x14ac:dyDescent="0.3">
      <c r="B486" s="40"/>
      <c r="D486" s="193" t="s">
        <v>156</v>
      </c>
      <c r="F486" s="196" t="s">
        <v>1033</v>
      </c>
      <c r="I486" s="155"/>
      <c r="L486" s="40"/>
      <c r="M486" s="239"/>
      <c r="N486" s="240"/>
      <c r="O486" s="240"/>
      <c r="P486" s="240"/>
      <c r="Q486" s="240"/>
      <c r="R486" s="240"/>
      <c r="S486" s="240"/>
      <c r="T486" s="241"/>
      <c r="AT486" s="24" t="s">
        <v>156</v>
      </c>
      <c r="AU486" s="24" t="s">
        <v>78</v>
      </c>
    </row>
    <row r="487" spans="2:65" s="1" customFormat="1" ht="6.95" customHeight="1" x14ac:dyDescent="0.3">
      <c r="B487" s="55"/>
      <c r="C487" s="56"/>
      <c r="D487" s="56"/>
      <c r="E487" s="56"/>
      <c r="F487" s="56"/>
      <c r="G487" s="56"/>
      <c r="H487" s="56"/>
      <c r="I487" s="133"/>
      <c r="J487" s="56"/>
      <c r="K487" s="56"/>
      <c r="L487" s="40"/>
    </row>
  </sheetData>
  <autoFilter ref="C93:K486"/>
  <mergeCells count="13">
    <mergeCell ref="E86:H86"/>
    <mergeCell ref="G1:H1"/>
    <mergeCell ref="L2:V2"/>
    <mergeCell ref="E49:H49"/>
    <mergeCell ref="E51:H51"/>
    <mergeCell ref="J55:J56"/>
    <mergeCell ref="E82:H82"/>
    <mergeCell ref="E84:H84"/>
    <mergeCell ref="E7:H7"/>
    <mergeCell ref="E9:H9"/>
    <mergeCell ref="E11:H11"/>
    <mergeCell ref="E26:H26"/>
    <mergeCell ref="E47:H47"/>
  </mergeCells>
  <hyperlinks>
    <hyperlink ref="F1:G1" location="C2" display="1) Krycí list soupisu"/>
    <hyperlink ref="G1:H1" location="C58" display="2) Rekapitulace"/>
    <hyperlink ref="J1" location="C93" display="3) Soupis prací"/>
    <hyperlink ref="L1:V1" location="'Rekapitulace stavby'!C2" display="Rekapitulace stavby"/>
  </hyperlinks>
  <pageMargins left="0.58333330000000005" right="0.58333330000000005" top="0.58333330000000005" bottom="0.58333330000000005" header="0" footer="0"/>
  <pageSetup paperSize="9" scale="70" fitToHeight="100" orientation="portrait"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05"/>
  <sheetViews>
    <sheetView showGridLines="0" workbookViewId="0">
      <pane ySplit="1" topLeftCell="A80" activePane="bottomLeft" state="frozen"/>
      <selection pane="bottomLeft" activeCell="I104" sqref="I104"/>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5"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21"/>
      <c r="B1" s="106"/>
      <c r="C1" s="106"/>
      <c r="D1" s="107" t="s">
        <v>1</v>
      </c>
      <c r="E1" s="106"/>
      <c r="F1" s="108" t="s">
        <v>100</v>
      </c>
      <c r="G1" s="297" t="s">
        <v>101</v>
      </c>
      <c r="H1" s="297"/>
      <c r="I1" s="109"/>
      <c r="J1" s="108" t="s">
        <v>102</v>
      </c>
      <c r="K1" s="107" t="s">
        <v>103</v>
      </c>
      <c r="L1" s="108" t="s">
        <v>104</v>
      </c>
      <c r="M1" s="108"/>
      <c r="N1" s="108"/>
      <c r="O1" s="108"/>
      <c r="P1" s="108"/>
      <c r="Q1" s="108"/>
      <c r="R1" s="108"/>
      <c r="S1" s="108"/>
      <c r="T1" s="108"/>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x14ac:dyDescent="0.3">
      <c r="L2" s="263" t="s">
        <v>8</v>
      </c>
      <c r="M2" s="264"/>
      <c r="N2" s="264"/>
      <c r="O2" s="264"/>
      <c r="P2" s="264"/>
      <c r="Q2" s="264"/>
      <c r="R2" s="264"/>
      <c r="S2" s="264"/>
      <c r="T2" s="264"/>
      <c r="U2" s="264"/>
      <c r="V2" s="264"/>
      <c r="AT2" s="24" t="s">
        <v>90</v>
      </c>
    </row>
    <row r="3" spans="1:70" ht="6.95" customHeight="1" x14ac:dyDescent="0.3">
      <c r="B3" s="25"/>
      <c r="C3" s="26"/>
      <c r="D3" s="26"/>
      <c r="E3" s="26"/>
      <c r="F3" s="26"/>
      <c r="G3" s="26"/>
      <c r="H3" s="26"/>
      <c r="I3" s="110"/>
      <c r="J3" s="26"/>
      <c r="K3" s="27"/>
      <c r="AT3" s="24" t="s">
        <v>78</v>
      </c>
    </row>
    <row r="4" spans="1:70" ht="36.950000000000003" customHeight="1" x14ac:dyDescent="0.3">
      <c r="B4" s="28"/>
      <c r="C4" s="29"/>
      <c r="D4" s="30" t="s">
        <v>105</v>
      </c>
      <c r="E4" s="29"/>
      <c r="F4" s="29"/>
      <c r="G4" s="29"/>
      <c r="H4" s="29"/>
      <c r="I4" s="111"/>
      <c r="J4" s="29"/>
      <c r="K4" s="31"/>
      <c r="M4" s="32" t="s">
        <v>13</v>
      </c>
      <c r="AT4" s="24" t="s">
        <v>6</v>
      </c>
    </row>
    <row r="5" spans="1:70" ht="6.95" customHeight="1" x14ac:dyDescent="0.3">
      <c r="B5" s="28"/>
      <c r="C5" s="29"/>
      <c r="D5" s="29"/>
      <c r="E5" s="29"/>
      <c r="F5" s="29"/>
      <c r="G5" s="29"/>
      <c r="H5" s="29"/>
      <c r="I5" s="111"/>
      <c r="J5" s="29"/>
      <c r="K5" s="31"/>
    </row>
    <row r="6" spans="1:70" ht="15" x14ac:dyDescent="0.3">
      <c r="B6" s="28"/>
      <c r="C6" s="29"/>
      <c r="D6" s="37" t="s">
        <v>19</v>
      </c>
      <c r="E6" s="29"/>
      <c r="F6" s="29"/>
      <c r="G6" s="29"/>
      <c r="H6" s="29"/>
      <c r="I6" s="111"/>
      <c r="J6" s="29"/>
      <c r="K6" s="31"/>
    </row>
    <row r="7" spans="1:70" ht="16.5" customHeight="1" x14ac:dyDescent="0.3">
      <c r="B7" s="28"/>
      <c r="C7" s="29"/>
      <c r="D7" s="29"/>
      <c r="E7" s="298" t="s">
        <v>20</v>
      </c>
      <c r="F7" s="304"/>
      <c r="G7" s="304"/>
      <c r="H7" s="304"/>
      <c r="I7" s="111"/>
      <c r="J7" s="29"/>
      <c r="K7" s="31"/>
    </row>
    <row r="8" spans="1:70" ht="15" x14ac:dyDescent="0.3">
      <c r="B8" s="28"/>
      <c r="C8" s="29"/>
      <c r="D8" s="37" t="s">
        <v>106</v>
      </c>
      <c r="E8" s="29"/>
      <c r="F8" s="29"/>
      <c r="G8" s="29"/>
      <c r="H8" s="29"/>
      <c r="I8" s="111"/>
      <c r="J8" s="29"/>
      <c r="K8" s="31"/>
    </row>
    <row r="9" spans="1:70" s="1" customFormat="1" ht="16.5" customHeight="1" x14ac:dyDescent="0.3">
      <c r="B9" s="40"/>
      <c r="C9" s="41"/>
      <c r="D9" s="41"/>
      <c r="E9" s="298" t="s">
        <v>1043</v>
      </c>
      <c r="F9" s="299"/>
      <c r="G9" s="299"/>
      <c r="H9" s="299"/>
      <c r="I9" s="112"/>
      <c r="J9" s="41"/>
      <c r="K9" s="44"/>
    </row>
    <row r="10" spans="1:70" s="1" customFormat="1" ht="15" x14ac:dyDescent="0.3">
      <c r="B10" s="40"/>
      <c r="C10" s="41"/>
      <c r="D10" s="37" t="s">
        <v>108</v>
      </c>
      <c r="E10" s="41"/>
      <c r="F10" s="41"/>
      <c r="G10" s="41"/>
      <c r="H10" s="41"/>
      <c r="I10" s="112"/>
      <c r="J10" s="41"/>
      <c r="K10" s="44"/>
    </row>
    <row r="11" spans="1:70" s="1" customFormat="1" ht="36.950000000000003" customHeight="1" x14ac:dyDescent="0.3">
      <c r="B11" s="40"/>
      <c r="C11" s="41"/>
      <c r="D11" s="41"/>
      <c r="E11" s="300" t="s">
        <v>1184</v>
      </c>
      <c r="F11" s="299"/>
      <c r="G11" s="299"/>
      <c r="H11" s="299"/>
      <c r="I11" s="112"/>
      <c r="J11" s="41"/>
      <c r="K11" s="44"/>
    </row>
    <row r="12" spans="1:70" s="1" customFormat="1" x14ac:dyDescent="0.3">
      <c r="B12" s="40"/>
      <c r="C12" s="41"/>
      <c r="D12" s="41"/>
      <c r="E12" s="41"/>
      <c r="F12" s="41"/>
      <c r="G12" s="41"/>
      <c r="H12" s="41"/>
      <c r="I12" s="112"/>
      <c r="J12" s="41"/>
      <c r="K12" s="44"/>
    </row>
    <row r="13" spans="1:70" s="1" customFormat="1" ht="14.45" customHeight="1" x14ac:dyDescent="0.3">
      <c r="B13" s="40"/>
      <c r="C13" s="41"/>
      <c r="D13" s="37" t="s">
        <v>21</v>
      </c>
      <c r="E13" s="41"/>
      <c r="F13" s="35" t="s">
        <v>5</v>
      </c>
      <c r="G13" s="41"/>
      <c r="H13" s="41"/>
      <c r="I13" s="113" t="s">
        <v>22</v>
      </c>
      <c r="J13" s="35" t="s">
        <v>5</v>
      </c>
      <c r="K13" s="44"/>
    </row>
    <row r="14" spans="1:70" s="1" customFormat="1" ht="14.45" customHeight="1" x14ac:dyDescent="0.3">
      <c r="B14" s="40"/>
      <c r="C14" s="41"/>
      <c r="D14" s="37" t="s">
        <v>23</v>
      </c>
      <c r="E14" s="41"/>
      <c r="F14" s="35" t="s">
        <v>24</v>
      </c>
      <c r="G14" s="41"/>
      <c r="H14" s="41"/>
      <c r="I14" s="113" t="s">
        <v>25</v>
      </c>
      <c r="J14" s="114" t="s">
        <v>26</v>
      </c>
      <c r="K14" s="44"/>
    </row>
    <row r="15" spans="1:70" s="1" customFormat="1" ht="10.9" customHeight="1" x14ac:dyDescent="0.3">
      <c r="B15" s="40"/>
      <c r="C15" s="41"/>
      <c r="D15" s="41"/>
      <c r="E15" s="41"/>
      <c r="F15" s="41"/>
      <c r="G15" s="41"/>
      <c r="H15" s="41"/>
      <c r="I15" s="112"/>
      <c r="J15" s="41"/>
      <c r="K15" s="44"/>
    </row>
    <row r="16" spans="1:70" s="1" customFormat="1" ht="14.45" customHeight="1" x14ac:dyDescent="0.3">
      <c r="B16" s="40"/>
      <c r="C16" s="41"/>
      <c r="D16" s="37" t="s">
        <v>27</v>
      </c>
      <c r="E16" s="41"/>
      <c r="F16" s="41"/>
      <c r="G16" s="41"/>
      <c r="H16" s="41"/>
      <c r="I16" s="113" t="s">
        <v>28</v>
      </c>
      <c r="J16" s="35" t="s">
        <v>5</v>
      </c>
      <c r="K16" s="44"/>
    </row>
    <row r="17" spans="2:11" s="1" customFormat="1" ht="18" customHeight="1" x14ac:dyDescent="0.3">
      <c r="B17" s="40"/>
      <c r="C17" s="41"/>
      <c r="D17" s="41"/>
      <c r="E17" s="35" t="s">
        <v>29</v>
      </c>
      <c r="F17" s="41"/>
      <c r="G17" s="41"/>
      <c r="H17" s="41"/>
      <c r="I17" s="113" t="s">
        <v>30</v>
      </c>
      <c r="J17" s="35" t="s">
        <v>5</v>
      </c>
      <c r="K17" s="44"/>
    </row>
    <row r="18" spans="2:11" s="1" customFormat="1" ht="6.95" customHeight="1" x14ac:dyDescent="0.3">
      <c r="B18" s="40"/>
      <c r="C18" s="41"/>
      <c r="D18" s="41"/>
      <c r="E18" s="41"/>
      <c r="F18" s="41"/>
      <c r="G18" s="41"/>
      <c r="H18" s="41"/>
      <c r="I18" s="112"/>
      <c r="J18" s="41"/>
      <c r="K18" s="44"/>
    </row>
    <row r="19" spans="2:11" s="1" customFormat="1" ht="14.45" customHeight="1" x14ac:dyDescent="0.3">
      <c r="B19" s="40"/>
      <c r="C19" s="41"/>
      <c r="D19" s="37" t="s">
        <v>31</v>
      </c>
      <c r="E19" s="41"/>
      <c r="F19" s="41"/>
      <c r="G19" s="41"/>
      <c r="H19" s="41"/>
      <c r="I19" s="113" t="s">
        <v>28</v>
      </c>
      <c r="J19" s="35" t="s">
        <v>5</v>
      </c>
      <c r="K19" s="44"/>
    </row>
    <row r="20" spans="2:11" s="1" customFormat="1" ht="18" customHeight="1" x14ac:dyDescent="0.3">
      <c r="B20" s="40"/>
      <c r="C20" s="41"/>
      <c r="D20" s="41"/>
      <c r="E20" s="35" t="s">
        <v>5</v>
      </c>
      <c r="F20" s="41"/>
      <c r="G20" s="41"/>
      <c r="H20" s="41"/>
      <c r="I20" s="113" t="s">
        <v>30</v>
      </c>
      <c r="J20" s="35" t="s">
        <v>5</v>
      </c>
      <c r="K20" s="44"/>
    </row>
    <row r="21" spans="2:11" s="1" customFormat="1" ht="6.95" customHeight="1" x14ac:dyDescent="0.3">
      <c r="B21" s="40"/>
      <c r="C21" s="41"/>
      <c r="D21" s="41"/>
      <c r="E21" s="41"/>
      <c r="F21" s="41"/>
      <c r="G21" s="41"/>
      <c r="H21" s="41"/>
      <c r="I21" s="112"/>
      <c r="J21" s="41"/>
      <c r="K21" s="44"/>
    </row>
    <row r="22" spans="2:11" s="1" customFormat="1" ht="14.45" customHeight="1" x14ac:dyDescent="0.3">
      <c r="B22" s="40"/>
      <c r="C22" s="41"/>
      <c r="D22" s="37" t="s">
        <v>32</v>
      </c>
      <c r="E22" s="41"/>
      <c r="F22" s="41"/>
      <c r="G22" s="41"/>
      <c r="H22" s="41"/>
      <c r="I22" s="113" t="s">
        <v>28</v>
      </c>
      <c r="J22" s="35" t="s">
        <v>5</v>
      </c>
      <c r="K22" s="44"/>
    </row>
    <row r="23" spans="2:11" s="1" customFormat="1" ht="18" customHeight="1" x14ac:dyDescent="0.3">
      <c r="B23" s="40"/>
      <c r="C23" s="41"/>
      <c r="D23" s="41"/>
      <c r="E23" s="35" t="s">
        <v>33</v>
      </c>
      <c r="F23" s="41"/>
      <c r="G23" s="41"/>
      <c r="H23" s="41"/>
      <c r="I23" s="113" t="s">
        <v>30</v>
      </c>
      <c r="J23" s="35" t="s">
        <v>5</v>
      </c>
      <c r="K23" s="44"/>
    </row>
    <row r="24" spans="2:11" s="1" customFormat="1" ht="6.95" customHeight="1" x14ac:dyDescent="0.3">
      <c r="B24" s="40"/>
      <c r="C24" s="41"/>
      <c r="D24" s="41"/>
      <c r="E24" s="41"/>
      <c r="F24" s="41"/>
      <c r="G24" s="41"/>
      <c r="H24" s="41"/>
      <c r="I24" s="112"/>
      <c r="J24" s="41"/>
      <c r="K24" s="44"/>
    </row>
    <row r="25" spans="2:11" s="1" customFormat="1" ht="14.45" customHeight="1" x14ac:dyDescent="0.3">
      <c r="B25" s="40"/>
      <c r="C25" s="41"/>
      <c r="D25" s="37" t="s">
        <v>35</v>
      </c>
      <c r="E25" s="41"/>
      <c r="F25" s="41"/>
      <c r="G25" s="41"/>
      <c r="H25" s="41"/>
      <c r="I25" s="112"/>
      <c r="J25" s="41"/>
      <c r="K25" s="44"/>
    </row>
    <row r="26" spans="2:11" s="7" customFormat="1" ht="16.5" customHeight="1" x14ac:dyDescent="0.3">
      <c r="B26" s="115"/>
      <c r="C26" s="116"/>
      <c r="D26" s="116"/>
      <c r="E26" s="270" t="s">
        <v>5</v>
      </c>
      <c r="F26" s="270"/>
      <c r="G26" s="270"/>
      <c r="H26" s="270"/>
      <c r="I26" s="117"/>
      <c r="J26" s="116"/>
      <c r="K26" s="118"/>
    </row>
    <row r="27" spans="2:11" s="1" customFormat="1" ht="6.95" customHeight="1" x14ac:dyDescent="0.3">
      <c r="B27" s="40"/>
      <c r="C27" s="41"/>
      <c r="D27" s="41"/>
      <c r="E27" s="41"/>
      <c r="F27" s="41"/>
      <c r="G27" s="41"/>
      <c r="H27" s="41"/>
      <c r="I27" s="112"/>
      <c r="J27" s="41"/>
      <c r="K27" s="44"/>
    </row>
    <row r="28" spans="2:11" s="1" customFormat="1" ht="6.95" customHeight="1" x14ac:dyDescent="0.3">
      <c r="B28" s="40"/>
      <c r="C28" s="41"/>
      <c r="D28" s="67"/>
      <c r="E28" s="67"/>
      <c r="F28" s="67"/>
      <c r="G28" s="67"/>
      <c r="H28" s="67"/>
      <c r="I28" s="119"/>
      <c r="J28" s="67"/>
      <c r="K28" s="120"/>
    </row>
    <row r="29" spans="2:11" s="1" customFormat="1" ht="25.35" customHeight="1" x14ac:dyDescent="0.3">
      <c r="B29" s="40"/>
      <c r="C29" s="41"/>
      <c r="D29" s="121" t="s">
        <v>36</v>
      </c>
      <c r="E29" s="41"/>
      <c r="F29" s="41"/>
      <c r="G29" s="41"/>
      <c r="H29" s="41"/>
      <c r="I29" s="112"/>
      <c r="J29" s="122">
        <f>J60</f>
        <v>239025.81</v>
      </c>
      <c r="K29" s="44"/>
    </row>
    <row r="30" spans="2:11" s="1" customFormat="1" ht="6.95" customHeight="1" x14ac:dyDescent="0.3">
      <c r="B30" s="40"/>
      <c r="C30" s="41"/>
      <c r="D30" s="67"/>
      <c r="E30" s="67"/>
      <c r="F30" s="67"/>
      <c r="G30" s="67"/>
      <c r="H30" s="67"/>
      <c r="I30" s="119"/>
      <c r="J30" s="67"/>
      <c r="K30" s="120"/>
    </row>
    <row r="31" spans="2:11" s="1" customFormat="1" ht="14.45" customHeight="1" x14ac:dyDescent="0.3">
      <c r="B31" s="40"/>
      <c r="C31" s="41"/>
      <c r="D31" s="41"/>
      <c r="E31" s="41"/>
      <c r="F31" s="45" t="s">
        <v>38</v>
      </c>
      <c r="G31" s="41"/>
      <c r="H31" s="41"/>
      <c r="I31" s="123" t="s">
        <v>37</v>
      </c>
      <c r="J31" s="45" t="s">
        <v>39</v>
      </c>
      <c r="K31" s="44"/>
    </row>
    <row r="32" spans="2:11" s="1" customFormat="1" ht="14.45" customHeight="1" x14ac:dyDescent="0.3">
      <c r="B32" s="40"/>
      <c r="C32" s="41"/>
      <c r="D32" s="48" t="s">
        <v>40</v>
      </c>
      <c r="E32" s="48" t="s">
        <v>41</v>
      </c>
      <c r="F32" s="124">
        <f>J29</f>
        <v>239025.81</v>
      </c>
      <c r="G32" s="41"/>
      <c r="H32" s="41"/>
      <c r="I32" s="125">
        <v>0.21</v>
      </c>
      <c r="J32" s="124">
        <f>F32*0.21</f>
        <v>50195.420099999996</v>
      </c>
      <c r="K32" s="44"/>
    </row>
    <row r="33" spans="2:11" s="1" customFormat="1" ht="14.45" customHeight="1" x14ac:dyDescent="0.3">
      <c r="B33" s="40"/>
      <c r="C33" s="41"/>
      <c r="D33" s="41"/>
      <c r="E33" s="48" t="s">
        <v>42</v>
      </c>
      <c r="F33" s="124">
        <v>0</v>
      </c>
      <c r="G33" s="41"/>
      <c r="H33" s="41"/>
      <c r="I33" s="125">
        <v>0.15</v>
      </c>
      <c r="J33" s="124">
        <v>0</v>
      </c>
      <c r="K33" s="44"/>
    </row>
    <row r="34" spans="2:11" s="1" customFormat="1" ht="14.45" hidden="1" customHeight="1" x14ac:dyDescent="0.3">
      <c r="B34" s="40"/>
      <c r="C34" s="41"/>
      <c r="D34" s="41"/>
      <c r="E34" s="48" t="s">
        <v>43</v>
      </c>
      <c r="F34" s="124">
        <v>0</v>
      </c>
      <c r="G34" s="41"/>
      <c r="H34" s="41"/>
      <c r="I34" s="125">
        <v>0.21</v>
      </c>
      <c r="J34" s="124">
        <v>0</v>
      </c>
      <c r="K34" s="44"/>
    </row>
    <row r="35" spans="2:11" s="1" customFormat="1" ht="14.45" hidden="1" customHeight="1" x14ac:dyDescent="0.3">
      <c r="B35" s="40"/>
      <c r="C35" s="41"/>
      <c r="D35" s="41"/>
      <c r="E35" s="48" t="s">
        <v>44</v>
      </c>
      <c r="F35" s="124">
        <v>0</v>
      </c>
      <c r="G35" s="41"/>
      <c r="H35" s="41"/>
      <c r="I35" s="125">
        <v>0.15</v>
      </c>
      <c r="J35" s="124">
        <v>0</v>
      </c>
      <c r="K35" s="44"/>
    </row>
    <row r="36" spans="2:11" s="1" customFormat="1" ht="14.45" hidden="1" customHeight="1" x14ac:dyDescent="0.3">
      <c r="B36" s="40"/>
      <c r="C36" s="41"/>
      <c r="D36" s="41"/>
      <c r="E36" s="48" t="s">
        <v>45</v>
      </c>
      <c r="F36" s="124">
        <v>0</v>
      </c>
      <c r="G36" s="41"/>
      <c r="H36" s="41"/>
      <c r="I36" s="125">
        <v>0</v>
      </c>
      <c r="J36" s="124">
        <v>0</v>
      </c>
      <c r="K36" s="44"/>
    </row>
    <row r="37" spans="2:11" s="1" customFormat="1" ht="6.95" customHeight="1" x14ac:dyDescent="0.3">
      <c r="B37" s="40"/>
      <c r="C37" s="41"/>
      <c r="D37" s="41"/>
      <c r="E37" s="41"/>
      <c r="F37" s="41"/>
      <c r="G37" s="41"/>
      <c r="H37" s="41"/>
      <c r="I37" s="112"/>
      <c r="J37" s="41"/>
      <c r="K37" s="44"/>
    </row>
    <row r="38" spans="2:11" s="1" customFormat="1" ht="25.35" customHeight="1" x14ac:dyDescent="0.3">
      <c r="B38" s="40"/>
      <c r="C38" s="126"/>
      <c r="D38" s="127" t="s">
        <v>46</v>
      </c>
      <c r="E38" s="70"/>
      <c r="F38" s="70"/>
      <c r="G38" s="128" t="s">
        <v>47</v>
      </c>
      <c r="H38" s="129" t="s">
        <v>48</v>
      </c>
      <c r="I38" s="130"/>
      <c r="J38" s="131">
        <f>J29+J32</f>
        <v>289221.23009999999</v>
      </c>
      <c r="K38" s="132"/>
    </row>
    <row r="39" spans="2:11" s="1" customFormat="1" ht="14.45" customHeight="1" x14ac:dyDescent="0.3">
      <c r="B39" s="55"/>
      <c r="C39" s="56"/>
      <c r="D39" s="56"/>
      <c r="E39" s="56"/>
      <c r="F39" s="56"/>
      <c r="G39" s="56"/>
      <c r="H39" s="56"/>
      <c r="I39" s="133"/>
      <c r="J39" s="56"/>
      <c r="K39" s="57"/>
    </row>
    <row r="43" spans="2:11" s="1" customFormat="1" ht="6.95" customHeight="1" x14ac:dyDescent="0.3">
      <c r="B43" s="58"/>
      <c r="C43" s="59"/>
      <c r="D43" s="59"/>
      <c r="E43" s="59"/>
      <c r="F43" s="59"/>
      <c r="G43" s="59"/>
      <c r="H43" s="59"/>
      <c r="I43" s="134"/>
      <c r="J43" s="59"/>
      <c r="K43" s="135"/>
    </row>
    <row r="44" spans="2:11" s="1" customFormat="1" ht="36.950000000000003" customHeight="1" x14ac:dyDescent="0.3">
      <c r="B44" s="40"/>
      <c r="C44" s="30" t="s">
        <v>110</v>
      </c>
      <c r="D44" s="41"/>
      <c r="E44" s="41"/>
      <c r="F44" s="41"/>
      <c r="G44" s="41"/>
      <c r="H44" s="41"/>
      <c r="I44" s="112"/>
      <c r="J44" s="41"/>
      <c r="K44" s="44"/>
    </row>
    <row r="45" spans="2:11" s="1" customFormat="1" ht="6.95" customHeight="1" x14ac:dyDescent="0.3">
      <c r="B45" s="40"/>
      <c r="C45" s="41"/>
      <c r="D45" s="41"/>
      <c r="E45" s="41"/>
      <c r="F45" s="41"/>
      <c r="G45" s="41"/>
      <c r="H45" s="41"/>
      <c r="I45" s="112"/>
      <c r="J45" s="41"/>
      <c r="K45" s="44"/>
    </row>
    <row r="46" spans="2:11" s="1" customFormat="1" ht="14.45" customHeight="1" x14ac:dyDescent="0.3">
      <c r="B46" s="40"/>
      <c r="C46" s="37" t="s">
        <v>19</v>
      </c>
      <c r="D46" s="41"/>
      <c r="E46" s="41"/>
      <c r="F46" s="41"/>
      <c r="G46" s="41"/>
      <c r="H46" s="41"/>
      <c r="I46" s="112"/>
      <c r="J46" s="41"/>
      <c r="K46" s="44"/>
    </row>
    <row r="47" spans="2:11" s="1" customFormat="1" ht="16.5" customHeight="1" x14ac:dyDescent="0.3">
      <c r="B47" s="40"/>
      <c r="C47" s="41"/>
      <c r="D47" s="41"/>
      <c r="E47" s="298" t="s">
        <v>20</v>
      </c>
      <c r="F47" s="304"/>
      <c r="G47" s="304"/>
      <c r="H47" s="304"/>
      <c r="I47" s="112"/>
      <c r="J47" s="41"/>
      <c r="K47" s="44"/>
    </row>
    <row r="48" spans="2:11" ht="15" x14ac:dyDescent="0.3">
      <c r="B48" s="28"/>
      <c r="C48" s="37" t="s">
        <v>106</v>
      </c>
      <c r="D48" s="29"/>
      <c r="E48" s="29"/>
      <c r="F48" s="29"/>
      <c r="G48" s="29"/>
      <c r="H48" s="29"/>
      <c r="I48" s="111"/>
      <c r="J48" s="29"/>
      <c r="K48" s="31"/>
    </row>
    <row r="49" spans="2:47" s="1" customFormat="1" ht="16.5" customHeight="1" x14ac:dyDescent="0.3">
      <c r="B49" s="40"/>
      <c r="C49" s="41"/>
      <c r="D49" s="41"/>
      <c r="E49" s="298" t="s">
        <v>1043</v>
      </c>
      <c r="F49" s="299"/>
      <c r="G49" s="299"/>
      <c r="H49" s="299"/>
      <c r="I49" s="112"/>
      <c r="J49" s="41"/>
      <c r="K49" s="44"/>
    </row>
    <row r="50" spans="2:47" s="1" customFormat="1" ht="14.45" customHeight="1" x14ac:dyDescent="0.3">
      <c r="B50" s="40"/>
      <c r="C50" s="37" t="s">
        <v>108</v>
      </c>
      <c r="D50" s="41"/>
      <c r="E50" s="41"/>
      <c r="F50" s="41"/>
      <c r="G50" s="41"/>
      <c r="H50" s="41"/>
      <c r="I50" s="112"/>
      <c r="J50" s="41"/>
      <c r="K50" s="44"/>
    </row>
    <row r="51" spans="2:47" s="1" customFormat="1" ht="17.25" customHeight="1" x14ac:dyDescent="0.3">
      <c r="B51" s="40"/>
      <c r="C51" s="41"/>
      <c r="D51" s="41"/>
      <c r="E51" s="300" t="s">
        <v>1184</v>
      </c>
      <c r="F51" s="299"/>
      <c r="G51" s="299"/>
      <c r="H51" s="299"/>
      <c r="I51" s="112"/>
      <c r="J51" s="41"/>
      <c r="K51" s="44"/>
    </row>
    <row r="52" spans="2:47" s="1" customFormat="1" ht="6.95" customHeight="1" x14ac:dyDescent="0.3">
      <c r="B52" s="40"/>
      <c r="C52" s="41"/>
      <c r="D52" s="41"/>
      <c r="E52" s="41"/>
      <c r="F52" s="41"/>
      <c r="G52" s="41"/>
      <c r="H52" s="41"/>
      <c r="I52" s="112"/>
      <c r="J52" s="41"/>
      <c r="K52" s="44"/>
    </row>
    <row r="53" spans="2:47" s="1" customFormat="1" ht="18" customHeight="1" x14ac:dyDescent="0.3">
      <c r="B53" s="40"/>
      <c r="C53" s="37" t="s">
        <v>23</v>
      </c>
      <c r="D53" s="41"/>
      <c r="E53" s="41"/>
      <c r="F53" s="35" t="s">
        <v>24</v>
      </c>
      <c r="G53" s="41"/>
      <c r="H53" s="41"/>
      <c r="I53" s="113" t="s">
        <v>25</v>
      </c>
      <c r="J53" s="114" t="s">
        <v>26</v>
      </c>
      <c r="K53" s="44"/>
    </row>
    <row r="54" spans="2:47" s="1" customFormat="1" ht="6.95" customHeight="1" x14ac:dyDescent="0.3">
      <c r="B54" s="40"/>
      <c r="C54" s="41"/>
      <c r="D54" s="41"/>
      <c r="E54" s="41"/>
      <c r="F54" s="41"/>
      <c r="G54" s="41"/>
      <c r="H54" s="41"/>
      <c r="I54" s="112"/>
      <c r="J54" s="41"/>
      <c r="K54" s="44"/>
    </row>
    <row r="55" spans="2:47" s="1" customFormat="1" ht="15" x14ac:dyDescent="0.3">
      <c r="B55" s="40"/>
      <c r="C55" s="37" t="s">
        <v>27</v>
      </c>
      <c r="D55" s="41"/>
      <c r="E55" s="41"/>
      <c r="F55" s="35" t="s">
        <v>29</v>
      </c>
      <c r="G55" s="41"/>
      <c r="H55" s="41"/>
      <c r="I55" s="113" t="s">
        <v>32</v>
      </c>
      <c r="J55" s="270" t="s">
        <v>33</v>
      </c>
      <c r="K55" s="44"/>
    </row>
    <row r="56" spans="2:47" s="1" customFormat="1" ht="14.45" customHeight="1" x14ac:dyDescent="0.3">
      <c r="B56" s="40"/>
      <c r="C56" s="37" t="s">
        <v>31</v>
      </c>
      <c r="D56" s="41"/>
      <c r="E56" s="41"/>
      <c r="F56" s="35" t="s">
        <v>5</v>
      </c>
      <c r="G56" s="41"/>
      <c r="H56" s="41"/>
      <c r="I56" s="112"/>
      <c r="J56" s="301"/>
      <c r="K56" s="44"/>
    </row>
    <row r="57" spans="2:47" s="1" customFormat="1" ht="10.35" customHeight="1" x14ac:dyDescent="0.3">
      <c r="B57" s="40"/>
      <c r="C57" s="41"/>
      <c r="D57" s="41"/>
      <c r="E57" s="41"/>
      <c r="F57" s="41"/>
      <c r="G57" s="41"/>
      <c r="H57" s="41"/>
      <c r="I57" s="112"/>
      <c r="J57" s="41"/>
      <c r="K57" s="44"/>
    </row>
    <row r="58" spans="2:47" s="1" customFormat="1" ht="29.25" customHeight="1" x14ac:dyDescent="0.3">
      <c r="B58" s="40"/>
      <c r="C58" s="136" t="s">
        <v>111</v>
      </c>
      <c r="D58" s="126"/>
      <c r="E58" s="126"/>
      <c r="F58" s="126"/>
      <c r="G58" s="126"/>
      <c r="H58" s="126"/>
      <c r="I58" s="137"/>
      <c r="J58" s="138" t="s">
        <v>112</v>
      </c>
      <c r="K58" s="139"/>
    </row>
    <row r="59" spans="2:47" s="1" customFormat="1" ht="10.35" customHeight="1" x14ac:dyDescent="0.3">
      <c r="B59" s="40"/>
      <c r="C59" s="41"/>
      <c r="D59" s="41"/>
      <c r="E59" s="41"/>
      <c r="F59" s="41"/>
      <c r="G59" s="41"/>
      <c r="H59" s="41"/>
      <c r="I59" s="112"/>
      <c r="J59" s="41"/>
      <c r="K59" s="44"/>
    </row>
    <row r="60" spans="2:47" s="1" customFormat="1" ht="29.25" customHeight="1" x14ac:dyDescent="0.3">
      <c r="B60" s="40"/>
      <c r="C60" s="140" t="s">
        <v>113</v>
      </c>
      <c r="D60" s="41"/>
      <c r="E60" s="41"/>
      <c r="F60" s="41"/>
      <c r="G60" s="41"/>
      <c r="H60" s="41"/>
      <c r="I60" s="112"/>
      <c r="J60" s="122">
        <f>J61+J63</f>
        <v>239025.81</v>
      </c>
      <c r="K60" s="44"/>
      <c r="AU60" s="24" t="s">
        <v>114</v>
      </c>
    </row>
    <row r="61" spans="2:47" s="8" customFormat="1" ht="24.95" customHeight="1" x14ac:dyDescent="0.3">
      <c r="B61" s="141"/>
      <c r="C61" s="142"/>
      <c r="D61" s="143" t="s">
        <v>115</v>
      </c>
      <c r="E61" s="144"/>
      <c r="F61" s="144"/>
      <c r="G61" s="144"/>
      <c r="H61" s="144"/>
      <c r="I61" s="145"/>
      <c r="J61" s="146">
        <f>J87</f>
        <v>208536</v>
      </c>
      <c r="K61" s="147"/>
    </row>
    <row r="62" spans="2:47" s="9" customFormat="1" ht="19.899999999999999" customHeight="1" x14ac:dyDescent="0.3">
      <c r="B62" s="148"/>
      <c r="C62" s="149"/>
      <c r="D62" s="150" t="s">
        <v>1185</v>
      </c>
      <c r="E62" s="151"/>
      <c r="F62" s="151"/>
      <c r="G62" s="151"/>
      <c r="H62" s="151"/>
      <c r="I62" s="152"/>
      <c r="J62" s="153">
        <f>J88</f>
        <v>208536</v>
      </c>
      <c r="K62" s="154"/>
    </row>
    <row r="63" spans="2:47" s="8" customFormat="1" ht="24.95" customHeight="1" x14ac:dyDescent="0.3">
      <c r="B63" s="141"/>
      <c r="C63" s="142"/>
      <c r="D63" s="143" t="s">
        <v>1186</v>
      </c>
      <c r="E63" s="144"/>
      <c r="F63" s="144"/>
      <c r="G63" s="144"/>
      <c r="H63" s="144"/>
      <c r="I63" s="145"/>
      <c r="J63" s="146">
        <f>J101</f>
        <v>30489.81</v>
      </c>
      <c r="K63" s="147"/>
    </row>
    <row r="64" spans="2:47" s="9" customFormat="1" ht="19.899999999999999" customHeight="1" x14ac:dyDescent="0.3">
      <c r="B64" s="148"/>
      <c r="C64" s="149"/>
      <c r="D64" s="150" t="s">
        <v>1187</v>
      </c>
      <c r="E64" s="151"/>
      <c r="F64" s="151"/>
      <c r="G64" s="151"/>
      <c r="H64" s="151"/>
      <c r="I64" s="152"/>
      <c r="J64" s="153">
        <f>J102</f>
        <v>30489.81</v>
      </c>
      <c r="K64" s="154"/>
    </row>
    <row r="65" spans="2:12" s="1" customFormat="1" ht="21.75" customHeight="1" x14ac:dyDescent="0.3">
      <c r="B65" s="40"/>
      <c r="C65" s="41"/>
      <c r="D65" s="41"/>
      <c r="E65" s="41"/>
      <c r="F65" s="41"/>
      <c r="G65" s="41"/>
      <c r="H65" s="41"/>
      <c r="I65" s="112"/>
      <c r="J65" s="41"/>
      <c r="K65" s="44"/>
    </row>
    <row r="66" spans="2:12" s="1" customFormat="1" ht="6.95" customHeight="1" x14ac:dyDescent="0.3">
      <c r="B66" s="55"/>
      <c r="C66" s="56"/>
      <c r="D66" s="56"/>
      <c r="E66" s="56"/>
      <c r="F66" s="56"/>
      <c r="G66" s="56"/>
      <c r="H66" s="56"/>
      <c r="I66" s="133"/>
      <c r="J66" s="56"/>
      <c r="K66" s="57"/>
    </row>
    <row r="70" spans="2:12" s="1" customFormat="1" ht="6.95" customHeight="1" x14ac:dyDescent="0.3">
      <c r="B70" s="58"/>
      <c r="C70" s="59"/>
      <c r="D70" s="59"/>
      <c r="E70" s="59"/>
      <c r="F70" s="59"/>
      <c r="G70" s="59"/>
      <c r="H70" s="59"/>
      <c r="I70" s="134"/>
      <c r="J70" s="59"/>
      <c r="K70" s="59"/>
      <c r="L70" s="40"/>
    </row>
    <row r="71" spans="2:12" s="1" customFormat="1" ht="36.950000000000003" customHeight="1" x14ac:dyDescent="0.3">
      <c r="B71" s="40"/>
      <c r="C71" s="60" t="s">
        <v>129</v>
      </c>
      <c r="I71" s="155"/>
      <c r="L71" s="40"/>
    </row>
    <row r="72" spans="2:12" s="1" customFormat="1" ht="6.95" customHeight="1" x14ac:dyDescent="0.3">
      <c r="B72" s="40"/>
      <c r="I72" s="155"/>
      <c r="L72" s="40"/>
    </row>
    <row r="73" spans="2:12" s="1" customFormat="1" ht="14.45" customHeight="1" x14ac:dyDescent="0.3">
      <c r="B73" s="40"/>
      <c r="C73" s="62" t="s">
        <v>19</v>
      </c>
      <c r="I73" s="155"/>
      <c r="L73" s="40"/>
    </row>
    <row r="74" spans="2:12" s="1" customFormat="1" ht="16.5" customHeight="1" x14ac:dyDescent="0.3">
      <c r="B74" s="40"/>
      <c r="E74" s="302" t="s">
        <v>20</v>
      </c>
      <c r="F74" s="303"/>
      <c r="G74" s="303"/>
      <c r="H74" s="303"/>
      <c r="I74" s="155"/>
      <c r="L74" s="40"/>
    </row>
    <row r="75" spans="2:12" ht="15" x14ac:dyDescent="0.3">
      <c r="B75" s="28"/>
      <c r="C75" s="62" t="s">
        <v>106</v>
      </c>
      <c r="L75" s="28"/>
    </row>
    <row r="76" spans="2:12" s="1" customFormat="1" ht="16.5" customHeight="1" x14ac:dyDescent="0.3">
      <c r="B76" s="40"/>
      <c r="E76" s="302" t="s">
        <v>1043</v>
      </c>
      <c r="F76" s="296"/>
      <c r="G76" s="296"/>
      <c r="H76" s="296"/>
      <c r="I76" s="155"/>
      <c r="L76" s="40"/>
    </row>
    <row r="77" spans="2:12" s="1" customFormat="1" ht="14.45" customHeight="1" x14ac:dyDescent="0.3">
      <c r="B77" s="40"/>
      <c r="C77" s="62" t="s">
        <v>108</v>
      </c>
      <c r="I77" s="155"/>
      <c r="L77" s="40"/>
    </row>
    <row r="78" spans="2:12" s="1" customFormat="1" ht="17.25" customHeight="1" x14ac:dyDescent="0.3">
      <c r="B78" s="40"/>
      <c r="E78" s="288" t="s">
        <v>1184</v>
      </c>
      <c r="F78" s="296"/>
      <c r="G78" s="296"/>
      <c r="H78" s="296"/>
      <c r="I78" s="155"/>
      <c r="L78" s="40"/>
    </row>
    <row r="79" spans="2:12" s="1" customFormat="1" ht="6.95" customHeight="1" x14ac:dyDescent="0.3">
      <c r="B79" s="40"/>
      <c r="I79" s="155"/>
      <c r="L79" s="40"/>
    </row>
    <row r="80" spans="2:12" s="1" customFormat="1" ht="18" customHeight="1" x14ac:dyDescent="0.3">
      <c r="B80" s="40"/>
      <c r="C80" s="62" t="s">
        <v>23</v>
      </c>
      <c r="F80" s="156" t="s">
        <v>24</v>
      </c>
      <c r="I80" s="157" t="s">
        <v>25</v>
      </c>
      <c r="J80" s="66" t="s">
        <v>26</v>
      </c>
      <c r="L80" s="40"/>
    </row>
    <row r="81" spans="2:65" s="1" customFormat="1" ht="6.95" customHeight="1" x14ac:dyDescent="0.3">
      <c r="B81" s="40"/>
      <c r="I81" s="155"/>
      <c r="L81" s="40"/>
    </row>
    <row r="82" spans="2:65" s="1" customFormat="1" ht="15" x14ac:dyDescent="0.3">
      <c r="B82" s="40"/>
      <c r="C82" s="62" t="s">
        <v>27</v>
      </c>
      <c r="F82" s="156" t="s">
        <v>29</v>
      </c>
      <c r="I82" s="157" t="s">
        <v>32</v>
      </c>
      <c r="J82" s="156" t="s">
        <v>33</v>
      </c>
      <c r="L82" s="40"/>
    </row>
    <row r="83" spans="2:65" s="1" customFormat="1" ht="14.45" customHeight="1" x14ac:dyDescent="0.3">
      <c r="B83" s="40"/>
      <c r="C83" s="62" t="s">
        <v>31</v>
      </c>
      <c r="F83" s="156" t="s">
        <v>5</v>
      </c>
      <c r="I83" s="155"/>
      <c r="L83" s="40"/>
    </row>
    <row r="84" spans="2:65" s="1" customFormat="1" ht="10.35" customHeight="1" x14ac:dyDescent="0.3">
      <c r="B84" s="40"/>
      <c r="I84" s="155"/>
      <c r="L84" s="40"/>
    </row>
    <row r="85" spans="2:65" s="10" customFormat="1" ht="29.25" customHeight="1" x14ac:dyDescent="0.3">
      <c r="B85" s="158"/>
      <c r="C85" s="159" t="s">
        <v>130</v>
      </c>
      <c r="D85" s="160" t="s">
        <v>55</v>
      </c>
      <c r="E85" s="160" t="s">
        <v>51</v>
      </c>
      <c r="F85" s="160" t="s">
        <v>131</v>
      </c>
      <c r="G85" s="160" t="s">
        <v>132</v>
      </c>
      <c r="H85" s="160" t="s">
        <v>133</v>
      </c>
      <c r="I85" s="161" t="s">
        <v>134</v>
      </c>
      <c r="J85" s="160" t="s">
        <v>112</v>
      </c>
      <c r="K85" s="162" t="s">
        <v>135</v>
      </c>
      <c r="L85" s="158"/>
      <c r="M85" s="72" t="s">
        <v>136</v>
      </c>
      <c r="N85" s="73" t="s">
        <v>40</v>
      </c>
      <c r="O85" s="73" t="s">
        <v>137</v>
      </c>
      <c r="P85" s="73" t="s">
        <v>138</v>
      </c>
      <c r="Q85" s="73" t="s">
        <v>139</v>
      </c>
      <c r="R85" s="73" t="s">
        <v>140</v>
      </c>
      <c r="S85" s="73" t="s">
        <v>141</v>
      </c>
      <c r="T85" s="74" t="s">
        <v>142</v>
      </c>
    </row>
    <row r="86" spans="2:65" s="1" customFormat="1" ht="29.25" customHeight="1" x14ac:dyDescent="0.35">
      <c r="B86" s="40"/>
      <c r="C86" s="76" t="s">
        <v>113</v>
      </c>
      <c r="I86" s="155"/>
      <c r="J86" s="163">
        <f>J87+J101</f>
        <v>239025.81</v>
      </c>
      <c r="L86" s="40"/>
      <c r="M86" s="75"/>
      <c r="N86" s="67"/>
      <c r="O86" s="67"/>
      <c r="P86" s="164">
        <v>0</v>
      </c>
      <c r="Q86" s="67"/>
      <c r="R86" s="164">
        <v>0</v>
      </c>
      <c r="S86" s="67"/>
      <c r="T86" s="165">
        <v>0</v>
      </c>
      <c r="AT86" s="24" t="s">
        <v>69</v>
      </c>
      <c r="AU86" s="24" t="s">
        <v>114</v>
      </c>
      <c r="BK86" s="166">
        <v>0</v>
      </c>
    </row>
    <row r="87" spans="2:65" s="11" customFormat="1" ht="37.35" customHeight="1" x14ac:dyDescent="0.35">
      <c r="B87" s="167"/>
      <c r="D87" s="168" t="s">
        <v>69</v>
      </c>
      <c r="E87" s="169" t="s">
        <v>143</v>
      </c>
      <c r="F87" s="169" t="s">
        <v>144</v>
      </c>
      <c r="I87" s="170"/>
      <c r="J87" s="171">
        <f>J88</f>
        <v>208536</v>
      </c>
      <c r="L87" s="167"/>
      <c r="M87" s="172"/>
      <c r="N87" s="173"/>
      <c r="O87" s="173"/>
      <c r="P87" s="174">
        <v>0</v>
      </c>
      <c r="Q87" s="173"/>
      <c r="R87" s="174">
        <v>0</v>
      </c>
      <c r="S87" s="173"/>
      <c r="T87" s="175">
        <v>0</v>
      </c>
      <c r="AR87" s="168" t="s">
        <v>182</v>
      </c>
      <c r="AT87" s="176" t="s">
        <v>69</v>
      </c>
      <c r="AU87" s="176" t="s">
        <v>70</v>
      </c>
      <c r="AY87" s="168" t="s">
        <v>145</v>
      </c>
      <c r="BK87" s="177">
        <v>0</v>
      </c>
    </row>
    <row r="88" spans="2:65" s="11" customFormat="1" ht="19.899999999999999" customHeight="1" x14ac:dyDescent="0.3">
      <c r="B88" s="167"/>
      <c r="D88" s="168" t="s">
        <v>69</v>
      </c>
      <c r="E88" s="178" t="s">
        <v>1188</v>
      </c>
      <c r="F88" s="178" t="s">
        <v>1189</v>
      </c>
      <c r="I88" s="170"/>
      <c r="J88" s="179">
        <f>SUM(J89:J100)</f>
        <v>208536</v>
      </c>
      <c r="L88" s="167"/>
      <c r="M88" s="172"/>
      <c r="N88" s="173"/>
      <c r="O88" s="173"/>
      <c r="P88" s="174">
        <v>0</v>
      </c>
      <c r="Q88" s="173"/>
      <c r="R88" s="174">
        <v>0</v>
      </c>
      <c r="S88" s="173"/>
      <c r="T88" s="175">
        <v>0</v>
      </c>
      <c r="AR88" s="168" t="s">
        <v>182</v>
      </c>
      <c r="AT88" s="176" t="s">
        <v>69</v>
      </c>
      <c r="AU88" s="176" t="s">
        <v>74</v>
      </c>
      <c r="AY88" s="168" t="s">
        <v>145</v>
      </c>
      <c r="BK88" s="177">
        <v>0</v>
      </c>
    </row>
    <row r="89" spans="2:65" s="1" customFormat="1" ht="16.5" customHeight="1" x14ac:dyDescent="0.3">
      <c r="B89" s="180"/>
      <c r="C89" s="181" t="s">
        <v>74</v>
      </c>
      <c r="D89" s="181" t="s">
        <v>147</v>
      </c>
      <c r="E89" s="182" t="s">
        <v>1190</v>
      </c>
      <c r="F89" s="183" t="s">
        <v>1191</v>
      </c>
      <c r="G89" s="184" t="s">
        <v>253</v>
      </c>
      <c r="H89" s="185">
        <v>1</v>
      </c>
      <c r="I89" s="186">
        <v>121951</v>
      </c>
      <c r="J89" s="187">
        <f>H89*I89</f>
        <v>121951</v>
      </c>
      <c r="K89" s="183" t="s">
        <v>5</v>
      </c>
      <c r="L89" s="40"/>
      <c r="M89" s="188" t="s">
        <v>5</v>
      </c>
      <c r="N89" s="189" t="s">
        <v>41</v>
      </c>
      <c r="O89" s="41"/>
      <c r="P89" s="190">
        <v>0</v>
      </c>
      <c r="Q89" s="190">
        <v>0</v>
      </c>
      <c r="R89" s="190">
        <v>0</v>
      </c>
      <c r="S89" s="190">
        <v>0</v>
      </c>
      <c r="T89" s="191">
        <v>0</v>
      </c>
      <c r="AR89" s="24" t="s">
        <v>1192</v>
      </c>
      <c r="AT89" s="24" t="s">
        <v>147</v>
      </c>
      <c r="AU89" s="24" t="s">
        <v>78</v>
      </c>
      <c r="AY89" s="24" t="s">
        <v>145</v>
      </c>
      <c r="BE89" s="192">
        <v>0</v>
      </c>
      <c r="BF89" s="192">
        <v>0</v>
      </c>
      <c r="BG89" s="192">
        <v>0</v>
      </c>
      <c r="BH89" s="192">
        <v>0</v>
      </c>
      <c r="BI89" s="192">
        <v>0</v>
      </c>
      <c r="BJ89" s="24" t="s">
        <v>74</v>
      </c>
      <c r="BK89" s="192">
        <v>0</v>
      </c>
      <c r="BL89" s="24" t="s">
        <v>1192</v>
      </c>
      <c r="BM89" s="24" t="s">
        <v>1193</v>
      </c>
    </row>
    <row r="90" spans="2:65" s="1" customFormat="1" x14ac:dyDescent="0.3">
      <c r="B90" s="40"/>
      <c r="D90" s="193" t="s">
        <v>154</v>
      </c>
      <c r="F90" s="194" t="s">
        <v>1191</v>
      </c>
      <c r="I90" s="155"/>
      <c r="L90" s="40"/>
      <c r="M90" s="195"/>
      <c r="N90" s="41"/>
      <c r="O90" s="41"/>
      <c r="P90" s="41"/>
      <c r="Q90" s="41"/>
      <c r="R90" s="41"/>
      <c r="S90" s="41"/>
      <c r="T90" s="69"/>
      <c r="AT90" s="24" t="s">
        <v>154</v>
      </c>
      <c r="AU90" s="24" t="s">
        <v>78</v>
      </c>
    </row>
    <row r="91" spans="2:65" s="1" customFormat="1" ht="16.5" customHeight="1" x14ac:dyDescent="0.3">
      <c r="B91" s="180"/>
      <c r="C91" s="181" t="s">
        <v>78</v>
      </c>
      <c r="D91" s="181" t="s">
        <v>147</v>
      </c>
      <c r="E91" s="182" t="s">
        <v>1194</v>
      </c>
      <c r="F91" s="183" t="s">
        <v>1195</v>
      </c>
      <c r="G91" s="184" t="s">
        <v>253</v>
      </c>
      <c r="H91" s="185">
        <v>1</v>
      </c>
      <c r="I91" s="186">
        <v>30488</v>
      </c>
      <c r="J91" s="187">
        <f>H91*I91</f>
        <v>30488</v>
      </c>
      <c r="K91" s="183" t="s">
        <v>5</v>
      </c>
      <c r="L91" s="40"/>
      <c r="M91" s="188" t="s">
        <v>5</v>
      </c>
      <c r="N91" s="189" t="s">
        <v>41</v>
      </c>
      <c r="O91" s="41"/>
      <c r="P91" s="190">
        <v>0</v>
      </c>
      <c r="Q91" s="190">
        <v>0</v>
      </c>
      <c r="R91" s="190">
        <v>0</v>
      </c>
      <c r="S91" s="190">
        <v>0</v>
      </c>
      <c r="T91" s="191">
        <v>0</v>
      </c>
      <c r="AR91" s="24" t="s">
        <v>1192</v>
      </c>
      <c r="AT91" s="24" t="s">
        <v>147</v>
      </c>
      <c r="AU91" s="24" t="s">
        <v>78</v>
      </c>
      <c r="AY91" s="24" t="s">
        <v>145</v>
      </c>
      <c r="BE91" s="192">
        <v>0</v>
      </c>
      <c r="BF91" s="192">
        <v>0</v>
      </c>
      <c r="BG91" s="192">
        <v>0</v>
      </c>
      <c r="BH91" s="192">
        <v>0</v>
      </c>
      <c r="BI91" s="192">
        <v>0</v>
      </c>
      <c r="BJ91" s="24" t="s">
        <v>74</v>
      </c>
      <c r="BK91" s="192">
        <v>0</v>
      </c>
      <c r="BL91" s="24" t="s">
        <v>1192</v>
      </c>
      <c r="BM91" s="24" t="s">
        <v>1196</v>
      </c>
    </row>
    <row r="92" spans="2:65" s="1" customFormat="1" x14ac:dyDescent="0.3">
      <c r="B92" s="40"/>
      <c r="D92" s="193" t="s">
        <v>154</v>
      </c>
      <c r="F92" s="194" t="s">
        <v>1195</v>
      </c>
      <c r="I92" s="155"/>
      <c r="L92" s="40"/>
      <c r="M92" s="195"/>
      <c r="N92" s="41"/>
      <c r="O92" s="41"/>
      <c r="P92" s="41"/>
      <c r="Q92" s="41"/>
      <c r="R92" s="41"/>
      <c r="S92" s="41"/>
      <c r="T92" s="69"/>
      <c r="AT92" s="24" t="s">
        <v>154</v>
      </c>
      <c r="AU92" s="24" t="s">
        <v>78</v>
      </c>
    </row>
    <row r="93" spans="2:65" s="1" customFormat="1" ht="16.5" customHeight="1" x14ac:dyDescent="0.3">
      <c r="B93" s="180"/>
      <c r="C93" s="181" t="s">
        <v>91</v>
      </c>
      <c r="D93" s="181" t="s">
        <v>147</v>
      </c>
      <c r="E93" s="182" t="s">
        <v>1197</v>
      </c>
      <c r="F93" s="183" t="s">
        <v>1198</v>
      </c>
      <c r="G93" s="184" t="s">
        <v>253</v>
      </c>
      <c r="H93" s="185">
        <v>1</v>
      </c>
      <c r="I93" s="186">
        <v>21951</v>
      </c>
      <c r="J93" s="187">
        <f>H93*I93</f>
        <v>21951</v>
      </c>
      <c r="K93" s="183" t="s">
        <v>151</v>
      </c>
      <c r="L93" s="40"/>
      <c r="M93" s="188" t="s">
        <v>5</v>
      </c>
      <c r="N93" s="189" t="s">
        <v>41</v>
      </c>
      <c r="O93" s="41"/>
      <c r="P93" s="190">
        <v>0</v>
      </c>
      <c r="Q93" s="190">
        <v>0</v>
      </c>
      <c r="R93" s="190">
        <v>0</v>
      </c>
      <c r="S93" s="190">
        <v>0</v>
      </c>
      <c r="T93" s="191">
        <v>0</v>
      </c>
      <c r="AR93" s="24" t="s">
        <v>1192</v>
      </c>
      <c r="AT93" s="24" t="s">
        <v>147</v>
      </c>
      <c r="AU93" s="24" t="s">
        <v>78</v>
      </c>
      <c r="AY93" s="24" t="s">
        <v>145</v>
      </c>
      <c r="BE93" s="192">
        <v>0</v>
      </c>
      <c r="BF93" s="192">
        <v>0</v>
      </c>
      <c r="BG93" s="192">
        <v>0</v>
      </c>
      <c r="BH93" s="192">
        <v>0</v>
      </c>
      <c r="BI93" s="192">
        <v>0</v>
      </c>
      <c r="BJ93" s="24" t="s">
        <v>74</v>
      </c>
      <c r="BK93" s="192">
        <v>0</v>
      </c>
      <c r="BL93" s="24" t="s">
        <v>1192</v>
      </c>
      <c r="BM93" s="24" t="s">
        <v>1199</v>
      </c>
    </row>
    <row r="94" spans="2:65" s="1" customFormat="1" ht="27" x14ac:dyDescent="0.3">
      <c r="B94" s="40"/>
      <c r="D94" s="193" t="s">
        <v>154</v>
      </c>
      <c r="F94" s="194" t="s">
        <v>1200</v>
      </c>
      <c r="I94" s="155"/>
      <c r="L94" s="40"/>
      <c r="M94" s="195"/>
      <c r="N94" s="41"/>
      <c r="O94" s="41"/>
      <c r="P94" s="41"/>
      <c r="Q94" s="41"/>
      <c r="R94" s="41"/>
      <c r="S94" s="41"/>
      <c r="T94" s="69"/>
      <c r="AT94" s="24" t="s">
        <v>154</v>
      </c>
      <c r="AU94" s="24" t="s">
        <v>78</v>
      </c>
    </row>
    <row r="95" spans="2:65" s="1" customFormat="1" ht="16.5" customHeight="1" x14ac:dyDescent="0.3">
      <c r="B95" s="180"/>
      <c r="C95" s="181" t="s">
        <v>152</v>
      </c>
      <c r="D95" s="181" t="s">
        <v>147</v>
      </c>
      <c r="E95" s="182" t="s">
        <v>1201</v>
      </c>
      <c r="F95" s="183" t="s">
        <v>1202</v>
      </c>
      <c r="G95" s="184" t="s">
        <v>253</v>
      </c>
      <c r="H95" s="185">
        <v>1</v>
      </c>
      <c r="I95" s="186">
        <v>21951</v>
      </c>
      <c r="J95" s="187">
        <f>H95*I95</f>
        <v>21951</v>
      </c>
      <c r="K95" s="183" t="s">
        <v>151</v>
      </c>
      <c r="L95" s="40"/>
      <c r="M95" s="188" t="s">
        <v>5</v>
      </c>
      <c r="N95" s="189" t="s">
        <v>41</v>
      </c>
      <c r="O95" s="41"/>
      <c r="P95" s="190">
        <v>0</v>
      </c>
      <c r="Q95" s="190">
        <v>0</v>
      </c>
      <c r="R95" s="190">
        <v>0</v>
      </c>
      <c r="S95" s="190">
        <v>0</v>
      </c>
      <c r="T95" s="191">
        <v>0</v>
      </c>
      <c r="AR95" s="24" t="s">
        <v>1192</v>
      </c>
      <c r="AT95" s="24" t="s">
        <v>147</v>
      </c>
      <c r="AU95" s="24" t="s">
        <v>78</v>
      </c>
      <c r="AY95" s="24" t="s">
        <v>145</v>
      </c>
      <c r="BE95" s="192">
        <v>0</v>
      </c>
      <c r="BF95" s="192">
        <v>0</v>
      </c>
      <c r="BG95" s="192">
        <v>0</v>
      </c>
      <c r="BH95" s="192">
        <v>0</v>
      </c>
      <c r="BI95" s="192">
        <v>0</v>
      </c>
      <c r="BJ95" s="24" t="s">
        <v>74</v>
      </c>
      <c r="BK95" s="192">
        <v>0</v>
      </c>
      <c r="BL95" s="24" t="s">
        <v>1192</v>
      </c>
      <c r="BM95" s="24" t="s">
        <v>1203</v>
      </c>
    </row>
    <row r="96" spans="2:65" s="1" customFormat="1" x14ac:dyDescent="0.3">
      <c r="B96" s="40"/>
      <c r="D96" s="193" t="s">
        <v>154</v>
      </c>
      <c r="F96" s="194" t="s">
        <v>1204</v>
      </c>
      <c r="I96" s="155"/>
      <c r="L96" s="40"/>
      <c r="M96" s="195"/>
      <c r="N96" s="41"/>
      <c r="O96" s="41"/>
      <c r="P96" s="41"/>
      <c r="Q96" s="41"/>
      <c r="R96" s="41"/>
      <c r="S96" s="41"/>
      <c r="T96" s="69"/>
      <c r="AT96" s="24" t="s">
        <v>154</v>
      </c>
      <c r="AU96" s="24" t="s">
        <v>78</v>
      </c>
    </row>
    <row r="97" spans="2:65" s="12" customFormat="1" x14ac:dyDescent="0.3">
      <c r="B97" s="197"/>
      <c r="D97" s="193" t="s">
        <v>158</v>
      </c>
      <c r="E97" s="198" t="s">
        <v>5</v>
      </c>
      <c r="F97" s="199" t="s">
        <v>1205</v>
      </c>
      <c r="H97" s="198" t="s">
        <v>5</v>
      </c>
      <c r="I97" s="200"/>
      <c r="L97" s="197"/>
      <c r="M97" s="201"/>
      <c r="N97" s="202"/>
      <c r="O97" s="202"/>
      <c r="P97" s="202"/>
      <c r="Q97" s="202"/>
      <c r="R97" s="202"/>
      <c r="S97" s="202"/>
      <c r="T97" s="203"/>
      <c r="AT97" s="198" t="s">
        <v>158</v>
      </c>
      <c r="AU97" s="198" t="s">
        <v>78</v>
      </c>
      <c r="AV97" s="12" t="s">
        <v>74</v>
      </c>
      <c r="AW97" s="12" t="s">
        <v>34</v>
      </c>
      <c r="AX97" s="12" t="s">
        <v>70</v>
      </c>
      <c r="AY97" s="198" t="s">
        <v>145</v>
      </c>
    </row>
    <row r="98" spans="2:65" s="13" customFormat="1" x14ac:dyDescent="0.3">
      <c r="B98" s="204"/>
      <c r="D98" s="193" t="s">
        <v>158</v>
      </c>
      <c r="E98" s="205" t="s">
        <v>5</v>
      </c>
      <c r="F98" s="206" t="s">
        <v>256</v>
      </c>
      <c r="H98" s="207">
        <v>1</v>
      </c>
      <c r="I98" s="208"/>
      <c r="L98" s="204"/>
      <c r="M98" s="209"/>
      <c r="N98" s="210"/>
      <c r="O98" s="210"/>
      <c r="P98" s="210"/>
      <c r="Q98" s="210"/>
      <c r="R98" s="210"/>
      <c r="S98" s="210"/>
      <c r="T98" s="211"/>
      <c r="AT98" s="205" t="s">
        <v>158</v>
      </c>
      <c r="AU98" s="205" t="s">
        <v>78</v>
      </c>
      <c r="AV98" s="13" t="s">
        <v>78</v>
      </c>
      <c r="AW98" s="13" t="s">
        <v>34</v>
      </c>
      <c r="AX98" s="13" t="s">
        <v>74</v>
      </c>
      <c r="AY98" s="205" t="s">
        <v>145</v>
      </c>
    </row>
    <row r="99" spans="2:65" s="13" customFormat="1" x14ac:dyDescent="0.3">
      <c r="B99" s="204"/>
      <c r="C99" s="243">
        <v>5</v>
      </c>
      <c r="D99" s="243"/>
      <c r="E99" s="244"/>
      <c r="F99" s="245" t="s">
        <v>1335</v>
      </c>
      <c r="G99" s="246" t="s">
        <v>253</v>
      </c>
      <c r="H99" s="247">
        <v>1</v>
      </c>
      <c r="I99" s="186">
        <v>12195</v>
      </c>
      <c r="J99" s="187">
        <f>H99*I99</f>
        <v>12195</v>
      </c>
      <c r="K99" s="245" t="s">
        <v>5</v>
      </c>
      <c r="L99" s="204"/>
      <c r="M99" s="209"/>
      <c r="N99" s="242"/>
      <c r="O99" s="242"/>
      <c r="P99" s="242"/>
      <c r="Q99" s="242"/>
      <c r="R99" s="242"/>
      <c r="S99" s="242"/>
      <c r="T99" s="211"/>
      <c r="AT99" s="205"/>
      <c r="AU99" s="205"/>
      <c r="AY99" s="205"/>
    </row>
    <row r="100" spans="2:65" s="13" customFormat="1" ht="27" x14ac:dyDescent="0.3">
      <c r="B100" s="204"/>
      <c r="C100" s="248"/>
      <c r="D100" s="248"/>
      <c r="E100" s="249"/>
      <c r="F100" s="250" t="s">
        <v>1336</v>
      </c>
      <c r="G100" s="251"/>
      <c r="H100" s="252"/>
      <c r="I100" s="253"/>
      <c r="J100" s="253"/>
      <c r="K100" s="250"/>
      <c r="L100" s="204"/>
      <c r="M100" s="209"/>
      <c r="N100" s="242"/>
      <c r="O100" s="242"/>
      <c r="P100" s="242"/>
      <c r="Q100" s="242"/>
      <c r="R100" s="242"/>
      <c r="S100" s="242"/>
      <c r="T100" s="211"/>
      <c r="AT100" s="205"/>
      <c r="AU100" s="205"/>
      <c r="AY100" s="205"/>
    </row>
    <row r="101" spans="2:65" s="11" customFormat="1" ht="37.35" customHeight="1" x14ac:dyDescent="0.35">
      <c r="B101" s="167"/>
      <c r="D101" s="168" t="s">
        <v>69</v>
      </c>
      <c r="E101" s="169" t="s">
        <v>1206</v>
      </c>
      <c r="F101" s="169" t="s">
        <v>1207</v>
      </c>
      <c r="I101" s="170"/>
      <c r="J101" s="171">
        <f>J103</f>
        <v>30489.81</v>
      </c>
      <c r="L101" s="167"/>
      <c r="M101" s="172"/>
      <c r="N101" s="173"/>
      <c r="O101" s="173"/>
      <c r="P101" s="174">
        <v>0</v>
      </c>
      <c r="Q101" s="173"/>
      <c r="R101" s="174">
        <v>0</v>
      </c>
      <c r="S101" s="173"/>
      <c r="T101" s="175">
        <v>0</v>
      </c>
      <c r="AR101" s="168" t="s">
        <v>182</v>
      </c>
      <c r="AT101" s="176" t="s">
        <v>69</v>
      </c>
      <c r="AU101" s="176" t="s">
        <v>70</v>
      </c>
      <c r="AY101" s="168" t="s">
        <v>145</v>
      </c>
      <c r="BK101" s="177">
        <v>0</v>
      </c>
    </row>
    <row r="102" spans="2:65" s="11" customFormat="1" ht="19.899999999999999" customHeight="1" x14ac:dyDescent="0.3">
      <c r="B102" s="167"/>
      <c r="D102" s="168" t="s">
        <v>69</v>
      </c>
      <c r="E102" s="178" t="s">
        <v>1208</v>
      </c>
      <c r="F102" s="178" t="s">
        <v>1209</v>
      </c>
      <c r="I102" s="170"/>
      <c r="J102" s="179">
        <f>J103</f>
        <v>30489.81</v>
      </c>
      <c r="L102" s="167"/>
      <c r="M102" s="172"/>
      <c r="N102" s="173"/>
      <c r="O102" s="173"/>
      <c r="P102" s="174">
        <v>0</v>
      </c>
      <c r="Q102" s="173"/>
      <c r="R102" s="174">
        <v>0</v>
      </c>
      <c r="S102" s="173"/>
      <c r="T102" s="175">
        <v>0</v>
      </c>
      <c r="AR102" s="168" t="s">
        <v>182</v>
      </c>
      <c r="AT102" s="176" t="s">
        <v>69</v>
      </c>
      <c r="AU102" s="176" t="s">
        <v>74</v>
      </c>
      <c r="AY102" s="168" t="s">
        <v>145</v>
      </c>
      <c r="BK102" s="177">
        <v>0</v>
      </c>
    </row>
    <row r="103" spans="2:65" s="1" customFormat="1" ht="16.5" customHeight="1" x14ac:dyDescent="0.3">
      <c r="B103" s="180"/>
      <c r="C103" s="181">
        <v>6</v>
      </c>
      <c r="D103" s="181" t="s">
        <v>147</v>
      </c>
      <c r="E103" s="182" t="s">
        <v>1210</v>
      </c>
      <c r="F103" s="183" t="s">
        <v>1211</v>
      </c>
      <c r="G103" s="184" t="s">
        <v>253</v>
      </c>
      <c r="H103" s="185">
        <v>1</v>
      </c>
      <c r="I103" s="186">
        <v>30489.81</v>
      </c>
      <c r="J103" s="187">
        <f>H103*I103</f>
        <v>30489.81</v>
      </c>
      <c r="K103" s="183" t="s">
        <v>151</v>
      </c>
      <c r="L103" s="40"/>
      <c r="M103" s="188" t="s">
        <v>5</v>
      </c>
      <c r="N103" s="189" t="s">
        <v>41</v>
      </c>
      <c r="O103" s="41"/>
      <c r="P103" s="190">
        <v>0</v>
      </c>
      <c r="Q103" s="190">
        <v>0</v>
      </c>
      <c r="R103" s="190">
        <v>0</v>
      </c>
      <c r="S103" s="190">
        <v>0</v>
      </c>
      <c r="T103" s="191">
        <v>0</v>
      </c>
      <c r="AR103" s="24" t="s">
        <v>1192</v>
      </c>
      <c r="AT103" s="24" t="s">
        <v>147</v>
      </c>
      <c r="AU103" s="24" t="s">
        <v>78</v>
      </c>
      <c r="AY103" s="24" t="s">
        <v>145</v>
      </c>
      <c r="BE103" s="192">
        <v>0</v>
      </c>
      <c r="BF103" s="192">
        <v>0</v>
      </c>
      <c r="BG103" s="192">
        <v>0</v>
      </c>
      <c r="BH103" s="192">
        <v>0</v>
      </c>
      <c r="BI103" s="192">
        <v>0</v>
      </c>
      <c r="BJ103" s="24" t="s">
        <v>74</v>
      </c>
      <c r="BK103" s="192">
        <v>0</v>
      </c>
      <c r="BL103" s="24" t="s">
        <v>1192</v>
      </c>
      <c r="BM103" s="24" t="s">
        <v>1212</v>
      </c>
    </row>
    <row r="104" spans="2:65" s="1" customFormat="1" ht="27" x14ac:dyDescent="0.3">
      <c r="B104" s="40"/>
      <c r="D104" s="193" t="s">
        <v>154</v>
      </c>
      <c r="F104" s="194" t="s">
        <v>1213</v>
      </c>
      <c r="I104" s="155"/>
      <c r="L104" s="40"/>
      <c r="M104" s="239"/>
      <c r="N104" s="240"/>
      <c r="O104" s="240"/>
      <c r="P104" s="240"/>
      <c r="Q104" s="240"/>
      <c r="R104" s="240"/>
      <c r="S104" s="240"/>
      <c r="T104" s="241"/>
      <c r="AT104" s="24" t="s">
        <v>154</v>
      </c>
      <c r="AU104" s="24" t="s">
        <v>78</v>
      </c>
    </row>
    <row r="105" spans="2:65" s="1" customFormat="1" ht="6.95" customHeight="1" x14ac:dyDescent="0.3">
      <c r="B105" s="55"/>
      <c r="C105" s="56"/>
      <c r="D105" s="56"/>
      <c r="E105" s="56"/>
      <c r="F105" s="56"/>
      <c r="G105" s="56"/>
      <c r="H105" s="56"/>
      <c r="I105" s="133"/>
      <c r="J105" s="56"/>
      <c r="K105" s="56"/>
      <c r="L105" s="40"/>
    </row>
  </sheetData>
  <autoFilter ref="C85:K104"/>
  <mergeCells count="13">
    <mergeCell ref="E78:H78"/>
    <mergeCell ref="G1:H1"/>
    <mergeCell ref="L2:V2"/>
    <mergeCell ref="E49:H49"/>
    <mergeCell ref="E51:H51"/>
    <mergeCell ref="J55:J56"/>
    <mergeCell ref="E74:H74"/>
    <mergeCell ref="E76:H76"/>
    <mergeCell ref="E7:H7"/>
    <mergeCell ref="E9:H9"/>
    <mergeCell ref="E11:H11"/>
    <mergeCell ref="E26:H26"/>
    <mergeCell ref="E47:H47"/>
  </mergeCells>
  <hyperlinks>
    <hyperlink ref="F1:G1" location="C2" display="1) Krycí list soupisu"/>
    <hyperlink ref="G1:H1" location="C58" display="2) Rekapitulace"/>
    <hyperlink ref="J1" location="C85" display="3) Soupis prací"/>
    <hyperlink ref="L1:V1" location="'Rekapitulace stavby'!C2" display="Rekapitulace stavby"/>
  </hyperlinks>
  <pageMargins left="0.58333330000000005" right="0.58333330000000005" top="0.58333330000000005" bottom="0.58333330000000005" header="0" footer="0"/>
  <pageSetup paperSize="9" scale="70" fitToHeight="100" orientation="portrait"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401"/>
  <sheetViews>
    <sheetView showGridLines="0" workbookViewId="0">
      <pane ySplit="1" topLeftCell="A71" activePane="bottomLeft" state="frozen"/>
      <selection pane="bottomLeft" activeCell="W328" sqref="W328"/>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5"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21"/>
      <c r="B1" s="106"/>
      <c r="C1" s="106"/>
      <c r="D1" s="107" t="s">
        <v>1</v>
      </c>
      <c r="E1" s="106"/>
      <c r="F1" s="108" t="s">
        <v>100</v>
      </c>
      <c r="G1" s="297" t="s">
        <v>101</v>
      </c>
      <c r="H1" s="297"/>
      <c r="I1" s="109"/>
      <c r="J1" s="108" t="s">
        <v>102</v>
      </c>
      <c r="K1" s="107" t="s">
        <v>103</v>
      </c>
      <c r="L1" s="108" t="s">
        <v>104</v>
      </c>
      <c r="M1" s="108"/>
      <c r="N1" s="108"/>
      <c r="O1" s="108"/>
      <c r="P1" s="108"/>
      <c r="Q1" s="108"/>
      <c r="R1" s="108"/>
      <c r="S1" s="108"/>
      <c r="T1" s="108"/>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x14ac:dyDescent="0.3">
      <c r="L2" s="263" t="s">
        <v>8</v>
      </c>
      <c r="M2" s="264"/>
      <c r="N2" s="264"/>
      <c r="O2" s="264"/>
      <c r="P2" s="264"/>
      <c r="Q2" s="264"/>
      <c r="R2" s="264"/>
      <c r="S2" s="264"/>
      <c r="T2" s="264"/>
      <c r="U2" s="264"/>
      <c r="V2" s="264"/>
      <c r="AT2" s="24" t="s">
        <v>96</v>
      </c>
    </row>
    <row r="3" spans="1:70" ht="6.95" customHeight="1" x14ac:dyDescent="0.3">
      <c r="B3" s="25"/>
      <c r="C3" s="26"/>
      <c r="D3" s="26"/>
      <c r="E3" s="26"/>
      <c r="F3" s="26"/>
      <c r="G3" s="26"/>
      <c r="H3" s="26"/>
      <c r="I3" s="110"/>
      <c r="J3" s="26"/>
      <c r="K3" s="27"/>
      <c r="AT3" s="24" t="s">
        <v>78</v>
      </c>
    </row>
    <row r="4" spans="1:70" ht="36.950000000000003" customHeight="1" x14ac:dyDescent="0.3">
      <c r="B4" s="28"/>
      <c r="C4" s="29"/>
      <c r="D4" s="30" t="s">
        <v>105</v>
      </c>
      <c r="E4" s="29"/>
      <c r="F4" s="29"/>
      <c r="G4" s="29"/>
      <c r="H4" s="29"/>
      <c r="I4" s="111"/>
      <c r="J4" s="29"/>
      <c r="K4" s="31"/>
      <c r="M4" s="32" t="s">
        <v>13</v>
      </c>
      <c r="AT4" s="24" t="s">
        <v>6</v>
      </c>
    </row>
    <row r="5" spans="1:70" ht="6.95" customHeight="1" x14ac:dyDescent="0.3">
      <c r="B5" s="28"/>
      <c r="C5" s="29"/>
      <c r="D5" s="29"/>
      <c r="E5" s="29"/>
      <c r="F5" s="29"/>
      <c r="G5" s="29"/>
      <c r="H5" s="29"/>
      <c r="I5" s="111"/>
      <c r="J5" s="29"/>
      <c r="K5" s="31"/>
    </row>
    <row r="6" spans="1:70" ht="15" x14ac:dyDescent="0.3">
      <c r="B6" s="28"/>
      <c r="C6" s="29"/>
      <c r="D6" s="37" t="s">
        <v>19</v>
      </c>
      <c r="E6" s="29"/>
      <c r="F6" s="29"/>
      <c r="G6" s="29"/>
      <c r="H6" s="29"/>
      <c r="I6" s="111"/>
      <c r="J6" s="29"/>
      <c r="K6" s="31"/>
    </row>
    <row r="7" spans="1:70" ht="16.5" customHeight="1" x14ac:dyDescent="0.3">
      <c r="B7" s="28"/>
      <c r="C7" s="29"/>
      <c r="D7" s="29"/>
      <c r="E7" s="298" t="s">
        <v>20</v>
      </c>
      <c r="F7" s="304"/>
      <c r="G7" s="304"/>
      <c r="H7" s="304"/>
      <c r="I7" s="111"/>
      <c r="J7" s="29"/>
      <c r="K7" s="31"/>
    </row>
    <row r="8" spans="1:70" ht="15" x14ac:dyDescent="0.3">
      <c r="B8" s="28"/>
      <c r="C8" s="29"/>
      <c r="D8" s="37" t="s">
        <v>106</v>
      </c>
      <c r="E8" s="29"/>
      <c r="F8" s="29"/>
      <c r="G8" s="29"/>
      <c r="H8" s="29"/>
      <c r="I8" s="111"/>
      <c r="J8" s="29"/>
      <c r="K8" s="31"/>
    </row>
    <row r="9" spans="1:70" s="1" customFormat="1" ht="16.5" customHeight="1" x14ac:dyDescent="0.3">
      <c r="B9" s="40"/>
      <c r="C9" s="41"/>
      <c r="D9" s="41"/>
      <c r="E9" s="298" t="s">
        <v>1214</v>
      </c>
      <c r="F9" s="299"/>
      <c r="G9" s="299"/>
      <c r="H9" s="299"/>
      <c r="I9" s="112"/>
      <c r="J9" s="41"/>
      <c r="K9" s="44"/>
    </row>
    <row r="10" spans="1:70" s="1" customFormat="1" ht="15" x14ac:dyDescent="0.3">
      <c r="B10" s="40"/>
      <c r="C10" s="41"/>
      <c r="D10" s="37" t="s">
        <v>108</v>
      </c>
      <c r="E10" s="41"/>
      <c r="F10" s="41"/>
      <c r="G10" s="41"/>
      <c r="H10" s="41"/>
      <c r="I10" s="112"/>
      <c r="J10" s="41"/>
      <c r="K10" s="44"/>
    </row>
    <row r="11" spans="1:70" s="1" customFormat="1" ht="36.950000000000003" customHeight="1" x14ac:dyDescent="0.3">
      <c r="B11" s="40"/>
      <c r="C11" s="41"/>
      <c r="D11" s="41"/>
      <c r="E11" s="300" t="s">
        <v>1215</v>
      </c>
      <c r="F11" s="299"/>
      <c r="G11" s="299"/>
      <c r="H11" s="299"/>
      <c r="I11" s="112"/>
      <c r="J11" s="41"/>
      <c r="K11" s="44"/>
    </row>
    <row r="12" spans="1:70" s="1" customFormat="1" x14ac:dyDescent="0.3">
      <c r="B12" s="40"/>
      <c r="C12" s="41"/>
      <c r="D12" s="41"/>
      <c r="E12" s="41"/>
      <c r="F12" s="41"/>
      <c r="G12" s="41"/>
      <c r="H12" s="41"/>
      <c r="I12" s="112"/>
      <c r="J12" s="41"/>
      <c r="K12" s="44"/>
    </row>
    <row r="13" spans="1:70" s="1" customFormat="1" ht="14.45" customHeight="1" x14ac:dyDescent="0.3">
      <c r="B13" s="40"/>
      <c r="C13" s="41"/>
      <c r="D13" s="37" t="s">
        <v>21</v>
      </c>
      <c r="E13" s="41"/>
      <c r="F13" s="35" t="s">
        <v>5</v>
      </c>
      <c r="G13" s="41"/>
      <c r="H13" s="41"/>
      <c r="I13" s="113" t="s">
        <v>22</v>
      </c>
      <c r="J13" s="35" t="s">
        <v>5</v>
      </c>
      <c r="K13" s="44"/>
    </row>
    <row r="14" spans="1:70" s="1" customFormat="1" ht="14.45" customHeight="1" x14ac:dyDescent="0.3">
      <c r="B14" s="40"/>
      <c r="C14" s="41"/>
      <c r="D14" s="37" t="s">
        <v>23</v>
      </c>
      <c r="E14" s="41"/>
      <c r="F14" s="35" t="s">
        <v>24</v>
      </c>
      <c r="G14" s="41"/>
      <c r="H14" s="41"/>
      <c r="I14" s="113" t="s">
        <v>25</v>
      </c>
      <c r="J14" s="114" t="s">
        <v>26</v>
      </c>
      <c r="K14" s="44"/>
    </row>
    <row r="15" spans="1:70" s="1" customFormat="1" ht="10.9" customHeight="1" x14ac:dyDescent="0.3">
      <c r="B15" s="40"/>
      <c r="C15" s="41"/>
      <c r="D15" s="41"/>
      <c r="E15" s="41"/>
      <c r="F15" s="41"/>
      <c r="G15" s="41"/>
      <c r="H15" s="41"/>
      <c r="I15" s="112"/>
      <c r="J15" s="41"/>
      <c r="K15" s="44"/>
    </row>
    <row r="16" spans="1:70" s="1" customFormat="1" ht="14.45" customHeight="1" x14ac:dyDescent="0.3">
      <c r="B16" s="40"/>
      <c r="C16" s="41"/>
      <c r="D16" s="37" t="s">
        <v>27</v>
      </c>
      <c r="E16" s="41"/>
      <c r="F16" s="41"/>
      <c r="G16" s="41"/>
      <c r="H16" s="41"/>
      <c r="I16" s="113" t="s">
        <v>28</v>
      </c>
      <c r="J16" s="35" t="s">
        <v>5</v>
      </c>
      <c r="K16" s="44"/>
    </row>
    <row r="17" spans="2:11" s="1" customFormat="1" ht="18" customHeight="1" x14ac:dyDescent="0.3">
      <c r="B17" s="40"/>
      <c r="C17" s="41"/>
      <c r="D17" s="41"/>
      <c r="E17" s="35" t="s">
        <v>29</v>
      </c>
      <c r="F17" s="41"/>
      <c r="G17" s="41"/>
      <c r="H17" s="41"/>
      <c r="I17" s="113" t="s">
        <v>30</v>
      </c>
      <c r="J17" s="35" t="s">
        <v>5</v>
      </c>
      <c r="K17" s="44"/>
    </row>
    <row r="18" spans="2:11" s="1" customFormat="1" ht="6.95" customHeight="1" x14ac:dyDescent="0.3">
      <c r="B18" s="40"/>
      <c r="C18" s="41"/>
      <c r="D18" s="41"/>
      <c r="E18" s="41"/>
      <c r="F18" s="41"/>
      <c r="G18" s="41"/>
      <c r="H18" s="41"/>
      <c r="I18" s="112"/>
      <c r="J18" s="41"/>
      <c r="K18" s="44"/>
    </row>
    <row r="19" spans="2:11" s="1" customFormat="1" ht="14.45" customHeight="1" x14ac:dyDescent="0.3">
      <c r="B19" s="40"/>
      <c r="C19" s="41"/>
      <c r="D19" s="37" t="s">
        <v>31</v>
      </c>
      <c r="E19" s="41"/>
      <c r="F19" s="41"/>
      <c r="G19" s="41"/>
      <c r="H19" s="41"/>
      <c r="I19" s="113" t="s">
        <v>28</v>
      </c>
      <c r="J19" s="35" t="s">
        <v>5</v>
      </c>
      <c r="K19" s="44"/>
    </row>
    <row r="20" spans="2:11" s="1" customFormat="1" ht="18" customHeight="1" x14ac:dyDescent="0.3">
      <c r="B20" s="40"/>
      <c r="C20" s="41"/>
      <c r="D20" s="41"/>
      <c r="E20" s="35" t="s">
        <v>5</v>
      </c>
      <c r="F20" s="41"/>
      <c r="G20" s="41"/>
      <c r="H20" s="41"/>
      <c r="I20" s="113" t="s">
        <v>30</v>
      </c>
      <c r="J20" s="35" t="s">
        <v>5</v>
      </c>
      <c r="K20" s="44"/>
    </row>
    <row r="21" spans="2:11" s="1" customFormat="1" ht="6.95" customHeight="1" x14ac:dyDescent="0.3">
      <c r="B21" s="40"/>
      <c r="C21" s="41"/>
      <c r="D21" s="41"/>
      <c r="E21" s="41"/>
      <c r="F21" s="41"/>
      <c r="G21" s="41"/>
      <c r="H21" s="41"/>
      <c r="I21" s="112"/>
      <c r="J21" s="41"/>
      <c r="K21" s="44"/>
    </row>
    <row r="22" spans="2:11" s="1" customFormat="1" ht="14.45" customHeight="1" x14ac:dyDescent="0.3">
      <c r="B22" s="40"/>
      <c r="C22" s="41"/>
      <c r="D22" s="37" t="s">
        <v>32</v>
      </c>
      <c r="E22" s="41"/>
      <c r="F22" s="41"/>
      <c r="G22" s="41"/>
      <c r="H22" s="41"/>
      <c r="I22" s="113" t="s">
        <v>28</v>
      </c>
      <c r="J22" s="35" t="s">
        <v>5</v>
      </c>
      <c r="K22" s="44"/>
    </row>
    <row r="23" spans="2:11" s="1" customFormat="1" ht="18" customHeight="1" x14ac:dyDescent="0.3">
      <c r="B23" s="40"/>
      <c r="C23" s="41"/>
      <c r="D23" s="41"/>
      <c r="E23" s="35" t="s">
        <v>33</v>
      </c>
      <c r="F23" s="41"/>
      <c r="G23" s="41"/>
      <c r="H23" s="41"/>
      <c r="I23" s="113" t="s">
        <v>30</v>
      </c>
      <c r="J23" s="35" t="s">
        <v>5</v>
      </c>
      <c r="K23" s="44"/>
    </row>
    <row r="24" spans="2:11" s="1" customFormat="1" ht="6.95" customHeight="1" x14ac:dyDescent="0.3">
      <c r="B24" s="40"/>
      <c r="C24" s="41"/>
      <c r="D24" s="41"/>
      <c r="E24" s="41"/>
      <c r="F24" s="41"/>
      <c r="G24" s="41"/>
      <c r="H24" s="41"/>
      <c r="I24" s="112"/>
      <c r="J24" s="41"/>
      <c r="K24" s="44"/>
    </row>
    <row r="25" spans="2:11" s="1" customFormat="1" ht="14.45" customHeight="1" x14ac:dyDescent="0.3">
      <c r="B25" s="40"/>
      <c r="C25" s="41"/>
      <c r="D25" s="37" t="s">
        <v>35</v>
      </c>
      <c r="E25" s="41"/>
      <c r="F25" s="41"/>
      <c r="G25" s="41"/>
      <c r="H25" s="41"/>
      <c r="I25" s="112"/>
      <c r="J25" s="41"/>
      <c r="K25" s="44"/>
    </row>
    <row r="26" spans="2:11" s="7" customFormat="1" ht="16.5" customHeight="1" x14ac:dyDescent="0.3">
      <c r="B26" s="115"/>
      <c r="C26" s="116"/>
      <c r="D26" s="116"/>
      <c r="E26" s="270" t="s">
        <v>5</v>
      </c>
      <c r="F26" s="270"/>
      <c r="G26" s="270"/>
      <c r="H26" s="270"/>
      <c r="I26" s="117"/>
      <c r="J26" s="116"/>
      <c r="K26" s="118"/>
    </row>
    <row r="27" spans="2:11" s="1" customFormat="1" ht="6.95" customHeight="1" x14ac:dyDescent="0.3">
      <c r="B27" s="40"/>
      <c r="C27" s="41"/>
      <c r="D27" s="41"/>
      <c r="E27" s="41"/>
      <c r="F27" s="41"/>
      <c r="G27" s="41"/>
      <c r="H27" s="41"/>
      <c r="I27" s="112"/>
      <c r="J27" s="41"/>
      <c r="K27" s="44"/>
    </row>
    <row r="28" spans="2:11" s="1" customFormat="1" ht="6.95" customHeight="1" x14ac:dyDescent="0.3">
      <c r="B28" s="40"/>
      <c r="C28" s="41"/>
      <c r="D28" s="67"/>
      <c r="E28" s="67"/>
      <c r="F28" s="67"/>
      <c r="G28" s="67"/>
      <c r="H28" s="67"/>
      <c r="I28" s="119"/>
      <c r="J28" s="67"/>
      <c r="K28" s="120"/>
    </row>
    <row r="29" spans="2:11" s="1" customFormat="1" ht="25.35" customHeight="1" x14ac:dyDescent="0.3">
      <c r="B29" s="40"/>
      <c r="C29" s="41"/>
      <c r="D29" s="121" t="s">
        <v>36</v>
      </c>
      <c r="E29" s="41"/>
      <c r="F29" s="41"/>
      <c r="G29" s="41"/>
      <c r="H29" s="41"/>
      <c r="I29" s="112"/>
      <c r="J29" s="122">
        <f>J60</f>
        <v>880296.98399762053</v>
      </c>
      <c r="K29" s="44"/>
    </row>
    <row r="30" spans="2:11" s="1" customFormat="1" ht="6.95" customHeight="1" x14ac:dyDescent="0.3">
      <c r="B30" s="40"/>
      <c r="C30" s="41"/>
      <c r="D30" s="67"/>
      <c r="E30" s="67"/>
      <c r="F30" s="67"/>
      <c r="G30" s="67"/>
      <c r="H30" s="67"/>
      <c r="I30" s="119"/>
      <c r="J30" s="67"/>
      <c r="K30" s="120"/>
    </row>
    <row r="31" spans="2:11" s="1" customFormat="1" ht="14.45" customHeight="1" x14ac:dyDescent="0.3">
      <c r="B31" s="40"/>
      <c r="C31" s="41"/>
      <c r="D31" s="41"/>
      <c r="E31" s="41"/>
      <c r="F31" s="45" t="s">
        <v>38</v>
      </c>
      <c r="G31" s="41"/>
      <c r="H31" s="41"/>
      <c r="I31" s="123" t="s">
        <v>37</v>
      </c>
      <c r="J31" s="45" t="s">
        <v>39</v>
      </c>
      <c r="K31" s="44"/>
    </row>
    <row r="32" spans="2:11" s="1" customFormat="1" ht="14.45" customHeight="1" x14ac:dyDescent="0.3">
      <c r="B32" s="40"/>
      <c r="C32" s="41"/>
      <c r="D32" s="48" t="s">
        <v>40</v>
      </c>
      <c r="E32" s="48" t="s">
        <v>41</v>
      </c>
      <c r="F32" s="124">
        <f>J29</f>
        <v>880296.98399762053</v>
      </c>
      <c r="G32" s="41"/>
      <c r="H32" s="41"/>
      <c r="I32" s="125">
        <v>0.21</v>
      </c>
      <c r="J32" s="124">
        <f>F32*0.21</f>
        <v>184862.36663950031</v>
      </c>
      <c r="K32" s="44"/>
    </row>
    <row r="33" spans="2:11" s="1" customFormat="1" ht="14.45" customHeight="1" x14ac:dyDescent="0.3">
      <c r="B33" s="40"/>
      <c r="C33" s="41"/>
      <c r="D33" s="41"/>
      <c r="E33" s="48" t="s">
        <v>42</v>
      </c>
      <c r="F33" s="124">
        <v>0</v>
      </c>
      <c r="G33" s="41"/>
      <c r="H33" s="41"/>
      <c r="I33" s="125">
        <v>0.15</v>
      </c>
      <c r="J33" s="124">
        <v>0</v>
      </c>
      <c r="K33" s="44"/>
    </row>
    <row r="34" spans="2:11" s="1" customFormat="1" ht="14.45" hidden="1" customHeight="1" x14ac:dyDescent="0.3">
      <c r="B34" s="40"/>
      <c r="C34" s="41"/>
      <c r="D34" s="41"/>
      <c r="E34" s="48" t="s">
        <v>43</v>
      </c>
      <c r="F34" s="124">
        <v>0</v>
      </c>
      <c r="G34" s="41"/>
      <c r="H34" s="41"/>
      <c r="I34" s="125">
        <v>0.21</v>
      </c>
      <c r="J34" s="124">
        <v>0</v>
      </c>
      <c r="K34" s="44"/>
    </row>
    <row r="35" spans="2:11" s="1" customFormat="1" ht="14.45" hidden="1" customHeight="1" x14ac:dyDescent="0.3">
      <c r="B35" s="40"/>
      <c r="C35" s="41"/>
      <c r="D35" s="41"/>
      <c r="E35" s="48" t="s">
        <v>44</v>
      </c>
      <c r="F35" s="124">
        <v>0</v>
      </c>
      <c r="G35" s="41"/>
      <c r="H35" s="41"/>
      <c r="I35" s="125">
        <v>0.15</v>
      </c>
      <c r="J35" s="124">
        <v>0</v>
      </c>
      <c r="K35" s="44"/>
    </row>
    <row r="36" spans="2:11" s="1" customFormat="1" ht="14.45" hidden="1" customHeight="1" x14ac:dyDescent="0.3">
      <c r="B36" s="40"/>
      <c r="C36" s="41"/>
      <c r="D36" s="41"/>
      <c r="E36" s="48" t="s">
        <v>45</v>
      </c>
      <c r="F36" s="124">
        <v>0</v>
      </c>
      <c r="G36" s="41"/>
      <c r="H36" s="41"/>
      <c r="I36" s="125">
        <v>0</v>
      </c>
      <c r="J36" s="124">
        <v>0</v>
      </c>
      <c r="K36" s="44"/>
    </row>
    <row r="37" spans="2:11" s="1" customFormat="1" ht="6.95" customHeight="1" x14ac:dyDescent="0.3">
      <c r="B37" s="40"/>
      <c r="C37" s="41"/>
      <c r="D37" s="41"/>
      <c r="E37" s="41"/>
      <c r="F37" s="41"/>
      <c r="G37" s="41"/>
      <c r="H37" s="41"/>
      <c r="I37" s="112"/>
      <c r="J37" s="41"/>
      <c r="K37" s="44"/>
    </row>
    <row r="38" spans="2:11" s="1" customFormat="1" ht="25.35" customHeight="1" x14ac:dyDescent="0.3">
      <c r="B38" s="40"/>
      <c r="C38" s="126"/>
      <c r="D38" s="127" t="s">
        <v>46</v>
      </c>
      <c r="E38" s="70"/>
      <c r="F38" s="70"/>
      <c r="G38" s="128" t="s">
        <v>47</v>
      </c>
      <c r="H38" s="129" t="s">
        <v>48</v>
      </c>
      <c r="I38" s="130"/>
      <c r="J38" s="131">
        <f>J29+J32</f>
        <v>1065159.3506371209</v>
      </c>
      <c r="K38" s="132"/>
    </row>
    <row r="39" spans="2:11" s="1" customFormat="1" ht="14.45" customHeight="1" x14ac:dyDescent="0.3">
      <c r="B39" s="55"/>
      <c r="C39" s="56"/>
      <c r="D39" s="56"/>
      <c r="E39" s="56"/>
      <c r="F39" s="56"/>
      <c r="G39" s="56"/>
      <c r="H39" s="56"/>
      <c r="I39" s="133"/>
      <c r="J39" s="56"/>
      <c r="K39" s="57"/>
    </row>
    <row r="43" spans="2:11" s="1" customFormat="1" ht="6.95" customHeight="1" x14ac:dyDescent="0.3">
      <c r="B43" s="58"/>
      <c r="C43" s="59"/>
      <c r="D43" s="59"/>
      <c r="E43" s="59"/>
      <c r="F43" s="59"/>
      <c r="G43" s="59"/>
      <c r="H43" s="59"/>
      <c r="I43" s="134"/>
      <c r="J43" s="59"/>
      <c r="K43" s="135"/>
    </row>
    <row r="44" spans="2:11" s="1" customFormat="1" ht="36.950000000000003" customHeight="1" x14ac:dyDescent="0.3">
      <c r="B44" s="40"/>
      <c r="C44" s="30" t="s">
        <v>110</v>
      </c>
      <c r="D44" s="41"/>
      <c r="E44" s="41"/>
      <c r="F44" s="41"/>
      <c r="G44" s="41"/>
      <c r="H44" s="41"/>
      <c r="I44" s="112"/>
      <c r="J44" s="41"/>
      <c r="K44" s="44"/>
    </row>
    <row r="45" spans="2:11" s="1" customFormat="1" ht="6.95" customHeight="1" x14ac:dyDescent="0.3">
      <c r="B45" s="40"/>
      <c r="C45" s="41"/>
      <c r="D45" s="41"/>
      <c r="E45" s="41"/>
      <c r="F45" s="41"/>
      <c r="G45" s="41"/>
      <c r="H45" s="41"/>
      <c r="I45" s="112"/>
      <c r="J45" s="41"/>
      <c r="K45" s="44"/>
    </row>
    <row r="46" spans="2:11" s="1" customFormat="1" ht="14.45" customHeight="1" x14ac:dyDescent="0.3">
      <c r="B46" s="40"/>
      <c r="C46" s="37" t="s">
        <v>19</v>
      </c>
      <c r="D46" s="41"/>
      <c r="E46" s="41"/>
      <c r="F46" s="41"/>
      <c r="G46" s="41"/>
      <c r="H46" s="41"/>
      <c r="I46" s="112"/>
      <c r="J46" s="41"/>
      <c r="K46" s="44"/>
    </row>
    <row r="47" spans="2:11" s="1" customFormat="1" ht="16.5" customHeight="1" x14ac:dyDescent="0.3">
      <c r="B47" s="40"/>
      <c r="C47" s="41"/>
      <c r="D47" s="41"/>
      <c r="E47" s="298" t="s">
        <v>20</v>
      </c>
      <c r="F47" s="304"/>
      <c r="G47" s="304"/>
      <c r="H47" s="304"/>
      <c r="I47" s="112"/>
      <c r="J47" s="41"/>
      <c r="K47" s="44"/>
    </row>
    <row r="48" spans="2:11" ht="15" x14ac:dyDescent="0.3">
      <c r="B48" s="28"/>
      <c r="C48" s="37" t="s">
        <v>106</v>
      </c>
      <c r="D48" s="29"/>
      <c r="E48" s="29"/>
      <c r="F48" s="29"/>
      <c r="G48" s="29"/>
      <c r="H48" s="29"/>
      <c r="I48" s="111"/>
      <c r="J48" s="29"/>
      <c r="K48" s="31"/>
    </row>
    <row r="49" spans="2:47" s="1" customFormat="1" ht="16.5" customHeight="1" x14ac:dyDescent="0.3">
      <c r="B49" s="40"/>
      <c r="C49" s="41"/>
      <c r="D49" s="41"/>
      <c r="E49" s="298" t="s">
        <v>1214</v>
      </c>
      <c r="F49" s="299"/>
      <c r="G49" s="299"/>
      <c r="H49" s="299"/>
      <c r="I49" s="112"/>
      <c r="J49" s="41"/>
      <c r="K49" s="44"/>
    </row>
    <row r="50" spans="2:47" s="1" customFormat="1" ht="14.45" customHeight="1" x14ac:dyDescent="0.3">
      <c r="B50" s="40"/>
      <c r="C50" s="37" t="s">
        <v>108</v>
      </c>
      <c r="D50" s="41"/>
      <c r="E50" s="41"/>
      <c r="F50" s="41"/>
      <c r="G50" s="41"/>
      <c r="H50" s="41"/>
      <c r="I50" s="112"/>
      <c r="J50" s="41"/>
      <c r="K50" s="44"/>
    </row>
    <row r="51" spans="2:47" s="1" customFormat="1" ht="17.25" customHeight="1" x14ac:dyDescent="0.3">
      <c r="B51" s="40"/>
      <c r="C51" s="41"/>
      <c r="D51" s="41"/>
      <c r="E51" s="300" t="s">
        <v>1215</v>
      </c>
      <c r="F51" s="299"/>
      <c r="G51" s="299"/>
      <c r="H51" s="299"/>
      <c r="I51" s="112"/>
      <c r="J51" s="41"/>
      <c r="K51" s="44"/>
    </row>
    <row r="52" spans="2:47" s="1" customFormat="1" ht="6.95" customHeight="1" x14ac:dyDescent="0.3">
      <c r="B52" s="40"/>
      <c r="C52" s="41"/>
      <c r="D52" s="41"/>
      <c r="E52" s="41"/>
      <c r="F52" s="41"/>
      <c r="G52" s="41"/>
      <c r="H52" s="41"/>
      <c r="I52" s="112"/>
      <c r="J52" s="41"/>
      <c r="K52" s="44"/>
    </row>
    <row r="53" spans="2:47" s="1" customFormat="1" ht="18" customHeight="1" x14ac:dyDescent="0.3">
      <c r="B53" s="40"/>
      <c r="C53" s="37" t="s">
        <v>23</v>
      </c>
      <c r="D53" s="41"/>
      <c r="E53" s="41"/>
      <c r="F53" s="35" t="s">
        <v>24</v>
      </c>
      <c r="G53" s="41"/>
      <c r="H53" s="41"/>
      <c r="I53" s="113" t="s">
        <v>25</v>
      </c>
      <c r="J53" s="114" t="s">
        <v>26</v>
      </c>
      <c r="K53" s="44"/>
    </row>
    <row r="54" spans="2:47" s="1" customFormat="1" ht="6.95" customHeight="1" x14ac:dyDescent="0.3">
      <c r="B54" s="40"/>
      <c r="C54" s="41"/>
      <c r="D54" s="41"/>
      <c r="E54" s="41"/>
      <c r="F54" s="41"/>
      <c r="G54" s="41"/>
      <c r="H54" s="41"/>
      <c r="I54" s="112"/>
      <c r="J54" s="41"/>
      <c r="K54" s="44"/>
    </row>
    <row r="55" spans="2:47" s="1" customFormat="1" ht="15" x14ac:dyDescent="0.3">
      <c r="B55" s="40"/>
      <c r="C55" s="37" t="s">
        <v>27</v>
      </c>
      <c r="D55" s="41"/>
      <c r="E55" s="41"/>
      <c r="F55" s="35" t="s">
        <v>29</v>
      </c>
      <c r="G55" s="41"/>
      <c r="H55" s="41"/>
      <c r="I55" s="113" t="s">
        <v>32</v>
      </c>
      <c r="J55" s="270" t="s">
        <v>33</v>
      </c>
      <c r="K55" s="44"/>
    </row>
    <row r="56" spans="2:47" s="1" customFormat="1" ht="14.45" customHeight="1" x14ac:dyDescent="0.3">
      <c r="B56" s="40"/>
      <c r="C56" s="37" t="s">
        <v>31</v>
      </c>
      <c r="D56" s="41"/>
      <c r="E56" s="41"/>
      <c r="F56" s="35" t="s">
        <v>5</v>
      </c>
      <c r="G56" s="41"/>
      <c r="H56" s="41"/>
      <c r="I56" s="112"/>
      <c r="J56" s="301"/>
      <c r="K56" s="44"/>
    </row>
    <row r="57" spans="2:47" s="1" customFormat="1" ht="10.35" customHeight="1" x14ac:dyDescent="0.3">
      <c r="B57" s="40"/>
      <c r="C57" s="41"/>
      <c r="D57" s="41"/>
      <c r="E57" s="41"/>
      <c r="F57" s="41"/>
      <c r="G57" s="41"/>
      <c r="H57" s="41"/>
      <c r="I57" s="112"/>
      <c r="J57" s="41"/>
      <c r="K57" s="44"/>
    </row>
    <row r="58" spans="2:47" s="1" customFormat="1" ht="29.25" customHeight="1" x14ac:dyDescent="0.3">
      <c r="B58" s="40"/>
      <c r="C58" s="136" t="s">
        <v>111</v>
      </c>
      <c r="D58" s="126"/>
      <c r="E58" s="126"/>
      <c r="F58" s="126"/>
      <c r="G58" s="126"/>
      <c r="H58" s="126"/>
      <c r="I58" s="137"/>
      <c r="J58" s="138" t="s">
        <v>112</v>
      </c>
      <c r="K58" s="139"/>
    </row>
    <row r="59" spans="2:47" s="1" customFormat="1" ht="10.35" customHeight="1" x14ac:dyDescent="0.3">
      <c r="B59" s="40"/>
      <c r="C59" s="41"/>
      <c r="D59" s="41"/>
      <c r="E59" s="41"/>
      <c r="F59" s="41"/>
      <c r="G59" s="41"/>
      <c r="H59" s="41"/>
      <c r="I59" s="112"/>
      <c r="J59" s="41"/>
      <c r="K59" s="44"/>
    </row>
    <row r="60" spans="2:47" s="1" customFormat="1" ht="29.25" customHeight="1" x14ac:dyDescent="0.3">
      <c r="B60" s="40"/>
      <c r="C60" s="140" t="s">
        <v>113</v>
      </c>
      <c r="D60" s="41"/>
      <c r="E60" s="41"/>
      <c r="F60" s="41"/>
      <c r="G60" s="41"/>
      <c r="H60" s="41"/>
      <c r="I60" s="112"/>
      <c r="J60" s="122">
        <f>J61</f>
        <v>880296.98399762053</v>
      </c>
      <c r="K60" s="44"/>
      <c r="AU60" s="24" t="s">
        <v>114</v>
      </c>
    </row>
    <row r="61" spans="2:47" s="8" customFormat="1" ht="24.95" customHeight="1" x14ac:dyDescent="0.3">
      <c r="B61" s="141"/>
      <c r="C61" s="142"/>
      <c r="D61" s="143" t="s">
        <v>115</v>
      </c>
      <c r="E61" s="144"/>
      <c r="F61" s="144"/>
      <c r="G61" s="144"/>
      <c r="H61" s="144"/>
      <c r="I61" s="145"/>
      <c r="J61" s="146">
        <f>SUBTOTAL(9,J62:J68)</f>
        <v>880296.98399762053</v>
      </c>
      <c r="K61" s="147"/>
    </row>
    <row r="62" spans="2:47" s="9" customFormat="1" ht="19.899999999999999" customHeight="1" x14ac:dyDescent="0.3">
      <c r="B62" s="148"/>
      <c r="C62" s="149"/>
      <c r="D62" s="150" t="s">
        <v>116</v>
      </c>
      <c r="E62" s="151"/>
      <c r="F62" s="151"/>
      <c r="G62" s="151"/>
      <c r="H62" s="151"/>
      <c r="I62" s="152"/>
      <c r="J62" s="153">
        <f>J92</f>
        <v>103799.26000000001</v>
      </c>
      <c r="K62" s="154"/>
    </row>
    <row r="63" spans="2:47" s="9" customFormat="1" ht="19.899999999999999" customHeight="1" x14ac:dyDescent="0.3">
      <c r="B63" s="148"/>
      <c r="C63" s="149"/>
      <c r="D63" s="150" t="s">
        <v>119</v>
      </c>
      <c r="E63" s="151"/>
      <c r="F63" s="151"/>
      <c r="G63" s="151"/>
      <c r="H63" s="151"/>
      <c r="I63" s="152"/>
      <c r="J63" s="153">
        <f>J155</f>
        <v>1802</v>
      </c>
      <c r="K63" s="154"/>
    </row>
    <row r="64" spans="2:47" s="9" customFormat="1" ht="19.899999999999999" customHeight="1" x14ac:dyDescent="0.3">
      <c r="B64" s="148"/>
      <c r="C64" s="149"/>
      <c r="D64" s="150" t="s">
        <v>120</v>
      </c>
      <c r="E64" s="151"/>
      <c r="F64" s="151"/>
      <c r="G64" s="151"/>
      <c r="H64" s="151"/>
      <c r="I64" s="152"/>
      <c r="J64" s="153">
        <f>J161</f>
        <v>406764.79999999999</v>
      </c>
      <c r="K64" s="154"/>
    </row>
    <row r="65" spans="2:12" s="9" customFormat="1" ht="19.899999999999999" customHeight="1" x14ac:dyDescent="0.3">
      <c r="B65" s="148"/>
      <c r="C65" s="149"/>
      <c r="D65" s="150" t="s">
        <v>121</v>
      </c>
      <c r="E65" s="151"/>
      <c r="F65" s="151"/>
      <c r="G65" s="151"/>
      <c r="H65" s="151"/>
      <c r="I65" s="152"/>
      <c r="J65" s="153">
        <f>J217</f>
        <v>139413.65000000002</v>
      </c>
      <c r="K65" s="154"/>
    </row>
    <row r="66" spans="2:12" s="9" customFormat="1" ht="19.899999999999999" customHeight="1" x14ac:dyDescent="0.3">
      <c r="B66" s="148"/>
      <c r="C66" s="149"/>
      <c r="D66" s="150" t="s">
        <v>122</v>
      </c>
      <c r="E66" s="151"/>
      <c r="F66" s="151"/>
      <c r="G66" s="151"/>
      <c r="H66" s="151"/>
      <c r="I66" s="152"/>
      <c r="J66" s="153">
        <f>J279</f>
        <v>202786.33100000001</v>
      </c>
      <c r="K66" s="154"/>
    </row>
    <row r="67" spans="2:12" s="9" customFormat="1" ht="19.899999999999999" customHeight="1" x14ac:dyDescent="0.3">
      <c r="B67" s="148"/>
      <c r="C67" s="149"/>
      <c r="D67" s="150" t="s">
        <v>123</v>
      </c>
      <c r="E67" s="151"/>
      <c r="F67" s="151"/>
      <c r="G67" s="151"/>
      <c r="H67" s="151"/>
      <c r="I67" s="152"/>
      <c r="J67" s="153">
        <f>J373</f>
        <v>10449.343999999999</v>
      </c>
      <c r="K67" s="154"/>
    </row>
    <row r="68" spans="2:12" s="9" customFormat="1" ht="19.899999999999999" customHeight="1" x14ac:dyDescent="0.3">
      <c r="B68" s="148"/>
      <c r="C68" s="149"/>
      <c r="D68" s="150" t="s">
        <v>124</v>
      </c>
      <c r="E68" s="151"/>
      <c r="F68" s="151"/>
      <c r="G68" s="151"/>
      <c r="H68" s="151"/>
      <c r="I68" s="152"/>
      <c r="J68" s="153">
        <f>J398</f>
        <v>15281.598997620551</v>
      </c>
      <c r="K68" s="154"/>
    </row>
    <row r="69" spans="2:12" s="1" customFormat="1" ht="21.75" customHeight="1" x14ac:dyDescent="0.3">
      <c r="B69" s="40"/>
      <c r="C69" s="41"/>
      <c r="D69" s="41"/>
      <c r="E69" s="41"/>
      <c r="F69" s="41"/>
      <c r="G69" s="41"/>
      <c r="H69" s="41"/>
      <c r="I69" s="112"/>
      <c r="J69" s="41"/>
      <c r="K69" s="44"/>
    </row>
    <row r="70" spans="2:12" s="1" customFormat="1" ht="6.95" customHeight="1" x14ac:dyDescent="0.3">
      <c r="B70" s="55"/>
      <c r="C70" s="56"/>
      <c r="D70" s="56"/>
      <c r="E70" s="56"/>
      <c r="F70" s="56"/>
      <c r="G70" s="56"/>
      <c r="H70" s="56"/>
      <c r="I70" s="133"/>
      <c r="J70" s="56"/>
      <c r="K70" s="57"/>
    </row>
    <row r="74" spans="2:12" s="1" customFormat="1" ht="6.95" customHeight="1" x14ac:dyDescent="0.3">
      <c r="B74" s="58"/>
      <c r="C74" s="59"/>
      <c r="D74" s="59"/>
      <c r="E74" s="59"/>
      <c r="F74" s="59"/>
      <c r="G74" s="59"/>
      <c r="H74" s="59"/>
      <c r="I74" s="134"/>
      <c r="J74" s="59"/>
      <c r="K74" s="59"/>
      <c r="L74" s="40"/>
    </row>
    <row r="75" spans="2:12" s="1" customFormat="1" ht="36.950000000000003" customHeight="1" x14ac:dyDescent="0.3">
      <c r="B75" s="40"/>
      <c r="C75" s="60" t="s">
        <v>129</v>
      </c>
      <c r="I75" s="155"/>
      <c r="L75" s="40"/>
    </row>
    <row r="76" spans="2:12" s="1" customFormat="1" ht="6.95" customHeight="1" x14ac:dyDescent="0.3">
      <c r="B76" s="40"/>
      <c r="I76" s="155"/>
      <c r="L76" s="40"/>
    </row>
    <row r="77" spans="2:12" s="1" customFormat="1" ht="14.45" customHeight="1" x14ac:dyDescent="0.3">
      <c r="B77" s="40"/>
      <c r="C77" s="62" t="s">
        <v>19</v>
      </c>
      <c r="I77" s="155"/>
      <c r="L77" s="40"/>
    </row>
    <row r="78" spans="2:12" s="1" customFormat="1" ht="16.5" customHeight="1" x14ac:dyDescent="0.3">
      <c r="B78" s="40"/>
      <c r="E78" s="302" t="s">
        <v>20</v>
      </c>
      <c r="F78" s="303"/>
      <c r="G78" s="303"/>
      <c r="H78" s="303"/>
      <c r="I78" s="155"/>
      <c r="L78" s="40"/>
    </row>
    <row r="79" spans="2:12" ht="15" x14ac:dyDescent="0.3">
      <c r="B79" s="28"/>
      <c r="C79" s="62" t="s">
        <v>106</v>
      </c>
      <c r="L79" s="28"/>
    </row>
    <row r="80" spans="2:12" s="1" customFormat="1" ht="16.5" customHeight="1" x14ac:dyDescent="0.3">
      <c r="B80" s="40"/>
      <c r="E80" s="302" t="s">
        <v>1214</v>
      </c>
      <c r="F80" s="296"/>
      <c r="G80" s="296"/>
      <c r="H80" s="296"/>
      <c r="I80" s="155"/>
      <c r="L80" s="40"/>
    </row>
    <row r="81" spans="2:65" s="1" customFormat="1" ht="14.45" customHeight="1" x14ac:dyDescent="0.3">
      <c r="B81" s="40"/>
      <c r="C81" s="62" t="s">
        <v>108</v>
      </c>
      <c r="I81" s="155"/>
      <c r="L81" s="40"/>
    </row>
    <row r="82" spans="2:65" s="1" customFormat="1" ht="17.25" customHeight="1" x14ac:dyDescent="0.3">
      <c r="B82" s="40"/>
      <c r="E82" s="288" t="s">
        <v>1215</v>
      </c>
      <c r="F82" s="296"/>
      <c r="G82" s="296"/>
      <c r="H82" s="296"/>
      <c r="I82" s="155"/>
      <c r="L82" s="40"/>
    </row>
    <row r="83" spans="2:65" s="1" customFormat="1" ht="6.95" customHeight="1" x14ac:dyDescent="0.3">
      <c r="B83" s="40"/>
      <c r="I83" s="155"/>
      <c r="L83" s="40"/>
    </row>
    <row r="84" spans="2:65" s="1" customFormat="1" ht="18" customHeight="1" x14ac:dyDescent="0.3">
      <c r="B84" s="40"/>
      <c r="C84" s="62" t="s">
        <v>23</v>
      </c>
      <c r="F84" s="156" t="s">
        <v>24</v>
      </c>
      <c r="I84" s="157" t="s">
        <v>25</v>
      </c>
      <c r="J84" s="66" t="s">
        <v>26</v>
      </c>
      <c r="L84" s="40"/>
    </row>
    <row r="85" spans="2:65" s="1" customFormat="1" ht="6.95" customHeight="1" x14ac:dyDescent="0.3">
      <c r="B85" s="40"/>
      <c r="I85" s="155"/>
      <c r="L85" s="40"/>
    </row>
    <row r="86" spans="2:65" s="1" customFormat="1" ht="15" x14ac:dyDescent="0.3">
      <c r="B86" s="40"/>
      <c r="C86" s="62" t="s">
        <v>27</v>
      </c>
      <c r="F86" s="156" t="s">
        <v>29</v>
      </c>
      <c r="I86" s="157" t="s">
        <v>32</v>
      </c>
      <c r="J86" s="156" t="s">
        <v>33</v>
      </c>
      <c r="L86" s="40"/>
    </row>
    <row r="87" spans="2:65" s="1" customFormat="1" ht="14.45" customHeight="1" x14ac:dyDescent="0.3">
      <c r="B87" s="40"/>
      <c r="C87" s="62" t="s">
        <v>31</v>
      </c>
      <c r="F87" s="156" t="s">
        <v>5</v>
      </c>
      <c r="I87" s="155"/>
      <c r="L87" s="40"/>
    </row>
    <row r="88" spans="2:65" s="1" customFormat="1" ht="10.35" customHeight="1" x14ac:dyDescent="0.3">
      <c r="B88" s="40"/>
      <c r="I88" s="155"/>
      <c r="L88" s="40"/>
    </row>
    <row r="89" spans="2:65" s="10" customFormat="1" ht="29.25" customHeight="1" x14ac:dyDescent="0.3">
      <c r="B89" s="158"/>
      <c r="C89" s="159" t="s">
        <v>130</v>
      </c>
      <c r="D89" s="160" t="s">
        <v>55</v>
      </c>
      <c r="E89" s="160" t="s">
        <v>51</v>
      </c>
      <c r="F89" s="160" t="s">
        <v>131</v>
      </c>
      <c r="G89" s="160" t="s">
        <v>132</v>
      </c>
      <c r="H89" s="160" t="s">
        <v>133</v>
      </c>
      <c r="I89" s="161" t="s">
        <v>134</v>
      </c>
      <c r="J89" s="160" t="s">
        <v>112</v>
      </c>
      <c r="K89" s="162" t="s">
        <v>135</v>
      </c>
      <c r="L89" s="158"/>
      <c r="M89" s="72" t="s">
        <v>136</v>
      </c>
      <c r="N89" s="73" t="s">
        <v>40</v>
      </c>
      <c r="O89" s="73" t="s">
        <v>137</v>
      </c>
      <c r="P89" s="73" t="s">
        <v>138</v>
      </c>
      <c r="Q89" s="73" t="s">
        <v>139</v>
      </c>
      <c r="R89" s="73" t="s">
        <v>140</v>
      </c>
      <c r="S89" s="73" t="s">
        <v>141</v>
      </c>
      <c r="T89" s="74" t="s">
        <v>142</v>
      </c>
    </row>
    <row r="90" spans="2:65" s="1" customFormat="1" ht="29.25" customHeight="1" x14ac:dyDescent="0.35">
      <c r="B90" s="40"/>
      <c r="C90" s="76" t="s">
        <v>113</v>
      </c>
      <c r="I90" s="155"/>
      <c r="J90" s="163">
        <f>J91</f>
        <v>880296.98399762053</v>
      </c>
      <c r="L90" s="40"/>
      <c r="M90" s="75"/>
      <c r="N90" s="67"/>
      <c r="O90" s="67"/>
      <c r="P90" s="164">
        <v>0</v>
      </c>
      <c r="Q90" s="67"/>
      <c r="R90" s="164">
        <v>292.488531405</v>
      </c>
      <c r="S90" s="67"/>
      <c r="T90" s="165">
        <v>93.007900000000006</v>
      </c>
      <c r="AT90" s="24" t="s">
        <v>69</v>
      </c>
      <c r="AU90" s="24" t="s">
        <v>114</v>
      </c>
      <c r="BK90" s="166">
        <v>0</v>
      </c>
    </row>
    <row r="91" spans="2:65" s="11" customFormat="1" ht="37.35" customHeight="1" x14ac:dyDescent="0.35">
      <c r="B91" s="167"/>
      <c r="D91" s="168" t="s">
        <v>69</v>
      </c>
      <c r="E91" s="169" t="s">
        <v>143</v>
      </c>
      <c r="F91" s="169" t="s">
        <v>144</v>
      </c>
      <c r="I91" s="170"/>
      <c r="J91" s="171">
        <f>J92+J155+J161+J217+J279+J373+J398</f>
        <v>880296.98399762053</v>
      </c>
      <c r="L91" s="167"/>
      <c r="M91" s="172"/>
      <c r="N91" s="173"/>
      <c r="O91" s="173"/>
      <c r="P91" s="174">
        <v>0</v>
      </c>
      <c r="Q91" s="173"/>
      <c r="R91" s="174">
        <v>292.488531405</v>
      </c>
      <c r="S91" s="173"/>
      <c r="T91" s="175">
        <v>93.007900000000006</v>
      </c>
      <c r="AR91" s="168" t="s">
        <v>74</v>
      </c>
      <c r="AT91" s="176" t="s">
        <v>69</v>
      </c>
      <c r="AU91" s="176" t="s">
        <v>70</v>
      </c>
      <c r="AY91" s="168" t="s">
        <v>145</v>
      </c>
      <c r="BK91" s="177">
        <v>0</v>
      </c>
    </row>
    <row r="92" spans="2:65" s="11" customFormat="1" ht="19.899999999999999" customHeight="1" x14ac:dyDescent="0.3">
      <c r="B92" s="167"/>
      <c r="D92" s="168" t="s">
        <v>69</v>
      </c>
      <c r="E92" s="178" t="s">
        <v>74</v>
      </c>
      <c r="F92" s="178" t="s">
        <v>146</v>
      </c>
      <c r="I92" s="170"/>
      <c r="J92" s="179">
        <f>SUBTOTAL(9,J93:J150)</f>
        <v>103799.26000000001</v>
      </c>
      <c r="L92" s="167"/>
      <c r="M92" s="172"/>
      <c r="N92" s="173"/>
      <c r="O92" s="173"/>
      <c r="P92" s="174">
        <v>0</v>
      </c>
      <c r="Q92" s="173"/>
      <c r="R92" s="174">
        <v>34.055360499999999</v>
      </c>
      <c r="S92" s="173"/>
      <c r="T92" s="175">
        <v>92.800000000000011</v>
      </c>
      <c r="AR92" s="168" t="s">
        <v>74</v>
      </c>
      <c r="AT92" s="176" t="s">
        <v>69</v>
      </c>
      <c r="AU92" s="176" t="s">
        <v>74</v>
      </c>
      <c r="AY92" s="168" t="s">
        <v>145</v>
      </c>
      <c r="BK92" s="177">
        <v>0</v>
      </c>
    </row>
    <row r="93" spans="2:65" s="1" customFormat="1" ht="25.5" customHeight="1" x14ac:dyDescent="0.3">
      <c r="B93" s="180"/>
      <c r="C93" s="181" t="s">
        <v>74</v>
      </c>
      <c r="D93" s="181" t="s">
        <v>147</v>
      </c>
      <c r="E93" s="182" t="s">
        <v>176</v>
      </c>
      <c r="F93" s="183" t="s">
        <v>177</v>
      </c>
      <c r="G93" s="184" t="s">
        <v>150</v>
      </c>
      <c r="H93" s="185">
        <v>70</v>
      </c>
      <c r="I93" s="186">
        <v>23</v>
      </c>
      <c r="J93" s="187">
        <f>H93*I93</f>
        <v>1610</v>
      </c>
      <c r="K93" s="183" t="s">
        <v>151</v>
      </c>
      <c r="L93" s="40"/>
      <c r="M93" s="188" t="s">
        <v>5</v>
      </c>
      <c r="N93" s="189" t="s">
        <v>41</v>
      </c>
      <c r="O93" s="41"/>
      <c r="P93" s="190">
        <v>0</v>
      </c>
      <c r="Q93" s="190">
        <v>0</v>
      </c>
      <c r="R93" s="190">
        <v>0</v>
      </c>
      <c r="S93" s="190">
        <v>0.32</v>
      </c>
      <c r="T93" s="191">
        <v>22.400000000000002</v>
      </c>
      <c r="AR93" s="24" t="s">
        <v>152</v>
      </c>
      <c r="AT93" s="24" t="s">
        <v>147</v>
      </c>
      <c r="AU93" s="24" t="s">
        <v>78</v>
      </c>
      <c r="AY93" s="24" t="s">
        <v>145</v>
      </c>
      <c r="BE93" s="192">
        <v>0</v>
      </c>
      <c r="BF93" s="192">
        <v>0</v>
      </c>
      <c r="BG93" s="192">
        <v>0</v>
      </c>
      <c r="BH93" s="192">
        <v>0</v>
      </c>
      <c r="BI93" s="192">
        <v>0</v>
      </c>
      <c r="BJ93" s="24" t="s">
        <v>74</v>
      </c>
      <c r="BK93" s="192">
        <v>0</v>
      </c>
      <c r="BL93" s="24" t="s">
        <v>152</v>
      </c>
      <c r="BM93" s="24" t="s">
        <v>178</v>
      </c>
    </row>
    <row r="94" spans="2:65" s="1" customFormat="1" ht="40.5" x14ac:dyDescent="0.3">
      <c r="B94" s="40"/>
      <c r="D94" s="193" t="s">
        <v>154</v>
      </c>
      <c r="F94" s="194" t="s">
        <v>179</v>
      </c>
      <c r="I94" s="155"/>
      <c r="L94" s="40"/>
      <c r="M94" s="195"/>
      <c r="N94" s="41"/>
      <c r="O94" s="41"/>
      <c r="P94" s="41"/>
      <c r="Q94" s="41"/>
      <c r="R94" s="41"/>
      <c r="S94" s="41"/>
      <c r="T94" s="69"/>
      <c r="AT94" s="24" t="s">
        <v>154</v>
      </c>
      <c r="AU94" s="24" t="s">
        <v>78</v>
      </c>
    </row>
    <row r="95" spans="2:65" s="1" customFormat="1" ht="189" x14ac:dyDescent="0.3">
      <c r="B95" s="40"/>
      <c r="D95" s="193" t="s">
        <v>156</v>
      </c>
      <c r="F95" s="196" t="s">
        <v>165</v>
      </c>
      <c r="I95" s="155"/>
      <c r="L95" s="40"/>
      <c r="M95" s="195"/>
      <c r="N95" s="41"/>
      <c r="O95" s="41"/>
      <c r="P95" s="41"/>
      <c r="Q95" s="41"/>
      <c r="R95" s="41"/>
      <c r="S95" s="41"/>
      <c r="T95" s="69"/>
      <c r="AT95" s="24" t="s">
        <v>156</v>
      </c>
      <c r="AU95" s="24" t="s">
        <v>78</v>
      </c>
    </row>
    <row r="96" spans="2:65" s="12" customFormat="1" x14ac:dyDescent="0.3">
      <c r="B96" s="197"/>
      <c r="D96" s="193" t="s">
        <v>158</v>
      </c>
      <c r="E96" s="198" t="s">
        <v>5</v>
      </c>
      <c r="F96" s="199" t="s">
        <v>159</v>
      </c>
      <c r="H96" s="198" t="s">
        <v>5</v>
      </c>
      <c r="I96" s="200"/>
      <c r="L96" s="197"/>
      <c r="M96" s="201"/>
      <c r="N96" s="202"/>
      <c r="O96" s="202"/>
      <c r="P96" s="202"/>
      <c r="Q96" s="202"/>
      <c r="R96" s="202"/>
      <c r="S96" s="202"/>
      <c r="T96" s="203"/>
      <c r="AT96" s="198" t="s">
        <v>158</v>
      </c>
      <c r="AU96" s="198" t="s">
        <v>78</v>
      </c>
      <c r="AV96" s="12" t="s">
        <v>74</v>
      </c>
      <c r="AW96" s="12" t="s">
        <v>34</v>
      </c>
      <c r="AX96" s="12" t="s">
        <v>70</v>
      </c>
      <c r="AY96" s="198" t="s">
        <v>145</v>
      </c>
    </row>
    <row r="97" spans="2:65" s="13" customFormat="1" x14ac:dyDescent="0.3">
      <c r="B97" s="204"/>
      <c r="D97" s="193" t="s">
        <v>158</v>
      </c>
      <c r="E97" s="205" t="s">
        <v>5</v>
      </c>
      <c r="F97" s="206" t="s">
        <v>1047</v>
      </c>
      <c r="H97" s="207">
        <v>70</v>
      </c>
      <c r="I97" s="208"/>
      <c r="L97" s="204"/>
      <c r="M97" s="209"/>
      <c r="N97" s="210"/>
      <c r="O97" s="210"/>
      <c r="P97" s="210"/>
      <c r="Q97" s="210"/>
      <c r="R97" s="210"/>
      <c r="S97" s="210"/>
      <c r="T97" s="211"/>
      <c r="AT97" s="205" t="s">
        <v>158</v>
      </c>
      <c r="AU97" s="205" t="s">
        <v>78</v>
      </c>
      <c r="AV97" s="13" t="s">
        <v>78</v>
      </c>
      <c r="AW97" s="13" t="s">
        <v>34</v>
      </c>
      <c r="AX97" s="13" t="s">
        <v>74</v>
      </c>
      <c r="AY97" s="205" t="s">
        <v>145</v>
      </c>
    </row>
    <row r="98" spans="2:65" s="1" customFormat="1" ht="25.5" customHeight="1" x14ac:dyDescent="0.3">
      <c r="B98" s="180"/>
      <c r="C98" s="181" t="s">
        <v>78</v>
      </c>
      <c r="D98" s="181" t="s">
        <v>147</v>
      </c>
      <c r="E98" s="182" t="s">
        <v>1216</v>
      </c>
      <c r="F98" s="183" t="s">
        <v>1217</v>
      </c>
      <c r="G98" s="184" t="s">
        <v>150</v>
      </c>
      <c r="H98" s="185">
        <v>275</v>
      </c>
      <c r="I98" s="186">
        <v>65</v>
      </c>
      <c r="J98" s="187">
        <f>H98*I98</f>
        <v>17875</v>
      </c>
      <c r="K98" s="183" t="s">
        <v>151</v>
      </c>
      <c r="L98" s="40"/>
      <c r="M98" s="188" t="s">
        <v>5</v>
      </c>
      <c r="N98" s="189" t="s">
        <v>41</v>
      </c>
      <c r="O98" s="41"/>
      <c r="P98" s="190">
        <v>0</v>
      </c>
      <c r="Q98" s="190">
        <v>9.2219999999999995E-5</v>
      </c>
      <c r="R98" s="190">
        <v>2.5360499999999998E-2</v>
      </c>
      <c r="S98" s="190">
        <v>0.25600000000000001</v>
      </c>
      <c r="T98" s="191">
        <v>70.400000000000006</v>
      </c>
      <c r="AR98" s="24" t="s">
        <v>152</v>
      </c>
      <c r="AT98" s="24" t="s">
        <v>147</v>
      </c>
      <c r="AU98" s="24" t="s">
        <v>78</v>
      </c>
      <c r="AY98" s="24" t="s">
        <v>145</v>
      </c>
      <c r="BE98" s="192">
        <v>0</v>
      </c>
      <c r="BF98" s="192">
        <v>0</v>
      </c>
      <c r="BG98" s="192">
        <v>0</v>
      </c>
      <c r="BH98" s="192">
        <v>0</v>
      </c>
      <c r="BI98" s="192">
        <v>0</v>
      </c>
      <c r="BJ98" s="24" t="s">
        <v>74</v>
      </c>
      <c r="BK98" s="192">
        <v>0</v>
      </c>
      <c r="BL98" s="24" t="s">
        <v>152</v>
      </c>
      <c r="BM98" s="24" t="s">
        <v>1218</v>
      </c>
    </row>
    <row r="99" spans="2:65" s="1" customFormat="1" ht="27" x14ac:dyDescent="0.3">
      <c r="B99" s="40"/>
      <c r="D99" s="193" t="s">
        <v>154</v>
      </c>
      <c r="F99" s="194" t="s">
        <v>1219</v>
      </c>
      <c r="I99" s="155"/>
      <c r="L99" s="40"/>
      <c r="M99" s="195"/>
      <c r="N99" s="41"/>
      <c r="O99" s="41"/>
      <c r="P99" s="41"/>
      <c r="Q99" s="41"/>
      <c r="R99" s="41"/>
      <c r="S99" s="41"/>
      <c r="T99" s="69"/>
      <c r="AT99" s="24" t="s">
        <v>154</v>
      </c>
      <c r="AU99" s="24" t="s">
        <v>78</v>
      </c>
    </row>
    <row r="100" spans="2:65" s="1" customFormat="1" ht="216" x14ac:dyDescent="0.3">
      <c r="B100" s="40"/>
      <c r="D100" s="193" t="s">
        <v>156</v>
      </c>
      <c r="F100" s="196" t="s">
        <v>1220</v>
      </c>
      <c r="I100" s="155"/>
      <c r="L100" s="40"/>
      <c r="M100" s="195"/>
      <c r="N100" s="41"/>
      <c r="O100" s="41"/>
      <c r="P100" s="41"/>
      <c r="Q100" s="41"/>
      <c r="R100" s="41"/>
      <c r="S100" s="41"/>
      <c r="T100" s="69"/>
      <c r="AT100" s="24" t="s">
        <v>156</v>
      </c>
      <c r="AU100" s="24" t="s">
        <v>78</v>
      </c>
    </row>
    <row r="101" spans="2:65" s="12" customFormat="1" x14ac:dyDescent="0.3">
      <c r="B101" s="197"/>
      <c r="D101" s="193" t="s">
        <v>158</v>
      </c>
      <c r="E101" s="198" t="s">
        <v>5</v>
      </c>
      <c r="F101" s="199" t="s">
        <v>159</v>
      </c>
      <c r="H101" s="198" t="s">
        <v>5</v>
      </c>
      <c r="I101" s="200"/>
      <c r="L101" s="197"/>
      <c r="M101" s="201"/>
      <c r="N101" s="202"/>
      <c r="O101" s="202"/>
      <c r="P101" s="202"/>
      <c r="Q101" s="202"/>
      <c r="R101" s="202"/>
      <c r="S101" s="202"/>
      <c r="T101" s="203"/>
      <c r="AT101" s="198" t="s">
        <v>158</v>
      </c>
      <c r="AU101" s="198" t="s">
        <v>78</v>
      </c>
      <c r="AV101" s="12" t="s">
        <v>74</v>
      </c>
      <c r="AW101" s="12" t="s">
        <v>34</v>
      </c>
      <c r="AX101" s="12" t="s">
        <v>70</v>
      </c>
      <c r="AY101" s="198" t="s">
        <v>145</v>
      </c>
    </row>
    <row r="102" spans="2:65" s="13" customFormat="1" x14ac:dyDescent="0.3">
      <c r="B102" s="204"/>
      <c r="D102" s="193" t="s">
        <v>158</v>
      </c>
      <c r="E102" s="205" t="s">
        <v>5</v>
      </c>
      <c r="F102" s="206" t="s">
        <v>1221</v>
      </c>
      <c r="H102" s="207">
        <v>275</v>
      </c>
      <c r="I102" s="208"/>
      <c r="L102" s="204"/>
      <c r="M102" s="209"/>
      <c r="N102" s="210"/>
      <c r="O102" s="210"/>
      <c r="P102" s="210"/>
      <c r="Q102" s="210"/>
      <c r="R102" s="210"/>
      <c r="S102" s="210"/>
      <c r="T102" s="211"/>
      <c r="AT102" s="205" t="s">
        <v>158</v>
      </c>
      <c r="AU102" s="205" t="s">
        <v>78</v>
      </c>
      <c r="AV102" s="13" t="s">
        <v>78</v>
      </c>
      <c r="AW102" s="13" t="s">
        <v>34</v>
      </c>
      <c r="AX102" s="13" t="s">
        <v>74</v>
      </c>
      <c r="AY102" s="205" t="s">
        <v>145</v>
      </c>
    </row>
    <row r="103" spans="2:65" s="1" customFormat="1" ht="25.5" customHeight="1" x14ac:dyDescent="0.3">
      <c r="B103" s="180"/>
      <c r="C103" s="181" t="s">
        <v>91</v>
      </c>
      <c r="D103" s="181" t="s">
        <v>147</v>
      </c>
      <c r="E103" s="182" t="s">
        <v>206</v>
      </c>
      <c r="F103" s="183" t="s">
        <v>207</v>
      </c>
      <c r="G103" s="184" t="s">
        <v>200</v>
      </c>
      <c r="H103" s="185">
        <v>144.25</v>
      </c>
      <c r="I103" s="186">
        <v>66</v>
      </c>
      <c r="J103" s="187">
        <f>H103*I103</f>
        <v>9520.5</v>
      </c>
      <c r="K103" s="183" t="s">
        <v>151</v>
      </c>
      <c r="L103" s="40"/>
      <c r="M103" s="188" t="s">
        <v>5</v>
      </c>
      <c r="N103" s="189" t="s">
        <v>41</v>
      </c>
      <c r="O103" s="41"/>
      <c r="P103" s="190">
        <v>0</v>
      </c>
      <c r="Q103" s="190">
        <v>0</v>
      </c>
      <c r="R103" s="190">
        <v>0</v>
      </c>
      <c r="S103" s="190">
        <v>0</v>
      </c>
      <c r="T103" s="191">
        <v>0</v>
      </c>
      <c r="AR103" s="24" t="s">
        <v>152</v>
      </c>
      <c r="AT103" s="24" t="s">
        <v>147</v>
      </c>
      <c r="AU103" s="24" t="s">
        <v>78</v>
      </c>
      <c r="AY103" s="24" t="s">
        <v>145</v>
      </c>
      <c r="BE103" s="192">
        <v>0</v>
      </c>
      <c r="BF103" s="192">
        <v>0</v>
      </c>
      <c r="BG103" s="192">
        <v>0</v>
      </c>
      <c r="BH103" s="192">
        <v>0</v>
      </c>
      <c r="BI103" s="192">
        <v>0</v>
      </c>
      <c r="BJ103" s="24" t="s">
        <v>74</v>
      </c>
      <c r="BK103" s="192">
        <v>0</v>
      </c>
      <c r="BL103" s="24" t="s">
        <v>152</v>
      </c>
      <c r="BM103" s="24" t="s">
        <v>208</v>
      </c>
    </row>
    <row r="104" spans="2:65" s="1" customFormat="1" ht="27" x14ac:dyDescent="0.3">
      <c r="B104" s="40"/>
      <c r="D104" s="193" t="s">
        <v>154</v>
      </c>
      <c r="F104" s="194" t="s">
        <v>209</v>
      </c>
      <c r="I104" s="155"/>
      <c r="L104" s="40"/>
      <c r="M104" s="195"/>
      <c r="N104" s="41"/>
      <c r="O104" s="41"/>
      <c r="P104" s="41"/>
      <c r="Q104" s="41"/>
      <c r="R104" s="41"/>
      <c r="S104" s="41"/>
      <c r="T104" s="69"/>
      <c r="AT104" s="24" t="s">
        <v>154</v>
      </c>
      <c r="AU104" s="24" t="s">
        <v>78</v>
      </c>
    </row>
    <row r="105" spans="2:65" s="1" customFormat="1" ht="270" x14ac:dyDescent="0.3">
      <c r="B105" s="40"/>
      <c r="D105" s="193" t="s">
        <v>156</v>
      </c>
      <c r="F105" s="196" t="s">
        <v>210</v>
      </c>
      <c r="I105" s="155"/>
      <c r="L105" s="40"/>
      <c r="M105" s="195"/>
      <c r="N105" s="41"/>
      <c r="O105" s="41"/>
      <c r="P105" s="41"/>
      <c r="Q105" s="41"/>
      <c r="R105" s="41"/>
      <c r="S105" s="41"/>
      <c r="T105" s="69"/>
      <c r="AT105" s="24" t="s">
        <v>156</v>
      </c>
      <c r="AU105" s="24" t="s">
        <v>78</v>
      </c>
    </row>
    <row r="106" spans="2:65" s="12" customFormat="1" x14ac:dyDescent="0.3">
      <c r="B106" s="197"/>
      <c r="D106" s="193" t="s">
        <v>158</v>
      </c>
      <c r="E106" s="198" t="s">
        <v>5</v>
      </c>
      <c r="F106" s="199" t="s">
        <v>159</v>
      </c>
      <c r="H106" s="198" t="s">
        <v>5</v>
      </c>
      <c r="I106" s="200"/>
      <c r="L106" s="197"/>
      <c r="M106" s="201"/>
      <c r="N106" s="202"/>
      <c r="O106" s="202"/>
      <c r="P106" s="202"/>
      <c r="Q106" s="202"/>
      <c r="R106" s="202"/>
      <c r="S106" s="202"/>
      <c r="T106" s="203"/>
      <c r="AT106" s="198" t="s">
        <v>158</v>
      </c>
      <c r="AU106" s="198" t="s">
        <v>78</v>
      </c>
      <c r="AV106" s="12" t="s">
        <v>74</v>
      </c>
      <c r="AW106" s="12" t="s">
        <v>34</v>
      </c>
      <c r="AX106" s="12" t="s">
        <v>70</v>
      </c>
      <c r="AY106" s="198" t="s">
        <v>145</v>
      </c>
    </row>
    <row r="107" spans="2:65" s="13" customFormat="1" x14ac:dyDescent="0.3">
      <c r="B107" s="204"/>
      <c r="D107" s="193" t="s">
        <v>158</v>
      </c>
      <c r="E107" s="205" t="s">
        <v>5</v>
      </c>
      <c r="F107" s="206" t="s">
        <v>1222</v>
      </c>
      <c r="H107" s="207">
        <v>75.25</v>
      </c>
      <c r="I107" s="208"/>
      <c r="L107" s="204"/>
      <c r="M107" s="209"/>
      <c r="N107" s="210"/>
      <c r="O107" s="210"/>
      <c r="P107" s="210"/>
      <c r="Q107" s="210"/>
      <c r="R107" s="210"/>
      <c r="S107" s="210"/>
      <c r="T107" s="211"/>
      <c r="AT107" s="205" t="s">
        <v>158</v>
      </c>
      <c r="AU107" s="205" t="s">
        <v>78</v>
      </c>
      <c r="AV107" s="13" t="s">
        <v>78</v>
      </c>
      <c r="AW107" s="13" t="s">
        <v>34</v>
      </c>
      <c r="AX107" s="13" t="s">
        <v>70</v>
      </c>
      <c r="AY107" s="205" t="s">
        <v>145</v>
      </c>
    </row>
    <row r="108" spans="2:65" s="13" customFormat="1" x14ac:dyDescent="0.3">
      <c r="B108" s="204"/>
      <c r="D108" s="193" t="s">
        <v>158</v>
      </c>
      <c r="E108" s="205" t="s">
        <v>5</v>
      </c>
      <c r="F108" s="206" t="s">
        <v>1223</v>
      </c>
      <c r="H108" s="207">
        <v>69</v>
      </c>
      <c r="I108" s="208"/>
      <c r="L108" s="204"/>
      <c r="M108" s="209"/>
      <c r="N108" s="210"/>
      <c r="O108" s="210"/>
      <c r="P108" s="210"/>
      <c r="Q108" s="210"/>
      <c r="R108" s="210"/>
      <c r="S108" s="210"/>
      <c r="T108" s="211"/>
      <c r="AT108" s="205" t="s">
        <v>158</v>
      </c>
      <c r="AU108" s="205" t="s">
        <v>78</v>
      </c>
      <c r="AV108" s="13" t="s">
        <v>78</v>
      </c>
      <c r="AW108" s="13" t="s">
        <v>34</v>
      </c>
      <c r="AX108" s="13" t="s">
        <v>70</v>
      </c>
      <c r="AY108" s="205" t="s">
        <v>145</v>
      </c>
    </row>
    <row r="109" spans="2:65" s="14" customFormat="1" x14ac:dyDescent="0.3">
      <c r="B109" s="212"/>
      <c r="D109" s="193" t="s">
        <v>158</v>
      </c>
      <c r="E109" s="213" t="s">
        <v>5</v>
      </c>
      <c r="F109" s="214" t="s">
        <v>175</v>
      </c>
      <c r="H109" s="215">
        <v>144.25</v>
      </c>
      <c r="I109" s="216"/>
      <c r="L109" s="212"/>
      <c r="M109" s="217"/>
      <c r="N109" s="218"/>
      <c r="O109" s="218"/>
      <c r="P109" s="218"/>
      <c r="Q109" s="218"/>
      <c r="R109" s="218"/>
      <c r="S109" s="218"/>
      <c r="T109" s="219"/>
      <c r="AT109" s="213" t="s">
        <v>158</v>
      </c>
      <c r="AU109" s="213" t="s">
        <v>78</v>
      </c>
      <c r="AV109" s="14" t="s">
        <v>152</v>
      </c>
      <c r="AW109" s="14" t="s">
        <v>34</v>
      </c>
      <c r="AX109" s="14" t="s">
        <v>74</v>
      </c>
      <c r="AY109" s="213" t="s">
        <v>145</v>
      </c>
    </row>
    <row r="110" spans="2:65" s="1" customFormat="1" ht="16.5" customHeight="1" x14ac:dyDescent="0.3">
      <c r="B110" s="180"/>
      <c r="C110" s="181" t="s">
        <v>152</v>
      </c>
      <c r="D110" s="181" t="s">
        <v>147</v>
      </c>
      <c r="E110" s="182" t="s">
        <v>220</v>
      </c>
      <c r="F110" s="183" t="s">
        <v>221</v>
      </c>
      <c r="G110" s="184" t="s">
        <v>200</v>
      </c>
      <c r="H110" s="185">
        <v>15</v>
      </c>
      <c r="I110" s="186">
        <v>451</v>
      </c>
      <c r="J110" s="187">
        <f>H110*I110</f>
        <v>6765</v>
      </c>
      <c r="K110" s="183" t="s">
        <v>151</v>
      </c>
      <c r="L110" s="40"/>
      <c r="M110" s="188" t="s">
        <v>5</v>
      </c>
      <c r="N110" s="189" t="s">
        <v>41</v>
      </c>
      <c r="O110" s="41"/>
      <c r="P110" s="190">
        <v>0</v>
      </c>
      <c r="Q110" s="190">
        <v>0</v>
      </c>
      <c r="R110" s="190">
        <v>0</v>
      </c>
      <c r="S110" s="190">
        <v>0</v>
      </c>
      <c r="T110" s="191">
        <v>0</v>
      </c>
      <c r="AR110" s="24" t="s">
        <v>152</v>
      </c>
      <c r="AT110" s="24" t="s">
        <v>147</v>
      </c>
      <c r="AU110" s="24" t="s">
        <v>78</v>
      </c>
      <c r="AY110" s="24" t="s">
        <v>145</v>
      </c>
      <c r="BE110" s="192">
        <v>0</v>
      </c>
      <c r="BF110" s="192">
        <v>0</v>
      </c>
      <c r="BG110" s="192">
        <v>0</v>
      </c>
      <c r="BH110" s="192">
        <v>0</v>
      </c>
      <c r="BI110" s="192">
        <v>0</v>
      </c>
      <c r="BJ110" s="24" t="s">
        <v>74</v>
      </c>
      <c r="BK110" s="192">
        <v>0</v>
      </c>
      <c r="BL110" s="24" t="s">
        <v>152</v>
      </c>
      <c r="BM110" s="24" t="s">
        <v>222</v>
      </c>
    </row>
    <row r="111" spans="2:65" s="1" customFormat="1" ht="27" x14ac:dyDescent="0.3">
      <c r="B111" s="40"/>
      <c r="D111" s="193" t="s">
        <v>154</v>
      </c>
      <c r="F111" s="194" t="s">
        <v>223</v>
      </c>
      <c r="I111" s="155"/>
      <c r="L111" s="40"/>
      <c r="M111" s="195"/>
      <c r="N111" s="41"/>
      <c r="O111" s="41"/>
      <c r="P111" s="41"/>
      <c r="Q111" s="41"/>
      <c r="R111" s="41"/>
      <c r="S111" s="41"/>
      <c r="T111" s="69"/>
      <c r="AT111" s="24" t="s">
        <v>154</v>
      </c>
      <c r="AU111" s="24" t="s">
        <v>78</v>
      </c>
    </row>
    <row r="112" spans="2:65" s="1" customFormat="1" ht="94.5" x14ac:dyDescent="0.3">
      <c r="B112" s="40"/>
      <c r="D112" s="193" t="s">
        <v>156</v>
      </c>
      <c r="F112" s="196" t="s">
        <v>224</v>
      </c>
      <c r="I112" s="155"/>
      <c r="L112" s="40"/>
      <c r="M112" s="195"/>
      <c r="N112" s="41"/>
      <c r="O112" s="41"/>
      <c r="P112" s="41"/>
      <c r="Q112" s="41"/>
      <c r="R112" s="41"/>
      <c r="S112" s="41"/>
      <c r="T112" s="69"/>
      <c r="AT112" s="24" t="s">
        <v>156</v>
      </c>
      <c r="AU112" s="24" t="s">
        <v>78</v>
      </c>
    </row>
    <row r="113" spans="2:65" s="12" customFormat="1" x14ac:dyDescent="0.3">
      <c r="B113" s="197"/>
      <c r="D113" s="193" t="s">
        <v>158</v>
      </c>
      <c r="E113" s="198" t="s">
        <v>5</v>
      </c>
      <c r="F113" s="199" t="s">
        <v>159</v>
      </c>
      <c r="H113" s="198" t="s">
        <v>5</v>
      </c>
      <c r="I113" s="200"/>
      <c r="L113" s="197"/>
      <c r="M113" s="201"/>
      <c r="N113" s="202"/>
      <c r="O113" s="202"/>
      <c r="P113" s="202"/>
      <c r="Q113" s="202"/>
      <c r="R113" s="202"/>
      <c r="S113" s="202"/>
      <c r="T113" s="203"/>
      <c r="AT113" s="198" t="s">
        <v>158</v>
      </c>
      <c r="AU113" s="198" t="s">
        <v>78</v>
      </c>
      <c r="AV113" s="12" t="s">
        <v>74</v>
      </c>
      <c r="AW113" s="12" t="s">
        <v>34</v>
      </c>
      <c r="AX113" s="12" t="s">
        <v>70</v>
      </c>
      <c r="AY113" s="198" t="s">
        <v>145</v>
      </c>
    </row>
    <row r="114" spans="2:65" s="13" customFormat="1" x14ac:dyDescent="0.3">
      <c r="B114" s="204"/>
      <c r="D114" s="193" t="s">
        <v>158</v>
      </c>
      <c r="E114" s="205" t="s">
        <v>5</v>
      </c>
      <c r="F114" s="206" t="s">
        <v>1224</v>
      </c>
      <c r="H114" s="207">
        <v>15</v>
      </c>
      <c r="I114" s="208"/>
      <c r="L114" s="204"/>
      <c r="M114" s="209"/>
      <c r="N114" s="210"/>
      <c r="O114" s="210"/>
      <c r="P114" s="210"/>
      <c r="Q114" s="210"/>
      <c r="R114" s="210"/>
      <c r="S114" s="210"/>
      <c r="T114" s="211"/>
      <c r="AT114" s="205" t="s">
        <v>158</v>
      </c>
      <c r="AU114" s="205" t="s">
        <v>78</v>
      </c>
      <c r="AV114" s="13" t="s">
        <v>78</v>
      </c>
      <c r="AW114" s="13" t="s">
        <v>34</v>
      </c>
      <c r="AX114" s="13" t="s">
        <v>74</v>
      </c>
      <c r="AY114" s="205" t="s">
        <v>145</v>
      </c>
    </row>
    <row r="115" spans="2:65" s="1" customFormat="1" ht="16.5" customHeight="1" x14ac:dyDescent="0.3">
      <c r="B115" s="180"/>
      <c r="C115" s="181" t="s">
        <v>182</v>
      </c>
      <c r="D115" s="181" t="s">
        <v>147</v>
      </c>
      <c r="E115" s="182" t="s">
        <v>233</v>
      </c>
      <c r="F115" s="183" t="s">
        <v>234</v>
      </c>
      <c r="G115" s="184" t="s">
        <v>200</v>
      </c>
      <c r="H115" s="185">
        <v>8.25</v>
      </c>
      <c r="I115" s="186">
        <v>332</v>
      </c>
      <c r="J115" s="187">
        <f>H115*I115</f>
        <v>2739</v>
      </c>
      <c r="K115" s="183" t="s">
        <v>151</v>
      </c>
      <c r="L115" s="40"/>
      <c r="M115" s="188" t="s">
        <v>5</v>
      </c>
      <c r="N115" s="189" t="s">
        <v>41</v>
      </c>
      <c r="O115" s="41"/>
      <c r="P115" s="190">
        <v>0</v>
      </c>
      <c r="Q115" s="190">
        <v>0</v>
      </c>
      <c r="R115" s="190">
        <v>0</v>
      </c>
      <c r="S115" s="190">
        <v>0</v>
      </c>
      <c r="T115" s="191">
        <v>0</v>
      </c>
      <c r="AR115" s="24" t="s">
        <v>152</v>
      </c>
      <c r="AT115" s="24" t="s">
        <v>147</v>
      </c>
      <c r="AU115" s="24" t="s">
        <v>78</v>
      </c>
      <c r="AY115" s="24" t="s">
        <v>145</v>
      </c>
      <c r="BE115" s="192">
        <v>0</v>
      </c>
      <c r="BF115" s="192">
        <v>0</v>
      </c>
      <c r="BG115" s="192">
        <v>0</v>
      </c>
      <c r="BH115" s="192">
        <v>0</v>
      </c>
      <c r="BI115" s="192">
        <v>0</v>
      </c>
      <c r="BJ115" s="24" t="s">
        <v>74</v>
      </c>
      <c r="BK115" s="192">
        <v>0</v>
      </c>
      <c r="BL115" s="24" t="s">
        <v>152</v>
      </c>
      <c r="BM115" s="24" t="s">
        <v>235</v>
      </c>
    </row>
    <row r="116" spans="2:65" s="1" customFormat="1" ht="27" x14ac:dyDescent="0.3">
      <c r="B116" s="40"/>
      <c r="D116" s="193" t="s">
        <v>154</v>
      </c>
      <c r="F116" s="194" t="s">
        <v>236</v>
      </c>
      <c r="I116" s="155"/>
      <c r="L116" s="40"/>
      <c r="M116" s="195"/>
      <c r="N116" s="41"/>
      <c r="O116" s="41"/>
      <c r="P116" s="41"/>
      <c r="Q116" s="41"/>
      <c r="R116" s="41"/>
      <c r="S116" s="41"/>
      <c r="T116" s="69"/>
      <c r="AT116" s="24" t="s">
        <v>154</v>
      </c>
      <c r="AU116" s="24" t="s">
        <v>78</v>
      </c>
    </row>
    <row r="117" spans="2:65" s="1" customFormat="1" ht="189" x14ac:dyDescent="0.3">
      <c r="B117" s="40"/>
      <c r="D117" s="193" t="s">
        <v>156</v>
      </c>
      <c r="F117" s="196" t="s">
        <v>237</v>
      </c>
      <c r="I117" s="155"/>
      <c r="L117" s="40"/>
      <c r="M117" s="195"/>
      <c r="N117" s="41"/>
      <c r="O117" s="41"/>
      <c r="P117" s="41"/>
      <c r="Q117" s="41"/>
      <c r="R117" s="41"/>
      <c r="S117" s="41"/>
      <c r="T117" s="69"/>
      <c r="AT117" s="24" t="s">
        <v>156</v>
      </c>
      <c r="AU117" s="24" t="s">
        <v>78</v>
      </c>
    </row>
    <row r="118" spans="2:65" s="12" customFormat="1" x14ac:dyDescent="0.3">
      <c r="B118" s="197"/>
      <c r="D118" s="193" t="s">
        <v>158</v>
      </c>
      <c r="E118" s="198" t="s">
        <v>5</v>
      </c>
      <c r="F118" s="199" t="s">
        <v>159</v>
      </c>
      <c r="H118" s="198" t="s">
        <v>5</v>
      </c>
      <c r="I118" s="200"/>
      <c r="L118" s="197"/>
      <c r="M118" s="201"/>
      <c r="N118" s="202"/>
      <c r="O118" s="202"/>
      <c r="P118" s="202"/>
      <c r="Q118" s="202"/>
      <c r="R118" s="202"/>
      <c r="S118" s="202"/>
      <c r="T118" s="203"/>
      <c r="AT118" s="198" t="s">
        <v>158</v>
      </c>
      <c r="AU118" s="198" t="s">
        <v>78</v>
      </c>
      <c r="AV118" s="12" t="s">
        <v>74</v>
      </c>
      <c r="AW118" s="12" t="s">
        <v>34</v>
      </c>
      <c r="AX118" s="12" t="s">
        <v>70</v>
      </c>
      <c r="AY118" s="198" t="s">
        <v>145</v>
      </c>
    </row>
    <row r="119" spans="2:65" s="13" customFormat="1" x14ac:dyDescent="0.3">
      <c r="B119" s="204"/>
      <c r="D119" s="193" t="s">
        <v>158</v>
      </c>
      <c r="E119" s="205" t="s">
        <v>5</v>
      </c>
      <c r="F119" s="206" t="s">
        <v>1225</v>
      </c>
      <c r="H119" s="207">
        <v>8.25</v>
      </c>
      <c r="I119" s="208"/>
      <c r="L119" s="204"/>
      <c r="M119" s="209"/>
      <c r="N119" s="210"/>
      <c r="O119" s="210"/>
      <c r="P119" s="210"/>
      <c r="Q119" s="210"/>
      <c r="R119" s="210"/>
      <c r="S119" s="210"/>
      <c r="T119" s="211"/>
      <c r="AT119" s="205" t="s">
        <v>158</v>
      </c>
      <c r="AU119" s="205" t="s">
        <v>78</v>
      </c>
      <c r="AV119" s="13" t="s">
        <v>78</v>
      </c>
      <c r="AW119" s="13" t="s">
        <v>34</v>
      </c>
      <c r="AX119" s="13" t="s">
        <v>74</v>
      </c>
      <c r="AY119" s="205" t="s">
        <v>145</v>
      </c>
    </row>
    <row r="120" spans="2:65" s="1" customFormat="1" ht="16.5" customHeight="1" x14ac:dyDescent="0.3">
      <c r="B120" s="180"/>
      <c r="C120" s="181" t="s">
        <v>191</v>
      </c>
      <c r="D120" s="181" t="s">
        <v>147</v>
      </c>
      <c r="E120" s="182" t="s">
        <v>240</v>
      </c>
      <c r="F120" s="183" t="s">
        <v>241</v>
      </c>
      <c r="G120" s="184" t="s">
        <v>200</v>
      </c>
      <c r="H120" s="185">
        <v>155.5</v>
      </c>
      <c r="I120" s="186">
        <v>125</v>
      </c>
      <c r="J120" s="187">
        <f>H120*I120</f>
        <v>19437.5</v>
      </c>
      <c r="K120" s="183" t="s">
        <v>151</v>
      </c>
      <c r="L120" s="40"/>
      <c r="M120" s="188" t="s">
        <v>5</v>
      </c>
      <c r="N120" s="189" t="s">
        <v>41</v>
      </c>
      <c r="O120" s="41"/>
      <c r="P120" s="190">
        <v>0</v>
      </c>
      <c r="Q120" s="190">
        <v>0</v>
      </c>
      <c r="R120" s="190">
        <v>0</v>
      </c>
      <c r="S120" s="190">
        <v>0</v>
      </c>
      <c r="T120" s="191">
        <v>0</v>
      </c>
      <c r="AR120" s="24" t="s">
        <v>152</v>
      </c>
      <c r="AT120" s="24" t="s">
        <v>147</v>
      </c>
      <c r="AU120" s="24" t="s">
        <v>78</v>
      </c>
      <c r="AY120" s="24" t="s">
        <v>145</v>
      </c>
      <c r="BE120" s="192">
        <v>0</v>
      </c>
      <c r="BF120" s="192">
        <v>0</v>
      </c>
      <c r="BG120" s="192">
        <v>0</v>
      </c>
      <c r="BH120" s="192">
        <v>0</v>
      </c>
      <c r="BI120" s="192">
        <v>0</v>
      </c>
      <c r="BJ120" s="24" t="s">
        <v>74</v>
      </c>
      <c r="BK120" s="192">
        <v>0</v>
      </c>
      <c r="BL120" s="24" t="s">
        <v>152</v>
      </c>
      <c r="BM120" s="24" t="s">
        <v>242</v>
      </c>
    </row>
    <row r="121" spans="2:65" s="1" customFormat="1" ht="40.5" x14ac:dyDescent="0.3">
      <c r="B121" s="40"/>
      <c r="D121" s="193" t="s">
        <v>154</v>
      </c>
      <c r="F121" s="194" t="s">
        <v>243</v>
      </c>
      <c r="I121" s="155"/>
      <c r="L121" s="40"/>
      <c r="M121" s="195"/>
      <c r="N121" s="41"/>
      <c r="O121" s="41"/>
      <c r="P121" s="41"/>
      <c r="Q121" s="41"/>
      <c r="R121" s="41"/>
      <c r="S121" s="41"/>
      <c r="T121" s="69"/>
      <c r="AT121" s="24" t="s">
        <v>154</v>
      </c>
      <c r="AU121" s="24" t="s">
        <v>78</v>
      </c>
    </row>
    <row r="122" spans="2:65" s="1" customFormat="1" ht="189" x14ac:dyDescent="0.3">
      <c r="B122" s="40"/>
      <c r="D122" s="193" t="s">
        <v>156</v>
      </c>
      <c r="F122" s="196" t="s">
        <v>244</v>
      </c>
      <c r="I122" s="155"/>
      <c r="L122" s="40"/>
      <c r="M122" s="195"/>
      <c r="N122" s="41"/>
      <c r="O122" s="41"/>
      <c r="P122" s="41"/>
      <c r="Q122" s="41"/>
      <c r="R122" s="41"/>
      <c r="S122" s="41"/>
      <c r="T122" s="69"/>
      <c r="AT122" s="24" t="s">
        <v>156</v>
      </c>
      <c r="AU122" s="24" t="s">
        <v>78</v>
      </c>
    </row>
    <row r="123" spans="2:65" s="13" customFormat="1" x14ac:dyDescent="0.3">
      <c r="B123" s="204"/>
      <c r="D123" s="193" t="s">
        <v>158</v>
      </c>
      <c r="E123" s="205" t="s">
        <v>5</v>
      </c>
      <c r="F123" s="206" t="s">
        <v>1226</v>
      </c>
      <c r="H123" s="207">
        <v>144.25</v>
      </c>
      <c r="I123" s="208"/>
      <c r="L123" s="204"/>
      <c r="M123" s="209"/>
      <c r="N123" s="210"/>
      <c r="O123" s="210"/>
      <c r="P123" s="210"/>
      <c r="Q123" s="210"/>
      <c r="R123" s="210"/>
      <c r="S123" s="210"/>
      <c r="T123" s="211"/>
      <c r="AT123" s="205" t="s">
        <v>158</v>
      </c>
      <c r="AU123" s="205" t="s">
        <v>78</v>
      </c>
      <c r="AV123" s="13" t="s">
        <v>78</v>
      </c>
      <c r="AW123" s="13" t="s">
        <v>34</v>
      </c>
      <c r="AX123" s="13" t="s">
        <v>70</v>
      </c>
      <c r="AY123" s="205" t="s">
        <v>145</v>
      </c>
    </row>
    <row r="124" spans="2:65" s="13" customFormat="1" x14ac:dyDescent="0.3">
      <c r="B124" s="204"/>
      <c r="D124" s="193" t="s">
        <v>158</v>
      </c>
      <c r="E124" s="205" t="s">
        <v>5</v>
      </c>
      <c r="F124" s="206" t="s">
        <v>1227</v>
      </c>
      <c r="H124" s="207">
        <v>15</v>
      </c>
      <c r="I124" s="208"/>
      <c r="L124" s="204"/>
      <c r="M124" s="209"/>
      <c r="N124" s="210"/>
      <c r="O124" s="210"/>
      <c r="P124" s="210"/>
      <c r="Q124" s="210"/>
      <c r="R124" s="210"/>
      <c r="S124" s="210"/>
      <c r="T124" s="211"/>
      <c r="AT124" s="205" t="s">
        <v>158</v>
      </c>
      <c r="AU124" s="205" t="s">
        <v>78</v>
      </c>
      <c r="AV124" s="13" t="s">
        <v>78</v>
      </c>
      <c r="AW124" s="13" t="s">
        <v>34</v>
      </c>
      <c r="AX124" s="13" t="s">
        <v>70</v>
      </c>
      <c r="AY124" s="205" t="s">
        <v>145</v>
      </c>
    </row>
    <row r="125" spans="2:65" s="13" customFormat="1" x14ac:dyDescent="0.3">
      <c r="B125" s="204"/>
      <c r="D125" s="193" t="s">
        <v>158</v>
      </c>
      <c r="E125" s="205" t="s">
        <v>5</v>
      </c>
      <c r="F125" s="206" t="s">
        <v>1228</v>
      </c>
      <c r="H125" s="207">
        <v>8.25</v>
      </c>
      <c r="I125" s="208"/>
      <c r="L125" s="204"/>
      <c r="M125" s="209"/>
      <c r="N125" s="210"/>
      <c r="O125" s="210"/>
      <c r="P125" s="210"/>
      <c r="Q125" s="210"/>
      <c r="R125" s="210"/>
      <c r="S125" s="210"/>
      <c r="T125" s="211"/>
      <c r="AT125" s="205" t="s">
        <v>158</v>
      </c>
      <c r="AU125" s="205" t="s">
        <v>78</v>
      </c>
      <c r="AV125" s="13" t="s">
        <v>78</v>
      </c>
      <c r="AW125" s="13" t="s">
        <v>34</v>
      </c>
      <c r="AX125" s="13" t="s">
        <v>70</v>
      </c>
      <c r="AY125" s="205" t="s">
        <v>145</v>
      </c>
    </row>
    <row r="126" spans="2:65" s="13" customFormat="1" x14ac:dyDescent="0.3">
      <c r="B126" s="204"/>
      <c r="D126" s="193" t="s">
        <v>158</v>
      </c>
      <c r="E126" s="205" t="s">
        <v>5</v>
      </c>
      <c r="F126" s="206" t="s">
        <v>1229</v>
      </c>
      <c r="H126" s="207">
        <v>-12</v>
      </c>
      <c r="I126" s="208"/>
      <c r="L126" s="204"/>
      <c r="M126" s="209"/>
      <c r="N126" s="210"/>
      <c r="O126" s="210"/>
      <c r="P126" s="210"/>
      <c r="Q126" s="210"/>
      <c r="R126" s="210"/>
      <c r="S126" s="210"/>
      <c r="T126" s="211"/>
      <c r="AT126" s="205" t="s">
        <v>158</v>
      </c>
      <c r="AU126" s="205" t="s">
        <v>78</v>
      </c>
      <c r="AV126" s="13" t="s">
        <v>78</v>
      </c>
      <c r="AW126" s="13" t="s">
        <v>34</v>
      </c>
      <c r="AX126" s="13" t="s">
        <v>70</v>
      </c>
      <c r="AY126" s="205" t="s">
        <v>145</v>
      </c>
    </row>
    <row r="127" spans="2:65" s="14" customFormat="1" x14ac:dyDescent="0.3">
      <c r="B127" s="212"/>
      <c r="D127" s="193" t="s">
        <v>158</v>
      </c>
      <c r="E127" s="213" t="s">
        <v>5</v>
      </c>
      <c r="F127" s="214" t="s">
        <v>175</v>
      </c>
      <c r="H127" s="215">
        <v>155.5</v>
      </c>
      <c r="I127" s="216"/>
      <c r="L127" s="212"/>
      <c r="M127" s="217"/>
      <c r="N127" s="218"/>
      <c r="O127" s="218"/>
      <c r="P127" s="218"/>
      <c r="Q127" s="218"/>
      <c r="R127" s="218"/>
      <c r="S127" s="218"/>
      <c r="T127" s="219"/>
      <c r="AT127" s="213" t="s">
        <v>158</v>
      </c>
      <c r="AU127" s="213" t="s">
        <v>78</v>
      </c>
      <c r="AV127" s="14" t="s">
        <v>152</v>
      </c>
      <c r="AW127" s="14" t="s">
        <v>34</v>
      </c>
      <c r="AX127" s="14" t="s">
        <v>74</v>
      </c>
      <c r="AY127" s="213" t="s">
        <v>145</v>
      </c>
    </row>
    <row r="128" spans="2:65" s="1" customFormat="1" ht="16.5" customHeight="1" x14ac:dyDescent="0.3">
      <c r="B128" s="180"/>
      <c r="C128" s="181" t="s">
        <v>197</v>
      </c>
      <c r="D128" s="181" t="s">
        <v>147</v>
      </c>
      <c r="E128" s="182" t="s">
        <v>258</v>
      </c>
      <c r="F128" s="183" t="s">
        <v>259</v>
      </c>
      <c r="G128" s="184" t="s">
        <v>260</v>
      </c>
      <c r="H128" s="185">
        <v>295.45</v>
      </c>
      <c r="I128" s="186">
        <v>109</v>
      </c>
      <c r="J128" s="187">
        <f>H128*I128</f>
        <v>32204.05</v>
      </c>
      <c r="K128" s="183" t="s">
        <v>151</v>
      </c>
      <c r="L128" s="40"/>
      <c r="M128" s="188" t="s">
        <v>5</v>
      </c>
      <c r="N128" s="189" t="s">
        <v>41</v>
      </c>
      <c r="O128" s="41"/>
      <c r="P128" s="190">
        <v>0</v>
      </c>
      <c r="Q128" s="190">
        <v>0</v>
      </c>
      <c r="R128" s="190">
        <v>0</v>
      </c>
      <c r="S128" s="190">
        <v>0</v>
      </c>
      <c r="T128" s="191">
        <v>0</v>
      </c>
      <c r="AR128" s="24" t="s">
        <v>152</v>
      </c>
      <c r="AT128" s="24" t="s">
        <v>147</v>
      </c>
      <c r="AU128" s="24" t="s">
        <v>78</v>
      </c>
      <c r="AY128" s="24" t="s">
        <v>145</v>
      </c>
      <c r="BE128" s="192">
        <v>0</v>
      </c>
      <c r="BF128" s="192">
        <v>0</v>
      </c>
      <c r="BG128" s="192">
        <v>0</v>
      </c>
      <c r="BH128" s="192">
        <v>0</v>
      </c>
      <c r="BI128" s="192">
        <v>0</v>
      </c>
      <c r="BJ128" s="24" t="s">
        <v>74</v>
      </c>
      <c r="BK128" s="192">
        <v>0</v>
      </c>
      <c r="BL128" s="24" t="s">
        <v>152</v>
      </c>
      <c r="BM128" s="24" t="s">
        <v>261</v>
      </c>
    </row>
    <row r="129" spans="2:65" s="1" customFormat="1" x14ac:dyDescent="0.3">
      <c r="B129" s="40"/>
      <c r="D129" s="193" t="s">
        <v>154</v>
      </c>
      <c r="F129" s="194" t="s">
        <v>262</v>
      </c>
      <c r="I129" s="155"/>
      <c r="L129" s="40"/>
      <c r="M129" s="195"/>
      <c r="N129" s="41"/>
      <c r="O129" s="41"/>
      <c r="P129" s="41"/>
      <c r="Q129" s="41"/>
      <c r="R129" s="41"/>
      <c r="S129" s="41"/>
      <c r="T129" s="69"/>
      <c r="AT129" s="24" t="s">
        <v>154</v>
      </c>
      <c r="AU129" s="24" t="s">
        <v>78</v>
      </c>
    </row>
    <row r="130" spans="2:65" s="1" customFormat="1" ht="297" x14ac:dyDescent="0.3">
      <c r="B130" s="40"/>
      <c r="D130" s="193" t="s">
        <v>156</v>
      </c>
      <c r="F130" s="196" t="s">
        <v>263</v>
      </c>
      <c r="I130" s="155"/>
      <c r="L130" s="40"/>
      <c r="M130" s="195"/>
      <c r="N130" s="41"/>
      <c r="O130" s="41"/>
      <c r="P130" s="41"/>
      <c r="Q130" s="41"/>
      <c r="R130" s="41"/>
      <c r="S130" s="41"/>
      <c r="T130" s="69"/>
      <c r="AT130" s="24" t="s">
        <v>156</v>
      </c>
      <c r="AU130" s="24" t="s">
        <v>78</v>
      </c>
    </row>
    <row r="131" spans="2:65" s="13" customFormat="1" x14ac:dyDescent="0.3">
      <c r="B131" s="204"/>
      <c r="D131" s="193" t="s">
        <v>158</v>
      </c>
      <c r="E131" s="205" t="s">
        <v>5</v>
      </c>
      <c r="F131" s="206" t="s">
        <v>1230</v>
      </c>
      <c r="H131" s="207">
        <v>295.45</v>
      </c>
      <c r="I131" s="208"/>
      <c r="L131" s="204"/>
      <c r="M131" s="209"/>
      <c r="N131" s="210"/>
      <c r="O131" s="210"/>
      <c r="P131" s="210"/>
      <c r="Q131" s="210"/>
      <c r="R131" s="210"/>
      <c r="S131" s="210"/>
      <c r="T131" s="211"/>
      <c r="AT131" s="205" t="s">
        <v>158</v>
      </c>
      <c r="AU131" s="205" t="s">
        <v>78</v>
      </c>
      <c r="AV131" s="13" t="s">
        <v>78</v>
      </c>
      <c r="AW131" s="13" t="s">
        <v>34</v>
      </c>
      <c r="AX131" s="13" t="s">
        <v>74</v>
      </c>
      <c r="AY131" s="205" t="s">
        <v>145</v>
      </c>
    </row>
    <row r="132" spans="2:65" s="1" customFormat="1" ht="16.5" customHeight="1" x14ac:dyDescent="0.3">
      <c r="B132" s="180"/>
      <c r="C132" s="181" t="s">
        <v>205</v>
      </c>
      <c r="D132" s="181" t="s">
        <v>147</v>
      </c>
      <c r="E132" s="182" t="s">
        <v>265</v>
      </c>
      <c r="F132" s="183" t="s">
        <v>266</v>
      </c>
      <c r="G132" s="184" t="s">
        <v>200</v>
      </c>
      <c r="H132" s="185">
        <v>18.600000000000001</v>
      </c>
      <c r="I132" s="186">
        <v>66</v>
      </c>
      <c r="J132" s="187">
        <f>H132*I132</f>
        <v>1227.6000000000001</v>
      </c>
      <c r="K132" s="183" t="s">
        <v>151</v>
      </c>
      <c r="L132" s="40"/>
      <c r="M132" s="188" t="s">
        <v>5</v>
      </c>
      <c r="N132" s="189" t="s">
        <v>41</v>
      </c>
      <c r="O132" s="41"/>
      <c r="P132" s="190">
        <v>0</v>
      </c>
      <c r="Q132" s="190">
        <v>0</v>
      </c>
      <c r="R132" s="190">
        <v>0</v>
      </c>
      <c r="S132" s="190">
        <v>0</v>
      </c>
      <c r="T132" s="191">
        <v>0</v>
      </c>
      <c r="AR132" s="24" t="s">
        <v>152</v>
      </c>
      <c r="AT132" s="24" t="s">
        <v>147</v>
      </c>
      <c r="AU132" s="24" t="s">
        <v>78</v>
      </c>
      <c r="AY132" s="24" t="s">
        <v>145</v>
      </c>
      <c r="BE132" s="192">
        <v>0</v>
      </c>
      <c r="BF132" s="192">
        <v>0</v>
      </c>
      <c r="BG132" s="192">
        <v>0</v>
      </c>
      <c r="BH132" s="192">
        <v>0</v>
      </c>
      <c r="BI132" s="192">
        <v>0</v>
      </c>
      <c r="BJ132" s="24" t="s">
        <v>74</v>
      </c>
      <c r="BK132" s="192">
        <v>0</v>
      </c>
      <c r="BL132" s="24" t="s">
        <v>152</v>
      </c>
      <c r="BM132" s="24" t="s">
        <v>267</v>
      </c>
    </row>
    <row r="133" spans="2:65" s="1" customFormat="1" ht="27" x14ac:dyDescent="0.3">
      <c r="B133" s="40"/>
      <c r="D133" s="193" t="s">
        <v>154</v>
      </c>
      <c r="F133" s="194" t="s">
        <v>268</v>
      </c>
      <c r="I133" s="155"/>
      <c r="L133" s="40"/>
      <c r="M133" s="195"/>
      <c r="N133" s="41"/>
      <c r="O133" s="41"/>
      <c r="P133" s="41"/>
      <c r="Q133" s="41"/>
      <c r="R133" s="41"/>
      <c r="S133" s="41"/>
      <c r="T133" s="69"/>
      <c r="AT133" s="24" t="s">
        <v>154</v>
      </c>
      <c r="AU133" s="24" t="s">
        <v>78</v>
      </c>
    </row>
    <row r="134" spans="2:65" s="1" customFormat="1" ht="409.5" x14ac:dyDescent="0.3">
      <c r="B134" s="40"/>
      <c r="D134" s="193" t="s">
        <v>156</v>
      </c>
      <c r="F134" s="196" t="s">
        <v>269</v>
      </c>
      <c r="I134" s="155"/>
      <c r="L134" s="40"/>
      <c r="M134" s="195"/>
      <c r="N134" s="41"/>
      <c r="O134" s="41"/>
      <c r="P134" s="41"/>
      <c r="Q134" s="41"/>
      <c r="R134" s="41"/>
      <c r="S134" s="41"/>
      <c r="T134" s="69"/>
      <c r="AT134" s="24" t="s">
        <v>156</v>
      </c>
      <c r="AU134" s="24" t="s">
        <v>78</v>
      </c>
    </row>
    <row r="135" spans="2:65" s="12" customFormat="1" x14ac:dyDescent="0.3">
      <c r="B135" s="197"/>
      <c r="D135" s="193" t="s">
        <v>158</v>
      </c>
      <c r="E135" s="198" t="s">
        <v>5</v>
      </c>
      <c r="F135" s="199" t="s">
        <v>159</v>
      </c>
      <c r="H135" s="198" t="s">
        <v>5</v>
      </c>
      <c r="I135" s="200"/>
      <c r="L135" s="197"/>
      <c r="M135" s="201"/>
      <c r="N135" s="202"/>
      <c r="O135" s="202"/>
      <c r="P135" s="202"/>
      <c r="Q135" s="202"/>
      <c r="R135" s="202"/>
      <c r="S135" s="202"/>
      <c r="T135" s="203"/>
      <c r="AT135" s="198" t="s">
        <v>158</v>
      </c>
      <c r="AU135" s="198" t="s">
        <v>78</v>
      </c>
      <c r="AV135" s="12" t="s">
        <v>74</v>
      </c>
      <c r="AW135" s="12" t="s">
        <v>34</v>
      </c>
      <c r="AX135" s="12" t="s">
        <v>70</v>
      </c>
      <c r="AY135" s="198" t="s">
        <v>145</v>
      </c>
    </row>
    <row r="136" spans="2:65" s="13" customFormat="1" x14ac:dyDescent="0.3">
      <c r="B136" s="204"/>
      <c r="D136" s="193" t="s">
        <v>158</v>
      </c>
      <c r="E136" s="205" t="s">
        <v>5</v>
      </c>
      <c r="F136" s="206" t="s">
        <v>1231</v>
      </c>
      <c r="H136" s="207">
        <v>12</v>
      </c>
      <c r="I136" s="208"/>
      <c r="L136" s="204"/>
      <c r="M136" s="209"/>
      <c r="N136" s="210"/>
      <c r="O136" s="210"/>
      <c r="P136" s="210"/>
      <c r="Q136" s="210"/>
      <c r="R136" s="210"/>
      <c r="S136" s="210"/>
      <c r="T136" s="211"/>
      <c r="AT136" s="205" t="s">
        <v>158</v>
      </c>
      <c r="AU136" s="205" t="s">
        <v>78</v>
      </c>
      <c r="AV136" s="13" t="s">
        <v>78</v>
      </c>
      <c r="AW136" s="13" t="s">
        <v>34</v>
      </c>
      <c r="AX136" s="13" t="s">
        <v>70</v>
      </c>
      <c r="AY136" s="205" t="s">
        <v>145</v>
      </c>
    </row>
    <row r="137" spans="2:65" s="13" customFormat="1" x14ac:dyDescent="0.3">
      <c r="B137" s="204"/>
      <c r="D137" s="193" t="s">
        <v>158</v>
      </c>
      <c r="E137" s="205" t="s">
        <v>5</v>
      </c>
      <c r="F137" s="206" t="s">
        <v>1232</v>
      </c>
      <c r="H137" s="207">
        <v>6.6</v>
      </c>
      <c r="I137" s="208"/>
      <c r="L137" s="204"/>
      <c r="M137" s="209"/>
      <c r="N137" s="210"/>
      <c r="O137" s="210"/>
      <c r="P137" s="210"/>
      <c r="Q137" s="210"/>
      <c r="R137" s="210"/>
      <c r="S137" s="210"/>
      <c r="T137" s="211"/>
      <c r="AT137" s="205" t="s">
        <v>158</v>
      </c>
      <c r="AU137" s="205" t="s">
        <v>78</v>
      </c>
      <c r="AV137" s="13" t="s">
        <v>78</v>
      </c>
      <c r="AW137" s="13" t="s">
        <v>34</v>
      </c>
      <c r="AX137" s="13" t="s">
        <v>70</v>
      </c>
      <c r="AY137" s="205" t="s">
        <v>145</v>
      </c>
    </row>
    <row r="138" spans="2:65" s="14" customFormat="1" x14ac:dyDescent="0.3">
      <c r="B138" s="212"/>
      <c r="D138" s="193" t="s">
        <v>158</v>
      </c>
      <c r="E138" s="213" t="s">
        <v>5</v>
      </c>
      <c r="F138" s="214" t="s">
        <v>175</v>
      </c>
      <c r="H138" s="215">
        <v>18.600000000000001</v>
      </c>
      <c r="I138" s="216"/>
      <c r="L138" s="212"/>
      <c r="M138" s="217"/>
      <c r="N138" s="218"/>
      <c r="O138" s="218"/>
      <c r="P138" s="218"/>
      <c r="Q138" s="218"/>
      <c r="R138" s="218"/>
      <c r="S138" s="218"/>
      <c r="T138" s="219"/>
      <c r="AT138" s="213" t="s">
        <v>158</v>
      </c>
      <c r="AU138" s="213" t="s">
        <v>78</v>
      </c>
      <c r="AV138" s="14" t="s">
        <v>152</v>
      </c>
      <c r="AW138" s="14" t="s">
        <v>34</v>
      </c>
      <c r="AX138" s="14" t="s">
        <v>74</v>
      </c>
      <c r="AY138" s="213" t="s">
        <v>145</v>
      </c>
    </row>
    <row r="139" spans="2:65" s="1" customFormat="1" ht="16.5" customHeight="1" x14ac:dyDescent="0.3">
      <c r="B139" s="180"/>
      <c r="C139" s="228" t="s">
        <v>219</v>
      </c>
      <c r="D139" s="228" t="s">
        <v>273</v>
      </c>
      <c r="E139" s="229" t="s">
        <v>274</v>
      </c>
      <c r="F139" s="230" t="s">
        <v>275</v>
      </c>
      <c r="G139" s="231" t="s">
        <v>260</v>
      </c>
      <c r="H139" s="232">
        <v>13.53</v>
      </c>
      <c r="I139" s="186">
        <v>437</v>
      </c>
      <c r="J139" s="187">
        <f>H139*I139</f>
        <v>5912.61</v>
      </c>
      <c r="K139" s="230" t="s">
        <v>5</v>
      </c>
      <c r="L139" s="233"/>
      <c r="M139" s="234" t="s">
        <v>5</v>
      </c>
      <c r="N139" s="235" t="s">
        <v>41</v>
      </c>
      <c r="O139" s="41"/>
      <c r="P139" s="190">
        <v>0</v>
      </c>
      <c r="Q139" s="190">
        <v>1</v>
      </c>
      <c r="R139" s="190">
        <v>13.53</v>
      </c>
      <c r="S139" s="190">
        <v>0</v>
      </c>
      <c r="T139" s="191">
        <v>0</v>
      </c>
      <c r="AR139" s="24" t="s">
        <v>205</v>
      </c>
      <c r="AT139" s="24" t="s">
        <v>273</v>
      </c>
      <c r="AU139" s="24" t="s">
        <v>78</v>
      </c>
      <c r="AY139" s="24" t="s">
        <v>145</v>
      </c>
      <c r="BE139" s="192">
        <v>0</v>
      </c>
      <c r="BF139" s="192">
        <v>0</v>
      </c>
      <c r="BG139" s="192">
        <v>0</v>
      </c>
      <c r="BH139" s="192">
        <v>0</v>
      </c>
      <c r="BI139" s="192">
        <v>0</v>
      </c>
      <c r="BJ139" s="24" t="s">
        <v>74</v>
      </c>
      <c r="BK139" s="192">
        <v>0</v>
      </c>
      <c r="BL139" s="24" t="s">
        <v>152</v>
      </c>
      <c r="BM139" s="24" t="s">
        <v>276</v>
      </c>
    </row>
    <row r="140" spans="2:65" s="1" customFormat="1" x14ac:dyDescent="0.3">
      <c r="B140" s="40"/>
      <c r="D140" s="193" t="s">
        <v>154</v>
      </c>
      <c r="F140" s="194" t="s">
        <v>275</v>
      </c>
      <c r="I140" s="155"/>
      <c r="L140" s="40"/>
      <c r="M140" s="195"/>
      <c r="N140" s="41"/>
      <c r="O140" s="41"/>
      <c r="P140" s="41"/>
      <c r="Q140" s="41"/>
      <c r="R140" s="41"/>
      <c r="S140" s="41"/>
      <c r="T140" s="69"/>
      <c r="AT140" s="24" t="s">
        <v>154</v>
      </c>
      <c r="AU140" s="24" t="s">
        <v>78</v>
      </c>
    </row>
    <row r="141" spans="2:65" s="13" customFormat="1" x14ac:dyDescent="0.3">
      <c r="B141" s="204"/>
      <c r="D141" s="193" t="s">
        <v>158</v>
      </c>
      <c r="E141" s="205" t="s">
        <v>5</v>
      </c>
      <c r="F141" s="206" t="s">
        <v>1233</v>
      </c>
      <c r="H141" s="207">
        <v>13.53</v>
      </c>
      <c r="I141" s="208"/>
      <c r="L141" s="204"/>
      <c r="M141" s="209"/>
      <c r="N141" s="210"/>
      <c r="O141" s="210"/>
      <c r="P141" s="210"/>
      <c r="Q141" s="210"/>
      <c r="R141" s="210"/>
      <c r="S141" s="210"/>
      <c r="T141" s="211"/>
      <c r="AT141" s="205" t="s">
        <v>158</v>
      </c>
      <c r="AU141" s="205" t="s">
        <v>78</v>
      </c>
      <c r="AV141" s="13" t="s">
        <v>78</v>
      </c>
      <c r="AW141" s="13" t="s">
        <v>34</v>
      </c>
      <c r="AX141" s="13" t="s">
        <v>74</v>
      </c>
      <c r="AY141" s="205" t="s">
        <v>145</v>
      </c>
    </row>
    <row r="142" spans="2:65" s="1" customFormat="1" ht="16.5" customHeight="1" x14ac:dyDescent="0.3">
      <c r="B142" s="180"/>
      <c r="C142" s="181" t="s">
        <v>226</v>
      </c>
      <c r="D142" s="181" t="s">
        <v>147</v>
      </c>
      <c r="E142" s="182" t="s">
        <v>279</v>
      </c>
      <c r="F142" s="183" t="s">
        <v>280</v>
      </c>
      <c r="G142" s="184" t="s">
        <v>200</v>
      </c>
      <c r="H142" s="185">
        <v>10</v>
      </c>
      <c r="I142" s="186">
        <v>159</v>
      </c>
      <c r="J142" s="187">
        <f>H142*I142</f>
        <v>1590</v>
      </c>
      <c r="K142" s="183" t="s">
        <v>151</v>
      </c>
      <c r="L142" s="40"/>
      <c r="M142" s="188" t="s">
        <v>5</v>
      </c>
      <c r="N142" s="189" t="s">
        <v>41</v>
      </c>
      <c r="O142" s="41"/>
      <c r="P142" s="190">
        <v>0</v>
      </c>
      <c r="Q142" s="190">
        <v>0</v>
      </c>
      <c r="R142" s="190">
        <v>0</v>
      </c>
      <c r="S142" s="190">
        <v>0</v>
      </c>
      <c r="T142" s="191">
        <v>0</v>
      </c>
      <c r="AR142" s="24" t="s">
        <v>152</v>
      </c>
      <c r="AT142" s="24" t="s">
        <v>147</v>
      </c>
      <c r="AU142" s="24" t="s">
        <v>78</v>
      </c>
      <c r="AY142" s="24" t="s">
        <v>145</v>
      </c>
      <c r="BE142" s="192">
        <v>0</v>
      </c>
      <c r="BF142" s="192">
        <v>0</v>
      </c>
      <c r="BG142" s="192">
        <v>0</v>
      </c>
      <c r="BH142" s="192">
        <v>0</v>
      </c>
      <c r="BI142" s="192">
        <v>0</v>
      </c>
      <c r="BJ142" s="24" t="s">
        <v>74</v>
      </c>
      <c r="BK142" s="192">
        <v>0</v>
      </c>
      <c r="BL142" s="24" t="s">
        <v>152</v>
      </c>
      <c r="BM142" s="24" t="s">
        <v>281</v>
      </c>
    </row>
    <row r="143" spans="2:65" s="1" customFormat="1" ht="40.5" x14ac:dyDescent="0.3">
      <c r="B143" s="40"/>
      <c r="D143" s="193" t="s">
        <v>154</v>
      </c>
      <c r="F143" s="194" t="s">
        <v>282</v>
      </c>
      <c r="I143" s="155"/>
      <c r="L143" s="40"/>
      <c r="M143" s="195"/>
      <c r="N143" s="41"/>
      <c r="O143" s="41"/>
      <c r="P143" s="41"/>
      <c r="Q143" s="41"/>
      <c r="R143" s="41"/>
      <c r="S143" s="41"/>
      <c r="T143" s="69"/>
      <c r="AT143" s="24" t="s">
        <v>154</v>
      </c>
      <c r="AU143" s="24" t="s">
        <v>78</v>
      </c>
    </row>
    <row r="144" spans="2:65" s="1" customFormat="1" ht="108" x14ac:dyDescent="0.3">
      <c r="B144" s="40"/>
      <c r="D144" s="193" t="s">
        <v>156</v>
      </c>
      <c r="F144" s="196" t="s">
        <v>283</v>
      </c>
      <c r="I144" s="155"/>
      <c r="L144" s="40"/>
      <c r="M144" s="195"/>
      <c r="N144" s="41"/>
      <c r="O144" s="41"/>
      <c r="P144" s="41"/>
      <c r="Q144" s="41"/>
      <c r="R144" s="41"/>
      <c r="S144" s="41"/>
      <c r="T144" s="69"/>
      <c r="AT144" s="24" t="s">
        <v>156</v>
      </c>
      <c r="AU144" s="24" t="s">
        <v>78</v>
      </c>
    </row>
    <row r="145" spans="2:65" s="12" customFormat="1" x14ac:dyDescent="0.3">
      <c r="B145" s="197"/>
      <c r="D145" s="193" t="s">
        <v>158</v>
      </c>
      <c r="E145" s="198" t="s">
        <v>5</v>
      </c>
      <c r="F145" s="199" t="s">
        <v>159</v>
      </c>
      <c r="H145" s="198" t="s">
        <v>5</v>
      </c>
      <c r="I145" s="200"/>
      <c r="L145" s="197"/>
      <c r="M145" s="201"/>
      <c r="N145" s="202"/>
      <c r="O145" s="202"/>
      <c r="P145" s="202"/>
      <c r="Q145" s="202"/>
      <c r="R145" s="202"/>
      <c r="S145" s="202"/>
      <c r="T145" s="203"/>
      <c r="AT145" s="198" t="s">
        <v>158</v>
      </c>
      <c r="AU145" s="198" t="s">
        <v>78</v>
      </c>
      <c r="AV145" s="12" t="s">
        <v>74</v>
      </c>
      <c r="AW145" s="12" t="s">
        <v>34</v>
      </c>
      <c r="AX145" s="12" t="s">
        <v>70</v>
      </c>
      <c r="AY145" s="198" t="s">
        <v>145</v>
      </c>
    </row>
    <row r="146" spans="2:65" s="13" customFormat="1" x14ac:dyDescent="0.3">
      <c r="B146" s="204"/>
      <c r="D146" s="193" t="s">
        <v>158</v>
      </c>
      <c r="E146" s="205" t="s">
        <v>5</v>
      </c>
      <c r="F146" s="206" t="s">
        <v>1234</v>
      </c>
      <c r="H146" s="207">
        <v>10</v>
      </c>
      <c r="I146" s="208"/>
      <c r="L146" s="204"/>
      <c r="M146" s="209"/>
      <c r="N146" s="210"/>
      <c r="O146" s="210"/>
      <c r="P146" s="210"/>
      <c r="Q146" s="210"/>
      <c r="R146" s="210"/>
      <c r="S146" s="210"/>
      <c r="T146" s="211"/>
      <c r="AT146" s="205" t="s">
        <v>158</v>
      </c>
      <c r="AU146" s="205" t="s">
        <v>78</v>
      </c>
      <c r="AV146" s="13" t="s">
        <v>78</v>
      </c>
      <c r="AW146" s="13" t="s">
        <v>34</v>
      </c>
      <c r="AX146" s="13" t="s">
        <v>74</v>
      </c>
      <c r="AY146" s="205" t="s">
        <v>145</v>
      </c>
    </row>
    <row r="147" spans="2:65" s="1" customFormat="1" ht="16.5" customHeight="1" x14ac:dyDescent="0.3">
      <c r="B147" s="180"/>
      <c r="C147" s="228" t="s">
        <v>80</v>
      </c>
      <c r="D147" s="228" t="s">
        <v>273</v>
      </c>
      <c r="E147" s="229" t="s">
        <v>286</v>
      </c>
      <c r="F147" s="230" t="s">
        <v>287</v>
      </c>
      <c r="G147" s="231" t="s">
        <v>260</v>
      </c>
      <c r="H147" s="232">
        <v>20.5</v>
      </c>
      <c r="I147" s="186">
        <v>113</v>
      </c>
      <c r="J147" s="187">
        <f>H147*I147</f>
        <v>2316.5</v>
      </c>
      <c r="K147" s="230" t="s">
        <v>5</v>
      </c>
      <c r="L147" s="233"/>
      <c r="M147" s="234" t="s">
        <v>5</v>
      </c>
      <c r="N147" s="235" t="s">
        <v>41</v>
      </c>
      <c r="O147" s="41"/>
      <c r="P147" s="190">
        <v>0</v>
      </c>
      <c r="Q147" s="190">
        <v>1</v>
      </c>
      <c r="R147" s="190">
        <v>20.5</v>
      </c>
      <c r="S147" s="190">
        <v>0</v>
      </c>
      <c r="T147" s="191">
        <v>0</v>
      </c>
      <c r="AR147" s="24" t="s">
        <v>205</v>
      </c>
      <c r="AT147" s="24" t="s">
        <v>273</v>
      </c>
      <c r="AU147" s="24" t="s">
        <v>78</v>
      </c>
      <c r="AY147" s="24" t="s">
        <v>145</v>
      </c>
      <c r="BE147" s="192">
        <v>0</v>
      </c>
      <c r="BF147" s="192">
        <v>0</v>
      </c>
      <c r="BG147" s="192">
        <v>0</v>
      </c>
      <c r="BH147" s="192">
        <v>0</v>
      </c>
      <c r="BI147" s="192">
        <v>0</v>
      </c>
      <c r="BJ147" s="24" t="s">
        <v>74</v>
      </c>
      <c r="BK147" s="192">
        <v>0</v>
      </c>
      <c r="BL147" s="24" t="s">
        <v>152</v>
      </c>
      <c r="BM147" s="24" t="s">
        <v>288</v>
      </c>
    </row>
    <row r="148" spans="2:65" s="1" customFormat="1" x14ac:dyDescent="0.3">
      <c r="B148" s="40"/>
      <c r="D148" s="193" t="s">
        <v>154</v>
      </c>
      <c r="F148" s="194" t="s">
        <v>287</v>
      </c>
      <c r="I148" s="155"/>
      <c r="L148" s="40"/>
      <c r="M148" s="195"/>
      <c r="N148" s="41"/>
      <c r="O148" s="41"/>
      <c r="P148" s="41"/>
      <c r="Q148" s="41"/>
      <c r="R148" s="41"/>
      <c r="S148" s="41"/>
      <c r="T148" s="69"/>
      <c r="AT148" s="24" t="s">
        <v>154</v>
      </c>
      <c r="AU148" s="24" t="s">
        <v>78</v>
      </c>
    </row>
    <row r="149" spans="2:65" s="13" customFormat="1" x14ac:dyDescent="0.3">
      <c r="B149" s="204"/>
      <c r="D149" s="193" t="s">
        <v>158</v>
      </c>
      <c r="E149" s="205" t="s">
        <v>5</v>
      </c>
      <c r="F149" s="206" t="s">
        <v>1235</v>
      </c>
      <c r="H149" s="207">
        <v>20.5</v>
      </c>
      <c r="I149" s="208"/>
      <c r="L149" s="204"/>
      <c r="M149" s="209"/>
      <c r="N149" s="210"/>
      <c r="O149" s="210"/>
      <c r="P149" s="210"/>
      <c r="Q149" s="210"/>
      <c r="R149" s="210"/>
      <c r="S149" s="210"/>
      <c r="T149" s="211"/>
      <c r="AT149" s="205" t="s">
        <v>158</v>
      </c>
      <c r="AU149" s="205" t="s">
        <v>78</v>
      </c>
      <c r="AV149" s="13" t="s">
        <v>78</v>
      </c>
      <c r="AW149" s="13" t="s">
        <v>34</v>
      </c>
      <c r="AX149" s="13" t="s">
        <v>74</v>
      </c>
      <c r="AY149" s="205" t="s">
        <v>145</v>
      </c>
    </row>
    <row r="150" spans="2:65" s="1" customFormat="1" ht="16.5" customHeight="1" x14ac:dyDescent="0.3">
      <c r="B150" s="180"/>
      <c r="C150" s="181" t="s">
        <v>239</v>
      </c>
      <c r="D150" s="181" t="s">
        <v>147</v>
      </c>
      <c r="E150" s="182" t="s">
        <v>312</v>
      </c>
      <c r="F150" s="183" t="s">
        <v>313</v>
      </c>
      <c r="G150" s="184" t="s">
        <v>150</v>
      </c>
      <c r="H150" s="185">
        <v>236.5</v>
      </c>
      <c r="I150" s="186">
        <v>11</v>
      </c>
      <c r="J150" s="187">
        <f>H150*I150</f>
        <v>2601.5</v>
      </c>
      <c r="K150" s="183" t="s">
        <v>151</v>
      </c>
      <c r="L150" s="40"/>
      <c r="M150" s="188" t="s">
        <v>5</v>
      </c>
      <c r="N150" s="189" t="s">
        <v>41</v>
      </c>
      <c r="O150" s="41"/>
      <c r="P150" s="190">
        <v>0</v>
      </c>
      <c r="Q150" s="190">
        <v>0</v>
      </c>
      <c r="R150" s="190">
        <v>0</v>
      </c>
      <c r="S150" s="190">
        <v>0</v>
      </c>
      <c r="T150" s="191">
        <v>0</v>
      </c>
      <c r="AR150" s="24" t="s">
        <v>152</v>
      </c>
      <c r="AT150" s="24" t="s">
        <v>147</v>
      </c>
      <c r="AU150" s="24" t="s">
        <v>78</v>
      </c>
      <c r="AY150" s="24" t="s">
        <v>145</v>
      </c>
      <c r="BE150" s="192">
        <v>0</v>
      </c>
      <c r="BF150" s="192">
        <v>0</v>
      </c>
      <c r="BG150" s="192">
        <v>0</v>
      </c>
      <c r="BH150" s="192">
        <v>0</v>
      </c>
      <c r="BI150" s="192">
        <v>0</v>
      </c>
      <c r="BJ150" s="24" t="s">
        <v>74</v>
      </c>
      <c r="BK150" s="192">
        <v>0</v>
      </c>
      <c r="BL150" s="24" t="s">
        <v>152</v>
      </c>
      <c r="BM150" s="24" t="s">
        <v>314</v>
      </c>
    </row>
    <row r="151" spans="2:65" s="1" customFormat="1" x14ac:dyDescent="0.3">
      <c r="B151" s="40"/>
      <c r="D151" s="193" t="s">
        <v>154</v>
      </c>
      <c r="F151" s="194" t="s">
        <v>315</v>
      </c>
      <c r="I151" s="155"/>
      <c r="L151" s="40"/>
      <c r="M151" s="195"/>
      <c r="N151" s="41"/>
      <c r="O151" s="41"/>
      <c r="P151" s="41"/>
      <c r="Q151" s="41"/>
      <c r="R151" s="41"/>
      <c r="S151" s="41"/>
      <c r="T151" s="69"/>
      <c r="AT151" s="24" t="s">
        <v>154</v>
      </c>
      <c r="AU151" s="24" t="s">
        <v>78</v>
      </c>
    </row>
    <row r="152" spans="2:65" s="1" customFormat="1" ht="162" x14ac:dyDescent="0.3">
      <c r="B152" s="40"/>
      <c r="D152" s="193" t="s">
        <v>156</v>
      </c>
      <c r="F152" s="196" t="s">
        <v>316</v>
      </c>
      <c r="I152" s="155"/>
      <c r="L152" s="40"/>
      <c r="M152" s="195"/>
      <c r="N152" s="41"/>
      <c r="O152" s="41"/>
      <c r="P152" s="41"/>
      <c r="Q152" s="41"/>
      <c r="R152" s="41"/>
      <c r="S152" s="41"/>
      <c r="T152" s="69"/>
      <c r="AT152" s="24" t="s">
        <v>156</v>
      </c>
      <c r="AU152" s="24" t="s">
        <v>78</v>
      </c>
    </row>
    <row r="153" spans="2:65" s="12" customFormat="1" x14ac:dyDescent="0.3">
      <c r="B153" s="197"/>
      <c r="D153" s="193" t="s">
        <v>158</v>
      </c>
      <c r="E153" s="198" t="s">
        <v>5</v>
      </c>
      <c r="F153" s="199" t="s">
        <v>159</v>
      </c>
      <c r="H153" s="198" t="s">
        <v>5</v>
      </c>
      <c r="I153" s="200"/>
      <c r="L153" s="197"/>
      <c r="M153" s="201"/>
      <c r="N153" s="202"/>
      <c r="O153" s="202"/>
      <c r="P153" s="202"/>
      <c r="Q153" s="202"/>
      <c r="R153" s="202"/>
      <c r="S153" s="202"/>
      <c r="T153" s="203"/>
      <c r="AT153" s="198" t="s">
        <v>158</v>
      </c>
      <c r="AU153" s="198" t="s">
        <v>78</v>
      </c>
      <c r="AV153" s="12" t="s">
        <v>74</v>
      </c>
      <c r="AW153" s="12" t="s">
        <v>34</v>
      </c>
      <c r="AX153" s="12" t="s">
        <v>70</v>
      </c>
      <c r="AY153" s="198" t="s">
        <v>145</v>
      </c>
    </row>
    <row r="154" spans="2:65" s="13" customFormat="1" x14ac:dyDescent="0.3">
      <c r="B154" s="204"/>
      <c r="D154" s="193" t="s">
        <v>158</v>
      </c>
      <c r="E154" s="205" t="s">
        <v>5</v>
      </c>
      <c r="F154" s="206" t="s">
        <v>1236</v>
      </c>
      <c r="H154" s="207">
        <v>236.5</v>
      </c>
      <c r="I154" s="208"/>
      <c r="L154" s="204"/>
      <c r="M154" s="209"/>
      <c r="N154" s="210"/>
      <c r="O154" s="210"/>
      <c r="P154" s="210"/>
      <c r="Q154" s="210"/>
      <c r="R154" s="210"/>
      <c r="S154" s="210"/>
      <c r="T154" s="211"/>
      <c r="AT154" s="205" t="s">
        <v>158</v>
      </c>
      <c r="AU154" s="205" t="s">
        <v>78</v>
      </c>
      <c r="AV154" s="13" t="s">
        <v>78</v>
      </c>
      <c r="AW154" s="13" t="s">
        <v>34</v>
      </c>
      <c r="AX154" s="13" t="s">
        <v>74</v>
      </c>
      <c r="AY154" s="205" t="s">
        <v>145</v>
      </c>
    </row>
    <row r="155" spans="2:65" s="11" customFormat="1" ht="29.85" customHeight="1" x14ac:dyDescent="0.3">
      <c r="B155" s="167"/>
      <c r="D155" s="168" t="s">
        <v>69</v>
      </c>
      <c r="E155" s="178" t="s">
        <v>152</v>
      </c>
      <c r="F155" s="178" t="s">
        <v>386</v>
      </c>
      <c r="I155" s="170"/>
      <c r="J155" s="179">
        <f>J156</f>
        <v>1802</v>
      </c>
      <c r="L155" s="167"/>
      <c r="M155" s="172"/>
      <c r="N155" s="173"/>
      <c r="O155" s="173"/>
      <c r="P155" s="174">
        <v>0</v>
      </c>
      <c r="Q155" s="173"/>
      <c r="R155" s="174">
        <v>0</v>
      </c>
      <c r="S155" s="173"/>
      <c r="T155" s="175">
        <v>0</v>
      </c>
      <c r="AR155" s="168" t="s">
        <v>74</v>
      </c>
      <c r="AT155" s="176" t="s">
        <v>69</v>
      </c>
      <c r="AU155" s="176" t="s">
        <v>74</v>
      </c>
      <c r="AY155" s="168" t="s">
        <v>145</v>
      </c>
      <c r="BK155" s="177">
        <v>0</v>
      </c>
    </row>
    <row r="156" spans="2:65" s="1" customFormat="1" ht="16.5" customHeight="1" x14ac:dyDescent="0.3">
      <c r="B156" s="180"/>
      <c r="C156" s="181" t="s">
        <v>250</v>
      </c>
      <c r="D156" s="181" t="s">
        <v>147</v>
      </c>
      <c r="E156" s="182" t="s">
        <v>388</v>
      </c>
      <c r="F156" s="183" t="s">
        <v>389</v>
      </c>
      <c r="G156" s="184" t="s">
        <v>200</v>
      </c>
      <c r="H156" s="185">
        <v>2</v>
      </c>
      <c r="I156" s="186">
        <v>901</v>
      </c>
      <c r="J156" s="187">
        <f>H156*I156</f>
        <v>1802</v>
      </c>
      <c r="K156" s="183" t="s">
        <v>151</v>
      </c>
      <c r="L156" s="40"/>
      <c r="M156" s="188" t="s">
        <v>5</v>
      </c>
      <c r="N156" s="189" t="s">
        <v>41</v>
      </c>
      <c r="O156" s="41"/>
      <c r="P156" s="190">
        <v>0</v>
      </c>
      <c r="Q156" s="190">
        <v>0</v>
      </c>
      <c r="R156" s="190">
        <v>0</v>
      </c>
      <c r="S156" s="190">
        <v>0</v>
      </c>
      <c r="T156" s="191">
        <v>0</v>
      </c>
      <c r="AR156" s="24" t="s">
        <v>152</v>
      </c>
      <c r="AT156" s="24" t="s">
        <v>147</v>
      </c>
      <c r="AU156" s="24" t="s">
        <v>78</v>
      </c>
      <c r="AY156" s="24" t="s">
        <v>145</v>
      </c>
      <c r="BE156" s="192">
        <v>0</v>
      </c>
      <c r="BF156" s="192">
        <v>0</v>
      </c>
      <c r="BG156" s="192">
        <v>0</v>
      </c>
      <c r="BH156" s="192">
        <v>0</v>
      </c>
      <c r="BI156" s="192">
        <v>0</v>
      </c>
      <c r="BJ156" s="24" t="s">
        <v>74</v>
      </c>
      <c r="BK156" s="192">
        <v>0</v>
      </c>
      <c r="BL156" s="24" t="s">
        <v>152</v>
      </c>
      <c r="BM156" s="24" t="s">
        <v>390</v>
      </c>
    </row>
    <row r="157" spans="2:65" s="1" customFormat="1" x14ac:dyDescent="0.3">
      <c r="B157" s="40"/>
      <c r="D157" s="193" t="s">
        <v>154</v>
      </c>
      <c r="F157" s="194" t="s">
        <v>391</v>
      </c>
      <c r="I157" s="155"/>
      <c r="L157" s="40"/>
      <c r="M157" s="195"/>
      <c r="N157" s="41"/>
      <c r="O157" s="41"/>
      <c r="P157" s="41"/>
      <c r="Q157" s="41"/>
      <c r="R157" s="41"/>
      <c r="S157" s="41"/>
      <c r="T157" s="69"/>
      <c r="AT157" s="24" t="s">
        <v>154</v>
      </c>
      <c r="AU157" s="24" t="s">
        <v>78</v>
      </c>
    </row>
    <row r="158" spans="2:65" s="1" customFormat="1" ht="54" x14ac:dyDescent="0.3">
      <c r="B158" s="40"/>
      <c r="D158" s="193" t="s">
        <v>156</v>
      </c>
      <c r="F158" s="196" t="s">
        <v>392</v>
      </c>
      <c r="I158" s="155"/>
      <c r="L158" s="40"/>
      <c r="M158" s="195"/>
      <c r="N158" s="41"/>
      <c r="O158" s="41"/>
      <c r="P158" s="41"/>
      <c r="Q158" s="41"/>
      <c r="R158" s="41"/>
      <c r="S158" s="41"/>
      <c r="T158" s="69"/>
      <c r="AT158" s="24" t="s">
        <v>156</v>
      </c>
      <c r="AU158" s="24" t="s">
        <v>78</v>
      </c>
    </row>
    <row r="159" spans="2:65" s="12" customFormat="1" x14ac:dyDescent="0.3">
      <c r="B159" s="197"/>
      <c r="D159" s="193" t="s">
        <v>158</v>
      </c>
      <c r="E159" s="198" t="s">
        <v>5</v>
      </c>
      <c r="F159" s="199" t="s">
        <v>159</v>
      </c>
      <c r="H159" s="198" t="s">
        <v>5</v>
      </c>
      <c r="I159" s="200"/>
      <c r="L159" s="197"/>
      <c r="M159" s="201"/>
      <c r="N159" s="202"/>
      <c r="O159" s="202"/>
      <c r="P159" s="202"/>
      <c r="Q159" s="202"/>
      <c r="R159" s="202"/>
      <c r="S159" s="202"/>
      <c r="T159" s="203"/>
      <c r="AT159" s="198" t="s">
        <v>158</v>
      </c>
      <c r="AU159" s="198" t="s">
        <v>78</v>
      </c>
      <c r="AV159" s="12" t="s">
        <v>74</v>
      </c>
      <c r="AW159" s="12" t="s">
        <v>34</v>
      </c>
      <c r="AX159" s="12" t="s">
        <v>70</v>
      </c>
      <c r="AY159" s="198" t="s">
        <v>145</v>
      </c>
    </row>
    <row r="160" spans="2:65" s="13" customFormat="1" x14ac:dyDescent="0.3">
      <c r="B160" s="204"/>
      <c r="D160" s="193" t="s">
        <v>158</v>
      </c>
      <c r="E160" s="205" t="s">
        <v>5</v>
      </c>
      <c r="F160" s="206" t="s">
        <v>1237</v>
      </c>
      <c r="H160" s="207">
        <v>2</v>
      </c>
      <c r="I160" s="208"/>
      <c r="L160" s="204"/>
      <c r="M160" s="209"/>
      <c r="N160" s="210"/>
      <c r="O160" s="210"/>
      <c r="P160" s="210"/>
      <c r="Q160" s="210"/>
      <c r="R160" s="210"/>
      <c r="S160" s="210"/>
      <c r="T160" s="211"/>
      <c r="AT160" s="205" t="s">
        <v>158</v>
      </c>
      <c r="AU160" s="205" t="s">
        <v>78</v>
      </c>
      <c r="AV160" s="13" t="s">
        <v>78</v>
      </c>
      <c r="AW160" s="13" t="s">
        <v>34</v>
      </c>
      <c r="AX160" s="13" t="s">
        <v>74</v>
      </c>
      <c r="AY160" s="205" t="s">
        <v>145</v>
      </c>
    </row>
    <row r="161" spans="2:65" s="11" customFormat="1" ht="29.85" customHeight="1" x14ac:dyDescent="0.3">
      <c r="B161" s="167"/>
      <c r="D161" s="168" t="s">
        <v>69</v>
      </c>
      <c r="E161" s="178" t="s">
        <v>182</v>
      </c>
      <c r="F161" s="178" t="s">
        <v>394</v>
      </c>
      <c r="I161" s="170"/>
      <c r="J161" s="179">
        <f>SUBTOTAL(9,J162:J212)</f>
        <v>406764.79999999999</v>
      </c>
      <c r="L161" s="167"/>
      <c r="M161" s="172"/>
      <c r="N161" s="173"/>
      <c r="O161" s="173"/>
      <c r="P161" s="174">
        <v>0</v>
      </c>
      <c r="Q161" s="173"/>
      <c r="R161" s="174">
        <v>182.83589999999998</v>
      </c>
      <c r="S161" s="173"/>
      <c r="T161" s="175">
        <v>0</v>
      </c>
      <c r="AR161" s="168" t="s">
        <v>74</v>
      </c>
      <c r="AT161" s="176" t="s">
        <v>69</v>
      </c>
      <c r="AU161" s="176" t="s">
        <v>74</v>
      </c>
      <c r="AY161" s="168" t="s">
        <v>145</v>
      </c>
      <c r="BK161" s="177">
        <v>0</v>
      </c>
    </row>
    <row r="162" spans="2:65" s="1" customFormat="1" ht="16.5" customHeight="1" x14ac:dyDescent="0.3">
      <c r="B162" s="180"/>
      <c r="C162" s="181" t="s">
        <v>257</v>
      </c>
      <c r="D162" s="181" t="s">
        <v>147</v>
      </c>
      <c r="E162" s="182" t="s">
        <v>396</v>
      </c>
      <c r="F162" s="183" t="s">
        <v>397</v>
      </c>
      <c r="G162" s="184" t="s">
        <v>150</v>
      </c>
      <c r="H162" s="185">
        <v>230</v>
      </c>
      <c r="I162" s="186">
        <v>40</v>
      </c>
      <c r="J162" s="187">
        <f>H162*I162</f>
        <v>9200</v>
      </c>
      <c r="K162" s="183" t="s">
        <v>151</v>
      </c>
      <c r="L162" s="40"/>
      <c r="M162" s="188" t="s">
        <v>5</v>
      </c>
      <c r="N162" s="189" t="s">
        <v>41</v>
      </c>
      <c r="O162" s="41"/>
      <c r="P162" s="190">
        <v>0</v>
      </c>
      <c r="Q162" s="190">
        <v>0</v>
      </c>
      <c r="R162" s="190">
        <v>0</v>
      </c>
      <c r="S162" s="190">
        <v>0</v>
      </c>
      <c r="T162" s="191">
        <v>0</v>
      </c>
      <c r="AR162" s="24" t="s">
        <v>152</v>
      </c>
      <c r="AT162" s="24" t="s">
        <v>147</v>
      </c>
      <c r="AU162" s="24" t="s">
        <v>78</v>
      </c>
      <c r="AY162" s="24" t="s">
        <v>145</v>
      </c>
      <c r="BE162" s="192">
        <v>0</v>
      </c>
      <c r="BF162" s="192">
        <v>0</v>
      </c>
      <c r="BG162" s="192">
        <v>0</v>
      </c>
      <c r="BH162" s="192">
        <v>0</v>
      </c>
      <c r="BI162" s="192">
        <v>0</v>
      </c>
      <c r="BJ162" s="24" t="s">
        <v>74</v>
      </c>
      <c r="BK162" s="192">
        <v>0</v>
      </c>
      <c r="BL162" s="24" t="s">
        <v>152</v>
      </c>
      <c r="BM162" s="24" t="s">
        <v>398</v>
      </c>
    </row>
    <row r="163" spans="2:65" s="1" customFormat="1" ht="27" x14ac:dyDescent="0.3">
      <c r="B163" s="40"/>
      <c r="D163" s="193" t="s">
        <v>154</v>
      </c>
      <c r="F163" s="194" t="s">
        <v>399</v>
      </c>
      <c r="I163" s="155"/>
      <c r="L163" s="40"/>
      <c r="M163" s="195"/>
      <c r="N163" s="41"/>
      <c r="O163" s="41"/>
      <c r="P163" s="41"/>
      <c r="Q163" s="41"/>
      <c r="R163" s="41"/>
      <c r="S163" s="41"/>
      <c r="T163" s="69"/>
      <c r="AT163" s="24" t="s">
        <v>154</v>
      </c>
      <c r="AU163" s="24" t="s">
        <v>78</v>
      </c>
    </row>
    <row r="164" spans="2:65" s="1" customFormat="1" ht="67.5" x14ac:dyDescent="0.3">
      <c r="B164" s="40"/>
      <c r="D164" s="193" t="s">
        <v>156</v>
      </c>
      <c r="F164" s="196" t="s">
        <v>400</v>
      </c>
      <c r="I164" s="155"/>
      <c r="L164" s="40"/>
      <c r="M164" s="195"/>
      <c r="N164" s="41"/>
      <c r="O164" s="41"/>
      <c r="P164" s="41"/>
      <c r="Q164" s="41"/>
      <c r="R164" s="41"/>
      <c r="S164" s="41"/>
      <c r="T164" s="69"/>
      <c r="AT164" s="24" t="s">
        <v>156</v>
      </c>
      <c r="AU164" s="24" t="s">
        <v>78</v>
      </c>
    </row>
    <row r="165" spans="2:65" s="12" customFormat="1" x14ac:dyDescent="0.3">
      <c r="B165" s="197"/>
      <c r="D165" s="193" t="s">
        <v>158</v>
      </c>
      <c r="E165" s="198" t="s">
        <v>5</v>
      </c>
      <c r="F165" s="199" t="s">
        <v>159</v>
      </c>
      <c r="H165" s="198" t="s">
        <v>5</v>
      </c>
      <c r="I165" s="200"/>
      <c r="L165" s="197"/>
      <c r="M165" s="201"/>
      <c r="N165" s="202"/>
      <c r="O165" s="202"/>
      <c r="P165" s="202"/>
      <c r="Q165" s="202"/>
      <c r="R165" s="202"/>
      <c r="S165" s="202"/>
      <c r="T165" s="203"/>
      <c r="AT165" s="198" t="s">
        <v>158</v>
      </c>
      <c r="AU165" s="198" t="s">
        <v>78</v>
      </c>
      <c r="AV165" s="12" t="s">
        <v>74</v>
      </c>
      <c r="AW165" s="12" t="s">
        <v>34</v>
      </c>
      <c r="AX165" s="12" t="s">
        <v>70</v>
      </c>
      <c r="AY165" s="198" t="s">
        <v>145</v>
      </c>
    </row>
    <row r="166" spans="2:65" s="12" customFormat="1" x14ac:dyDescent="0.3">
      <c r="B166" s="197"/>
      <c r="D166" s="193" t="s">
        <v>158</v>
      </c>
      <c r="E166" s="198" t="s">
        <v>5</v>
      </c>
      <c r="F166" s="199" t="s">
        <v>401</v>
      </c>
      <c r="H166" s="198" t="s">
        <v>5</v>
      </c>
      <c r="I166" s="200"/>
      <c r="L166" s="197"/>
      <c r="M166" s="201"/>
      <c r="N166" s="202"/>
      <c r="O166" s="202"/>
      <c r="P166" s="202"/>
      <c r="Q166" s="202"/>
      <c r="R166" s="202"/>
      <c r="S166" s="202"/>
      <c r="T166" s="203"/>
      <c r="AT166" s="198" t="s">
        <v>158</v>
      </c>
      <c r="AU166" s="198" t="s">
        <v>78</v>
      </c>
      <c r="AV166" s="12" t="s">
        <v>74</v>
      </c>
      <c r="AW166" s="12" t="s">
        <v>34</v>
      </c>
      <c r="AX166" s="12" t="s">
        <v>70</v>
      </c>
      <c r="AY166" s="198" t="s">
        <v>145</v>
      </c>
    </row>
    <row r="167" spans="2:65" s="13" customFormat="1" x14ac:dyDescent="0.3">
      <c r="B167" s="204"/>
      <c r="D167" s="193" t="s">
        <v>158</v>
      </c>
      <c r="E167" s="205" t="s">
        <v>5</v>
      </c>
      <c r="F167" s="206" t="s">
        <v>1238</v>
      </c>
      <c r="H167" s="207">
        <v>230</v>
      </c>
      <c r="I167" s="208"/>
      <c r="L167" s="204"/>
      <c r="M167" s="209"/>
      <c r="N167" s="210"/>
      <c r="O167" s="210"/>
      <c r="P167" s="210"/>
      <c r="Q167" s="210"/>
      <c r="R167" s="210"/>
      <c r="S167" s="210"/>
      <c r="T167" s="211"/>
      <c r="AT167" s="205" t="s">
        <v>158</v>
      </c>
      <c r="AU167" s="205" t="s">
        <v>78</v>
      </c>
      <c r="AV167" s="13" t="s">
        <v>78</v>
      </c>
      <c r="AW167" s="13" t="s">
        <v>34</v>
      </c>
      <c r="AX167" s="13" t="s">
        <v>74</v>
      </c>
      <c r="AY167" s="205" t="s">
        <v>145</v>
      </c>
    </row>
    <row r="168" spans="2:65" s="1" customFormat="1" ht="16.5" customHeight="1" x14ac:dyDescent="0.3">
      <c r="B168" s="180"/>
      <c r="C168" s="228" t="s">
        <v>11</v>
      </c>
      <c r="D168" s="228" t="s">
        <v>273</v>
      </c>
      <c r="E168" s="229" t="s">
        <v>405</v>
      </c>
      <c r="F168" s="230" t="s">
        <v>406</v>
      </c>
      <c r="G168" s="231" t="s">
        <v>260</v>
      </c>
      <c r="H168" s="232">
        <v>141.44999999999999</v>
      </c>
      <c r="I168" s="186">
        <v>265</v>
      </c>
      <c r="J168" s="187">
        <f>H168*I168</f>
        <v>37484.25</v>
      </c>
      <c r="K168" s="230" t="s">
        <v>5</v>
      </c>
      <c r="L168" s="233"/>
      <c r="M168" s="234" t="s">
        <v>5</v>
      </c>
      <c r="N168" s="235" t="s">
        <v>41</v>
      </c>
      <c r="O168" s="41"/>
      <c r="P168" s="190">
        <v>0</v>
      </c>
      <c r="Q168" s="190">
        <v>1</v>
      </c>
      <c r="R168" s="190">
        <v>141.44999999999999</v>
      </c>
      <c r="S168" s="190">
        <v>0</v>
      </c>
      <c r="T168" s="191">
        <v>0</v>
      </c>
      <c r="AR168" s="24" t="s">
        <v>205</v>
      </c>
      <c r="AT168" s="24" t="s">
        <v>273</v>
      </c>
      <c r="AU168" s="24" t="s">
        <v>78</v>
      </c>
      <c r="AY168" s="24" t="s">
        <v>145</v>
      </c>
      <c r="BE168" s="192">
        <v>0</v>
      </c>
      <c r="BF168" s="192">
        <v>0</v>
      </c>
      <c r="BG168" s="192">
        <v>0</v>
      </c>
      <c r="BH168" s="192">
        <v>0</v>
      </c>
      <c r="BI168" s="192">
        <v>0</v>
      </c>
      <c r="BJ168" s="24" t="s">
        <v>74</v>
      </c>
      <c r="BK168" s="192">
        <v>0</v>
      </c>
      <c r="BL168" s="24" t="s">
        <v>152</v>
      </c>
      <c r="BM168" s="24" t="s">
        <v>407</v>
      </c>
    </row>
    <row r="169" spans="2:65" s="1" customFormat="1" x14ac:dyDescent="0.3">
      <c r="B169" s="40"/>
      <c r="D169" s="193" t="s">
        <v>154</v>
      </c>
      <c r="F169" s="194" t="s">
        <v>406</v>
      </c>
      <c r="I169" s="155"/>
      <c r="L169" s="40"/>
      <c r="M169" s="195"/>
      <c r="N169" s="41"/>
      <c r="O169" s="41"/>
      <c r="P169" s="41"/>
      <c r="Q169" s="41"/>
      <c r="R169" s="41"/>
      <c r="S169" s="41"/>
      <c r="T169" s="69"/>
      <c r="AT169" s="24" t="s">
        <v>154</v>
      </c>
      <c r="AU169" s="24" t="s">
        <v>78</v>
      </c>
    </row>
    <row r="170" spans="2:65" s="12" customFormat="1" x14ac:dyDescent="0.3">
      <c r="B170" s="197"/>
      <c r="D170" s="193" t="s">
        <v>158</v>
      </c>
      <c r="E170" s="198" t="s">
        <v>5</v>
      </c>
      <c r="F170" s="199" t="s">
        <v>408</v>
      </c>
      <c r="H170" s="198" t="s">
        <v>5</v>
      </c>
      <c r="I170" s="200"/>
      <c r="L170" s="197"/>
      <c r="M170" s="201"/>
      <c r="N170" s="202"/>
      <c r="O170" s="202"/>
      <c r="P170" s="202"/>
      <c r="Q170" s="202"/>
      <c r="R170" s="202"/>
      <c r="S170" s="202"/>
      <c r="T170" s="203"/>
      <c r="AT170" s="198" t="s">
        <v>158</v>
      </c>
      <c r="AU170" s="198" t="s">
        <v>78</v>
      </c>
      <c r="AV170" s="12" t="s">
        <v>74</v>
      </c>
      <c r="AW170" s="12" t="s">
        <v>34</v>
      </c>
      <c r="AX170" s="12" t="s">
        <v>70</v>
      </c>
      <c r="AY170" s="198" t="s">
        <v>145</v>
      </c>
    </row>
    <row r="171" spans="2:65" s="13" customFormat="1" x14ac:dyDescent="0.3">
      <c r="B171" s="204"/>
      <c r="D171" s="193" t="s">
        <v>158</v>
      </c>
      <c r="E171" s="205" t="s">
        <v>5</v>
      </c>
      <c r="F171" s="206" t="s">
        <v>1239</v>
      </c>
      <c r="H171" s="207">
        <v>141.44999999999999</v>
      </c>
      <c r="I171" s="208"/>
      <c r="L171" s="204"/>
      <c r="M171" s="209"/>
      <c r="N171" s="210"/>
      <c r="O171" s="210"/>
      <c r="P171" s="210"/>
      <c r="Q171" s="210"/>
      <c r="R171" s="210"/>
      <c r="S171" s="210"/>
      <c r="T171" s="211"/>
      <c r="AT171" s="205" t="s">
        <v>158</v>
      </c>
      <c r="AU171" s="205" t="s">
        <v>78</v>
      </c>
      <c r="AV171" s="13" t="s">
        <v>78</v>
      </c>
      <c r="AW171" s="13" t="s">
        <v>34</v>
      </c>
      <c r="AX171" s="13" t="s">
        <v>74</v>
      </c>
      <c r="AY171" s="205" t="s">
        <v>145</v>
      </c>
    </row>
    <row r="172" spans="2:65" s="1" customFormat="1" ht="16.5" customHeight="1" x14ac:dyDescent="0.3">
      <c r="B172" s="180"/>
      <c r="C172" s="181" t="s">
        <v>272</v>
      </c>
      <c r="D172" s="181" t="s">
        <v>147</v>
      </c>
      <c r="E172" s="182" t="s">
        <v>422</v>
      </c>
      <c r="F172" s="183" t="s">
        <v>423</v>
      </c>
      <c r="G172" s="184" t="s">
        <v>150</v>
      </c>
      <c r="H172" s="185">
        <v>360</v>
      </c>
      <c r="I172" s="186">
        <v>112</v>
      </c>
      <c r="J172" s="187">
        <f>H172*I172</f>
        <v>40320</v>
      </c>
      <c r="K172" s="183" t="s">
        <v>151</v>
      </c>
      <c r="L172" s="40"/>
      <c r="M172" s="188" t="s">
        <v>5</v>
      </c>
      <c r="N172" s="189" t="s">
        <v>41</v>
      </c>
      <c r="O172" s="41"/>
      <c r="P172" s="190">
        <v>0</v>
      </c>
      <c r="Q172" s="190">
        <v>0</v>
      </c>
      <c r="R172" s="190">
        <v>0</v>
      </c>
      <c r="S172" s="190">
        <v>0</v>
      </c>
      <c r="T172" s="191">
        <v>0</v>
      </c>
      <c r="AR172" s="24" t="s">
        <v>152</v>
      </c>
      <c r="AT172" s="24" t="s">
        <v>147</v>
      </c>
      <c r="AU172" s="24" t="s">
        <v>78</v>
      </c>
      <c r="AY172" s="24" t="s">
        <v>145</v>
      </c>
      <c r="BE172" s="192">
        <v>0</v>
      </c>
      <c r="BF172" s="192">
        <v>0</v>
      </c>
      <c r="BG172" s="192">
        <v>0</v>
      </c>
      <c r="BH172" s="192">
        <v>0</v>
      </c>
      <c r="BI172" s="192">
        <v>0</v>
      </c>
      <c r="BJ172" s="24" t="s">
        <v>74</v>
      </c>
      <c r="BK172" s="192">
        <v>0</v>
      </c>
      <c r="BL172" s="24" t="s">
        <v>152</v>
      </c>
      <c r="BM172" s="24" t="s">
        <v>424</v>
      </c>
    </row>
    <row r="173" spans="2:65" s="1" customFormat="1" x14ac:dyDescent="0.3">
      <c r="B173" s="40"/>
      <c r="D173" s="193" t="s">
        <v>154</v>
      </c>
      <c r="F173" s="194" t="s">
        <v>425</v>
      </c>
      <c r="I173" s="155"/>
      <c r="L173" s="40"/>
      <c r="M173" s="195"/>
      <c r="N173" s="41"/>
      <c r="O173" s="41"/>
      <c r="P173" s="41"/>
      <c r="Q173" s="41"/>
      <c r="R173" s="41"/>
      <c r="S173" s="41"/>
      <c r="T173" s="69"/>
      <c r="AT173" s="24" t="s">
        <v>154</v>
      </c>
      <c r="AU173" s="24" t="s">
        <v>78</v>
      </c>
    </row>
    <row r="174" spans="2:65" s="12" customFormat="1" x14ac:dyDescent="0.3">
      <c r="B174" s="197"/>
      <c r="D174" s="193" t="s">
        <v>158</v>
      </c>
      <c r="E174" s="198" t="s">
        <v>5</v>
      </c>
      <c r="F174" s="199" t="s">
        <v>159</v>
      </c>
      <c r="H174" s="198" t="s">
        <v>5</v>
      </c>
      <c r="I174" s="200"/>
      <c r="L174" s="197"/>
      <c r="M174" s="201"/>
      <c r="N174" s="202"/>
      <c r="O174" s="202"/>
      <c r="P174" s="202"/>
      <c r="Q174" s="202"/>
      <c r="R174" s="202"/>
      <c r="S174" s="202"/>
      <c r="T174" s="203"/>
      <c r="AT174" s="198" t="s">
        <v>158</v>
      </c>
      <c r="AU174" s="198" t="s">
        <v>78</v>
      </c>
      <c r="AV174" s="12" t="s">
        <v>74</v>
      </c>
      <c r="AW174" s="12" t="s">
        <v>34</v>
      </c>
      <c r="AX174" s="12" t="s">
        <v>70</v>
      </c>
      <c r="AY174" s="198" t="s">
        <v>145</v>
      </c>
    </row>
    <row r="175" spans="2:65" s="13" customFormat="1" x14ac:dyDescent="0.3">
      <c r="B175" s="204"/>
      <c r="D175" s="193" t="s">
        <v>158</v>
      </c>
      <c r="E175" s="205" t="s">
        <v>5</v>
      </c>
      <c r="F175" s="206" t="s">
        <v>1240</v>
      </c>
      <c r="H175" s="207">
        <v>290</v>
      </c>
      <c r="I175" s="208"/>
      <c r="L175" s="204"/>
      <c r="M175" s="209"/>
      <c r="N175" s="210"/>
      <c r="O175" s="210"/>
      <c r="P175" s="210"/>
      <c r="Q175" s="210"/>
      <c r="R175" s="210"/>
      <c r="S175" s="210"/>
      <c r="T175" s="211"/>
      <c r="AT175" s="205" t="s">
        <v>158</v>
      </c>
      <c r="AU175" s="205" t="s">
        <v>78</v>
      </c>
      <c r="AV175" s="13" t="s">
        <v>78</v>
      </c>
      <c r="AW175" s="13" t="s">
        <v>34</v>
      </c>
      <c r="AX175" s="13" t="s">
        <v>70</v>
      </c>
      <c r="AY175" s="205" t="s">
        <v>145</v>
      </c>
    </row>
    <row r="176" spans="2:65" s="13" customFormat="1" x14ac:dyDescent="0.3">
      <c r="B176" s="204"/>
      <c r="D176" s="193" t="s">
        <v>158</v>
      </c>
      <c r="E176" s="205" t="s">
        <v>5</v>
      </c>
      <c r="F176" s="206" t="s">
        <v>1241</v>
      </c>
      <c r="H176" s="207">
        <v>70</v>
      </c>
      <c r="I176" s="208"/>
      <c r="L176" s="204"/>
      <c r="M176" s="209"/>
      <c r="N176" s="210"/>
      <c r="O176" s="210"/>
      <c r="P176" s="210"/>
      <c r="Q176" s="210"/>
      <c r="R176" s="210"/>
      <c r="S176" s="210"/>
      <c r="T176" s="211"/>
      <c r="AT176" s="205" t="s">
        <v>158</v>
      </c>
      <c r="AU176" s="205" t="s">
        <v>78</v>
      </c>
      <c r="AV176" s="13" t="s">
        <v>78</v>
      </c>
      <c r="AW176" s="13" t="s">
        <v>34</v>
      </c>
      <c r="AX176" s="13" t="s">
        <v>70</v>
      </c>
      <c r="AY176" s="205" t="s">
        <v>145</v>
      </c>
    </row>
    <row r="177" spans="2:65" s="14" customFormat="1" x14ac:dyDescent="0.3">
      <c r="B177" s="212"/>
      <c r="D177" s="193" t="s">
        <v>158</v>
      </c>
      <c r="E177" s="213" t="s">
        <v>5</v>
      </c>
      <c r="F177" s="214" t="s">
        <v>175</v>
      </c>
      <c r="H177" s="215">
        <v>360</v>
      </c>
      <c r="I177" s="216"/>
      <c r="L177" s="212"/>
      <c r="M177" s="217"/>
      <c r="N177" s="218"/>
      <c r="O177" s="218"/>
      <c r="P177" s="218"/>
      <c r="Q177" s="218"/>
      <c r="R177" s="218"/>
      <c r="S177" s="218"/>
      <c r="T177" s="219"/>
      <c r="AT177" s="213" t="s">
        <v>158</v>
      </c>
      <c r="AU177" s="213" t="s">
        <v>78</v>
      </c>
      <c r="AV177" s="14" t="s">
        <v>152</v>
      </c>
      <c r="AW177" s="14" t="s">
        <v>34</v>
      </c>
      <c r="AX177" s="14" t="s">
        <v>74</v>
      </c>
      <c r="AY177" s="213" t="s">
        <v>145</v>
      </c>
    </row>
    <row r="178" spans="2:65" s="1" customFormat="1" ht="16.5" customHeight="1" x14ac:dyDescent="0.3">
      <c r="B178" s="180"/>
      <c r="C178" s="181" t="s">
        <v>278</v>
      </c>
      <c r="D178" s="181" t="s">
        <v>147</v>
      </c>
      <c r="E178" s="182" t="s">
        <v>430</v>
      </c>
      <c r="F178" s="183" t="s">
        <v>431</v>
      </c>
      <c r="G178" s="184" t="s">
        <v>150</v>
      </c>
      <c r="H178" s="185">
        <v>70</v>
      </c>
      <c r="I178" s="186">
        <v>147</v>
      </c>
      <c r="J178" s="187">
        <f>H178*I178</f>
        <v>10290</v>
      </c>
      <c r="K178" s="183" t="s">
        <v>151</v>
      </c>
      <c r="L178" s="40"/>
      <c r="M178" s="188" t="s">
        <v>5</v>
      </c>
      <c r="N178" s="189" t="s">
        <v>41</v>
      </c>
      <c r="O178" s="41"/>
      <c r="P178" s="190">
        <v>0</v>
      </c>
      <c r="Q178" s="190">
        <v>0</v>
      </c>
      <c r="R178" s="190">
        <v>0</v>
      </c>
      <c r="S178" s="190">
        <v>0</v>
      </c>
      <c r="T178" s="191">
        <v>0</v>
      </c>
      <c r="AR178" s="24" t="s">
        <v>152</v>
      </c>
      <c r="AT178" s="24" t="s">
        <v>147</v>
      </c>
      <c r="AU178" s="24" t="s">
        <v>78</v>
      </c>
      <c r="AY178" s="24" t="s">
        <v>145</v>
      </c>
      <c r="BE178" s="192">
        <v>0</v>
      </c>
      <c r="BF178" s="192">
        <v>0</v>
      </c>
      <c r="BG178" s="192">
        <v>0</v>
      </c>
      <c r="BH178" s="192">
        <v>0</v>
      </c>
      <c r="BI178" s="192">
        <v>0</v>
      </c>
      <c r="BJ178" s="24" t="s">
        <v>74</v>
      </c>
      <c r="BK178" s="192">
        <v>0</v>
      </c>
      <c r="BL178" s="24" t="s">
        <v>152</v>
      </c>
      <c r="BM178" s="24" t="s">
        <v>1242</v>
      </c>
    </row>
    <row r="179" spans="2:65" s="1" customFormat="1" x14ac:dyDescent="0.3">
      <c r="B179" s="40"/>
      <c r="D179" s="193" t="s">
        <v>154</v>
      </c>
      <c r="F179" s="194" t="s">
        <v>433</v>
      </c>
      <c r="I179" s="155"/>
      <c r="L179" s="40"/>
      <c r="M179" s="195"/>
      <c r="N179" s="41"/>
      <c r="O179" s="41"/>
      <c r="P179" s="41"/>
      <c r="Q179" s="41"/>
      <c r="R179" s="41"/>
      <c r="S179" s="41"/>
      <c r="T179" s="69"/>
      <c r="AT179" s="24" t="s">
        <v>154</v>
      </c>
      <c r="AU179" s="24" t="s">
        <v>78</v>
      </c>
    </row>
    <row r="180" spans="2:65" s="12" customFormat="1" x14ac:dyDescent="0.3">
      <c r="B180" s="197"/>
      <c r="D180" s="193" t="s">
        <v>158</v>
      </c>
      <c r="E180" s="198" t="s">
        <v>5</v>
      </c>
      <c r="F180" s="199" t="s">
        <v>159</v>
      </c>
      <c r="H180" s="198" t="s">
        <v>5</v>
      </c>
      <c r="I180" s="200"/>
      <c r="L180" s="197"/>
      <c r="M180" s="201"/>
      <c r="N180" s="202"/>
      <c r="O180" s="202"/>
      <c r="P180" s="202"/>
      <c r="Q180" s="202"/>
      <c r="R180" s="202"/>
      <c r="S180" s="202"/>
      <c r="T180" s="203"/>
      <c r="AT180" s="198" t="s">
        <v>158</v>
      </c>
      <c r="AU180" s="198" t="s">
        <v>78</v>
      </c>
      <c r="AV180" s="12" t="s">
        <v>74</v>
      </c>
      <c r="AW180" s="12" t="s">
        <v>34</v>
      </c>
      <c r="AX180" s="12" t="s">
        <v>70</v>
      </c>
      <c r="AY180" s="198" t="s">
        <v>145</v>
      </c>
    </row>
    <row r="181" spans="2:65" s="13" customFormat="1" x14ac:dyDescent="0.3">
      <c r="B181" s="204"/>
      <c r="D181" s="193" t="s">
        <v>158</v>
      </c>
      <c r="E181" s="205" t="s">
        <v>5</v>
      </c>
      <c r="F181" s="206" t="s">
        <v>1241</v>
      </c>
      <c r="H181" s="207">
        <v>70</v>
      </c>
      <c r="I181" s="208"/>
      <c r="L181" s="204"/>
      <c r="M181" s="209"/>
      <c r="N181" s="210"/>
      <c r="O181" s="210"/>
      <c r="P181" s="210"/>
      <c r="Q181" s="210"/>
      <c r="R181" s="210"/>
      <c r="S181" s="210"/>
      <c r="T181" s="211"/>
      <c r="AT181" s="205" t="s">
        <v>158</v>
      </c>
      <c r="AU181" s="205" t="s">
        <v>78</v>
      </c>
      <c r="AV181" s="13" t="s">
        <v>78</v>
      </c>
      <c r="AW181" s="13" t="s">
        <v>34</v>
      </c>
      <c r="AX181" s="13" t="s">
        <v>74</v>
      </c>
      <c r="AY181" s="205" t="s">
        <v>145</v>
      </c>
    </row>
    <row r="182" spans="2:65" s="1" customFormat="1" ht="16.5" customHeight="1" x14ac:dyDescent="0.3">
      <c r="B182" s="180"/>
      <c r="C182" s="181" t="s">
        <v>285</v>
      </c>
      <c r="D182" s="181" t="s">
        <v>147</v>
      </c>
      <c r="E182" s="182" t="s">
        <v>1243</v>
      </c>
      <c r="F182" s="183" t="s">
        <v>1244</v>
      </c>
      <c r="G182" s="184" t="s">
        <v>150</v>
      </c>
      <c r="H182" s="185">
        <v>480</v>
      </c>
      <c r="I182" s="186">
        <v>13</v>
      </c>
      <c r="J182" s="187">
        <f>H182*I182</f>
        <v>6240</v>
      </c>
      <c r="K182" s="183" t="s">
        <v>151</v>
      </c>
      <c r="L182" s="40"/>
      <c r="M182" s="188" t="s">
        <v>5</v>
      </c>
      <c r="N182" s="189" t="s">
        <v>41</v>
      </c>
      <c r="O182" s="41"/>
      <c r="P182" s="190">
        <v>0</v>
      </c>
      <c r="Q182" s="190">
        <v>0</v>
      </c>
      <c r="R182" s="190">
        <v>0</v>
      </c>
      <c r="S182" s="190">
        <v>0</v>
      </c>
      <c r="T182" s="191">
        <v>0</v>
      </c>
      <c r="AR182" s="24" t="s">
        <v>152</v>
      </c>
      <c r="AT182" s="24" t="s">
        <v>147</v>
      </c>
      <c r="AU182" s="24" t="s">
        <v>78</v>
      </c>
      <c r="AY182" s="24" t="s">
        <v>145</v>
      </c>
      <c r="BE182" s="192">
        <v>0</v>
      </c>
      <c r="BF182" s="192">
        <v>0</v>
      </c>
      <c r="BG182" s="192">
        <v>0</v>
      </c>
      <c r="BH182" s="192">
        <v>0</v>
      </c>
      <c r="BI182" s="192">
        <v>0</v>
      </c>
      <c r="BJ182" s="24" t="s">
        <v>74</v>
      </c>
      <c r="BK182" s="192">
        <v>0</v>
      </c>
      <c r="BL182" s="24" t="s">
        <v>152</v>
      </c>
      <c r="BM182" s="24" t="s">
        <v>1245</v>
      </c>
    </row>
    <row r="183" spans="2:65" s="1" customFormat="1" x14ac:dyDescent="0.3">
      <c r="B183" s="40"/>
      <c r="D183" s="193" t="s">
        <v>154</v>
      </c>
      <c r="F183" s="194" t="s">
        <v>1246</v>
      </c>
      <c r="I183" s="155"/>
      <c r="L183" s="40"/>
      <c r="M183" s="195"/>
      <c r="N183" s="41"/>
      <c r="O183" s="41"/>
      <c r="P183" s="41"/>
      <c r="Q183" s="41"/>
      <c r="R183" s="41"/>
      <c r="S183" s="41"/>
      <c r="T183" s="69"/>
      <c r="AT183" s="24" t="s">
        <v>154</v>
      </c>
      <c r="AU183" s="24" t="s">
        <v>78</v>
      </c>
    </row>
    <row r="184" spans="2:65" s="12" customFormat="1" x14ac:dyDescent="0.3">
      <c r="B184" s="197"/>
      <c r="D184" s="193" t="s">
        <v>158</v>
      </c>
      <c r="E184" s="198" t="s">
        <v>5</v>
      </c>
      <c r="F184" s="199" t="s">
        <v>159</v>
      </c>
      <c r="H184" s="198" t="s">
        <v>5</v>
      </c>
      <c r="I184" s="200"/>
      <c r="L184" s="197"/>
      <c r="M184" s="201"/>
      <c r="N184" s="202"/>
      <c r="O184" s="202"/>
      <c r="P184" s="202"/>
      <c r="Q184" s="202"/>
      <c r="R184" s="202"/>
      <c r="S184" s="202"/>
      <c r="T184" s="203"/>
      <c r="AT184" s="198" t="s">
        <v>158</v>
      </c>
      <c r="AU184" s="198" t="s">
        <v>78</v>
      </c>
      <c r="AV184" s="12" t="s">
        <v>74</v>
      </c>
      <c r="AW184" s="12" t="s">
        <v>34</v>
      </c>
      <c r="AX184" s="12" t="s">
        <v>70</v>
      </c>
      <c r="AY184" s="198" t="s">
        <v>145</v>
      </c>
    </row>
    <row r="185" spans="2:65" s="12" customFormat="1" x14ac:dyDescent="0.3">
      <c r="B185" s="197"/>
      <c r="D185" s="193" t="s">
        <v>158</v>
      </c>
      <c r="E185" s="198" t="s">
        <v>5</v>
      </c>
      <c r="F185" s="199" t="s">
        <v>1247</v>
      </c>
      <c r="H185" s="198" t="s">
        <v>5</v>
      </c>
      <c r="I185" s="200"/>
      <c r="L185" s="197"/>
      <c r="M185" s="201"/>
      <c r="N185" s="202"/>
      <c r="O185" s="202"/>
      <c r="P185" s="202"/>
      <c r="Q185" s="202"/>
      <c r="R185" s="202"/>
      <c r="S185" s="202"/>
      <c r="T185" s="203"/>
      <c r="AT185" s="198" t="s">
        <v>158</v>
      </c>
      <c r="AU185" s="198" t="s">
        <v>78</v>
      </c>
      <c r="AV185" s="12" t="s">
        <v>74</v>
      </c>
      <c r="AW185" s="12" t="s">
        <v>34</v>
      </c>
      <c r="AX185" s="12" t="s">
        <v>70</v>
      </c>
      <c r="AY185" s="198" t="s">
        <v>145</v>
      </c>
    </row>
    <row r="186" spans="2:65" s="13" customFormat="1" x14ac:dyDescent="0.3">
      <c r="B186" s="204"/>
      <c r="D186" s="193" t="s">
        <v>158</v>
      </c>
      <c r="E186" s="205" t="s">
        <v>5</v>
      </c>
      <c r="F186" s="206" t="s">
        <v>1248</v>
      </c>
      <c r="H186" s="207">
        <v>410</v>
      </c>
      <c r="I186" s="208"/>
      <c r="L186" s="204"/>
      <c r="M186" s="209"/>
      <c r="N186" s="210"/>
      <c r="O186" s="210"/>
      <c r="P186" s="210"/>
      <c r="Q186" s="210"/>
      <c r="R186" s="210"/>
      <c r="S186" s="210"/>
      <c r="T186" s="211"/>
      <c r="AT186" s="205" t="s">
        <v>158</v>
      </c>
      <c r="AU186" s="205" t="s">
        <v>78</v>
      </c>
      <c r="AV186" s="13" t="s">
        <v>78</v>
      </c>
      <c r="AW186" s="13" t="s">
        <v>34</v>
      </c>
      <c r="AX186" s="13" t="s">
        <v>70</v>
      </c>
      <c r="AY186" s="205" t="s">
        <v>145</v>
      </c>
    </row>
    <row r="187" spans="2:65" s="12" customFormat="1" x14ac:dyDescent="0.3">
      <c r="B187" s="197"/>
      <c r="D187" s="193" t="s">
        <v>158</v>
      </c>
      <c r="E187" s="198" t="s">
        <v>5</v>
      </c>
      <c r="F187" s="199" t="s">
        <v>1249</v>
      </c>
      <c r="H187" s="198" t="s">
        <v>5</v>
      </c>
      <c r="I187" s="200"/>
      <c r="L187" s="197"/>
      <c r="M187" s="201"/>
      <c r="N187" s="202"/>
      <c r="O187" s="202"/>
      <c r="P187" s="202"/>
      <c r="Q187" s="202"/>
      <c r="R187" s="202"/>
      <c r="S187" s="202"/>
      <c r="T187" s="203"/>
      <c r="AT187" s="198" t="s">
        <v>158</v>
      </c>
      <c r="AU187" s="198" t="s">
        <v>78</v>
      </c>
      <c r="AV187" s="12" t="s">
        <v>74</v>
      </c>
      <c r="AW187" s="12" t="s">
        <v>34</v>
      </c>
      <c r="AX187" s="12" t="s">
        <v>70</v>
      </c>
      <c r="AY187" s="198" t="s">
        <v>145</v>
      </c>
    </row>
    <row r="188" spans="2:65" s="12" customFormat="1" x14ac:dyDescent="0.3">
      <c r="B188" s="197"/>
      <c r="D188" s="193" t="s">
        <v>158</v>
      </c>
      <c r="E188" s="198" t="s">
        <v>5</v>
      </c>
      <c r="F188" s="199" t="s">
        <v>1250</v>
      </c>
      <c r="H188" s="198" t="s">
        <v>5</v>
      </c>
      <c r="I188" s="200"/>
      <c r="L188" s="197"/>
      <c r="M188" s="201"/>
      <c r="N188" s="202"/>
      <c r="O188" s="202"/>
      <c r="P188" s="202"/>
      <c r="Q188" s="202"/>
      <c r="R188" s="202"/>
      <c r="S188" s="202"/>
      <c r="T188" s="203"/>
      <c r="AT188" s="198" t="s">
        <v>158</v>
      </c>
      <c r="AU188" s="198" t="s">
        <v>78</v>
      </c>
      <c r="AV188" s="12" t="s">
        <v>74</v>
      </c>
      <c r="AW188" s="12" t="s">
        <v>34</v>
      </c>
      <c r="AX188" s="12" t="s">
        <v>70</v>
      </c>
      <c r="AY188" s="198" t="s">
        <v>145</v>
      </c>
    </row>
    <row r="189" spans="2:65" s="13" customFormat="1" x14ac:dyDescent="0.3">
      <c r="B189" s="204"/>
      <c r="D189" s="193" t="s">
        <v>158</v>
      </c>
      <c r="E189" s="205" t="s">
        <v>5</v>
      </c>
      <c r="F189" s="206" t="s">
        <v>1251</v>
      </c>
      <c r="H189" s="207">
        <v>70</v>
      </c>
      <c r="I189" s="208"/>
      <c r="L189" s="204"/>
      <c r="M189" s="209"/>
      <c r="N189" s="210"/>
      <c r="O189" s="210"/>
      <c r="P189" s="210"/>
      <c r="Q189" s="210"/>
      <c r="R189" s="210"/>
      <c r="S189" s="210"/>
      <c r="T189" s="211"/>
      <c r="AT189" s="205" t="s">
        <v>158</v>
      </c>
      <c r="AU189" s="205" t="s">
        <v>78</v>
      </c>
      <c r="AV189" s="13" t="s">
        <v>78</v>
      </c>
      <c r="AW189" s="13" t="s">
        <v>34</v>
      </c>
      <c r="AX189" s="13" t="s">
        <v>70</v>
      </c>
      <c r="AY189" s="205" t="s">
        <v>145</v>
      </c>
    </row>
    <row r="190" spans="2:65" s="14" customFormat="1" x14ac:dyDescent="0.3">
      <c r="B190" s="212"/>
      <c r="D190" s="193" t="s">
        <v>158</v>
      </c>
      <c r="E190" s="213" t="s">
        <v>5</v>
      </c>
      <c r="F190" s="214" t="s">
        <v>175</v>
      </c>
      <c r="H190" s="215">
        <v>480</v>
      </c>
      <c r="I190" s="216"/>
      <c r="L190" s="212"/>
      <c r="M190" s="217"/>
      <c r="N190" s="218"/>
      <c r="O190" s="218"/>
      <c r="P190" s="218"/>
      <c r="Q190" s="218"/>
      <c r="R190" s="218"/>
      <c r="S190" s="218"/>
      <c r="T190" s="219"/>
      <c r="AT190" s="213" t="s">
        <v>158</v>
      </c>
      <c r="AU190" s="213" t="s">
        <v>78</v>
      </c>
      <c r="AV190" s="14" t="s">
        <v>152</v>
      </c>
      <c r="AW190" s="14" t="s">
        <v>34</v>
      </c>
      <c r="AX190" s="14" t="s">
        <v>74</v>
      </c>
      <c r="AY190" s="213" t="s">
        <v>145</v>
      </c>
    </row>
    <row r="191" spans="2:65" s="1" customFormat="1" ht="25.5" customHeight="1" x14ac:dyDescent="0.3">
      <c r="B191" s="180"/>
      <c r="C191" s="181" t="s">
        <v>290</v>
      </c>
      <c r="D191" s="181" t="s">
        <v>147</v>
      </c>
      <c r="E191" s="182" t="s">
        <v>1252</v>
      </c>
      <c r="F191" s="183" t="s">
        <v>1253</v>
      </c>
      <c r="G191" s="184" t="s">
        <v>150</v>
      </c>
      <c r="H191" s="185">
        <v>275</v>
      </c>
      <c r="I191" s="186">
        <v>299</v>
      </c>
      <c r="J191" s="187">
        <f>H191*I191</f>
        <v>82225</v>
      </c>
      <c r="K191" s="183" t="s">
        <v>151</v>
      </c>
      <c r="L191" s="40"/>
      <c r="M191" s="188" t="s">
        <v>5</v>
      </c>
      <c r="N191" s="189" t="s">
        <v>41</v>
      </c>
      <c r="O191" s="41"/>
      <c r="P191" s="190">
        <v>0</v>
      </c>
      <c r="Q191" s="190">
        <v>0</v>
      </c>
      <c r="R191" s="190">
        <v>0</v>
      </c>
      <c r="S191" s="190">
        <v>0</v>
      </c>
      <c r="T191" s="191">
        <v>0</v>
      </c>
      <c r="AR191" s="24" t="s">
        <v>152</v>
      </c>
      <c r="AT191" s="24" t="s">
        <v>147</v>
      </c>
      <c r="AU191" s="24" t="s">
        <v>78</v>
      </c>
      <c r="AY191" s="24" t="s">
        <v>145</v>
      </c>
      <c r="BE191" s="192">
        <v>0</v>
      </c>
      <c r="BF191" s="192">
        <v>0</v>
      </c>
      <c r="BG191" s="192">
        <v>0</v>
      </c>
      <c r="BH191" s="192">
        <v>0</v>
      </c>
      <c r="BI191" s="192">
        <v>0</v>
      </c>
      <c r="BJ191" s="24" t="s">
        <v>74</v>
      </c>
      <c r="BK191" s="192">
        <v>0</v>
      </c>
      <c r="BL191" s="24" t="s">
        <v>152</v>
      </c>
      <c r="BM191" s="24" t="s">
        <v>1254</v>
      </c>
    </row>
    <row r="192" spans="2:65" s="1" customFormat="1" ht="27" x14ac:dyDescent="0.3">
      <c r="B192" s="40"/>
      <c r="D192" s="193" t="s">
        <v>154</v>
      </c>
      <c r="F192" s="194" t="s">
        <v>1255</v>
      </c>
      <c r="I192" s="155"/>
      <c r="L192" s="40"/>
      <c r="M192" s="195"/>
      <c r="N192" s="41"/>
      <c r="O192" s="41"/>
      <c r="P192" s="41"/>
      <c r="Q192" s="41"/>
      <c r="R192" s="41"/>
      <c r="S192" s="41"/>
      <c r="T192" s="69"/>
      <c r="AT192" s="24" t="s">
        <v>154</v>
      </c>
      <c r="AU192" s="24" t="s">
        <v>78</v>
      </c>
    </row>
    <row r="193" spans="2:65" s="1" customFormat="1" ht="27" x14ac:dyDescent="0.3">
      <c r="B193" s="40"/>
      <c r="D193" s="193" t="s">
        <v>156</v>
      </c>
      <c r="F193" s="196" t="s">
        <v>1256</v>
      </c>
      <c r="I193" s="155"/>
      <c r="L193" s="40"/>
      <c r="M193" s="195"/>
      <c r="N193" s="41"/>
      <c r="O193" s="41"/>
      <c r="P193" s="41"/>
      <c r="Q193" s="41"/>
      <c r="R193" s="41"/>
      <c r="S193" s="41"/>
      <c r="T193" s="69"/>
      <c r="AT193" s="24" t="s">
        <v>156</v>
      </c>
      <c r="AU193" s="24" t="s">
        <v>78</v>
      </c>
    </row>
    <row r="194" spans="2:65" s="12" customFormat="1" x14ac:dyDescent="0.3">
      <c r="B194" s="197"/>
      <c r="D194" s="193" t="s">
        <v>158</v>
      </c>
      <c r="E194" s="198" t="s">
        <v>5</v>
      </c>
      <c r="F194" s="199" t="s">
        <v>159</v>
      </c>
      <c r="H194" s="198" t="s">
        <v>5</v>
      </c>
      <c r="I194" s="200"/>
      <c r="L194" s="197"/>
      <c r="M194" s="201"/>
      <c r="N194" s="202"/>
      <c r="O194" s="202"/>
      <c r="P194" s="202"/>
      <c r="Q194" s="202"/>
      <c r="R194" s="202"/>
      <c r="S194" s="202"/>
      <c r="T194" s="203"/>
      <c r="AT194" s="198" t="s">
        <v>158</v>
      </c>
      <c r="AU194" s="198" t="s">
        <v>78</v>
      </c>
      <c r="AV194" s="12" t="s">
        <v>74</v>
      </c>
      <c r="AW194" s="12" t="s">
        <v>34</v>
      </c>
      <c r="AX194" s="12" t="s">
        <v>70</v>
      </c>
      <c r="AY194" s="198" t="s">
        <v>145</v>
      </c>
    </row>
    <row r="195" spans="2:65" s="12" customFormat="1" x14ac:dyDescent="0.3">
      <c r="B195" s="197"/>
      <c r="D195" s="193" t="s">
        <v>158</v>
      </c>
      <c r="E195" s="198" t="s">
        <v>5</v>
      </c>
      <c r="F195" s="199" t="s">
        <v>1257</v>
      </c>
      <c r="H195" s="198" t="s">
        <v>5</v>
      </c>
      <c r="I195" s="200"/>
      <c r="L195" s="197"/>
      <c r="M195" s="201"/>
      <c r="N195" s="202"/>
      <c r="O195" s="202"/>
      <c r="P195" s="202"/>
      <c r="Q195" s="202"/>
      <c r="R195" s="202"/>
      <c r="S195" s="202"/>
      <c r="T195" s="203"/>
      <c r="AT195" s="198" t="s">
        <v>158</v>
      </c>
      <c r="AU195" s="198" t="s">
        <v>78</v>
      </c>
      <c r="AV195" s="12" t="s">
        <v>74</v>
      </c>
      <c r="AW195" s="12" t="s">
        <v>34</v>
      </c>
      <c r="AX195" s="12" t="s">
        <v>70</v>
      </c>
      <c r="AY195" s="198" t="s">
        <v>145</v>
      </c>
    </row>
    <row r="196" spans="2:65" s="13" customFormat="1" x14ac:dyDescent="0.3">
      <c r="B196" s="204"/>
      <c r="D196" s="193" t="s">
        <v>158</v>
      </c>
      <c r="E196" s="205" t="s">
        <v>5</v>
      </c>
      <c r="F196" s="206" t="s">
        <v>1258</v>
      </c>
      <c r="H196" s="207">
        <v>205</v>
      </c>
      <c r="I196" s="208"/>
      <c r="L196" s="204"/>
      <c r="M196" s="209"/>
      <c r="N196" s="210"/>
      <c r="O196" s="210"/>
      <c r="P196" s="210"/>
      <c r="Q196" s="210"/>
      <c r="R196" s="210"/>
      <c r="S196" s="210"/>
      <c r="T196" s="211"/>
      <c r="AT196" s="205" t="s">
        <v>158</v>
      </c>
      <c r="AU196" s="205" t="s">
        <v>78</v>
      </c>
      <c r="AV196" s="13" t="s">
        <v>78</v>
      </c>
      <c r="AW196" s="13" t="s">
        <v>34</v>
      </c>
      <c r="AX196" s="13" t="s">
        <v>70</v>
      </c>
      <c r="AY196" s="205" t="s">
        <v>145</v>
      </c>
    </row>
    <row r="197" spans="2:65" s="13" customFormat="1" x14ac:dyDescent="0.3">
      <c r="B197" s="204"/>
      <c r="D197" s="193" t="s">
        <v>158</v>
      </c>
      <c r="E197" s="205" t="s">
        <v>5</v>
      </c>
      <c r="F197" s="206" t="s">
        <v>1251</v>
      </c>
      <c r="H197" s="207">
        <v>70</v>
      </c>
      <c r="I197" s="208"/>
      <c r="L197" s="204"/>
      <c r="M197" s="209"/>
      <c r="N197" s="210"/>
      <c r="O197" s="210"/>
      <c r="P197" s="210"/>
      <c r="Q197" s="210"/>
      <c r="R197" s="210"/>
      <c r="S197" s="210"/>
      <c r="T197" s="211"/>
      <c r="AT197" s="205" t="s">
        <v>158</v>
      </c>
      <c r="AU197" s="205" t="s">
        <v>78</v>
      </c>
      <c r="AV197" s="13" t="s">
        <v>78</v>
      </c>
      <c r="AW197" s="13" t="s">
        <v>34</v>
      </c>
      <c r="AX197" s="13" t="s">
        <v>70</v>
      </c>
      <c r="AY197" s="205" t="s">
        <v>145</v>
      </c>
    </row>
    <row r="198" spans="2:65" s="14" customFormat="1" x14ac:dyDescent="0.3">
      <c r="B198" s="212"/>
      <c r="D198" s="193" t="s">
        <v>158</v>
      </c>
      <c r="E198" s="213" t="s">
        <v>5</v>
      </c>
      <c r="F198" s="214" t="s">
        <v>175</v>
      </c>
      <c r="H198" s="215">
        <v>275</v>
      </c>
      <c r="I198" s="216"/>
      <c r="L198" s="212"/>
      <c r="M198" s="217"/>
      <c r="N198" s="218"/>
      <c r="O198" s="218"/>
      <c r="P198" s="218"/>
      <c r="Q198" s="218"/>
      <c r="R198" s="218"/>
      <c r="S198" s="218"/>
      <c r="T198" s="219"/>
      <c r="AT198" s="213" t="s">
        <v>158</v>
      </c>
      <c r="AU198" s="213" t="s">
        <v>78</v>
      </c>
      <c r="AV198" s="14" t="s">
        <v>152</v>
      </c>
      <c r="AW198" s="14" t="s">
        <v>34</v>
      </c>
      <c r="AX198" s="14" t="s">
        <v>74</v>
      </c>
      <c r="AY198" s="213" t="s">
        <v>145</v>
      </c>
    </row>
    <row r="199" spans="2:65" s="1" customFormat="1" ht="25.5" customHeight="1" x14ac:dyDescent="0.3">
      <c r="B199" s="180"/>
      <c r="C199" s="181" t="s">
        <v>297</v>
      </c>
      <c r="D199" s="181" t="s">
        <v>147</v>
      </c>
      <c r="E199" s="182" t="s">
        <v>1259</v>
      </c>
      <c r="F199" s="183" t="s">
        <v>1260</v>
      </c>
      <c r="G199" s="184" t="s">
        <v>150</v>
      </c>
      <c r="H199" s="185">
        <v>550</v>
      </c>
      <c r="I199" s="186">
        <v>263</v>
      </c>
      <c r="J199" s="187">
        <f>H199*I199</f>
        <v>144650</v>
      </c>
      <c r="K199" s="183" t="s">
        <v>151</v>
      </c>
      <c r="L199" s="40"/>
      <c r="M199" s="188" t="s">
        <v>5</v>
      </c>
      <c r="N199" s="189" t="s">
        <v>41</v>
      </c>
      <c r="O199" s="41"/>
      <c r="P199" s="190">
        <v>0</v>
      </c>
      <c r="Q199" s="190">
        <v>0</v>
      </c>
      <c r="R199" s="190">
        <v>0</v>
      </c>
      <c r="S199" s="190">
        <v>0</v>
      </c>
      <c r="T199" s="191">
        <v>0</v>
      </c>
      <c r="AR199" s="24" t="s">
        <v>152</v>
      </c>
      <c r="AT199" s="24" t="s">
        <v>147</v>
      </c>
      <c r="AU199" s="24" t="s">
        <v>78</v>
      </c>
      <c r="AY199" s="24" t="s">
        <v>145</v>
      </c>
      <c r="BE199" s="192">
        <v>0</v>
      </c>
      <c r="BF199" s="192">
        <v>0</v>
      </c>
      <c r="BG199" s="192">
        <v>0</v>
      </c>
      <c r="BH199" s="192">
        <v>0</v>
      </c>
      <c r="BI199" s="192">
        <v>0</v>
      </c>
      <c r="BJ199" s="24" t="s">
        <v>74</v>
      </c>
      <c r="BK199" s="192">
        <v>0</v>
      </c>
      <c r="BL199" s="24" t="s">
        <v>152</v>
      </c>
      <c r="BM199" s="24" t="s">
        <v>1261</v>
      </c>
    </row>
    <row r="200" spans="2:65" s="1" customFormat="1" ht="27" x14ac:dyDescent="0.3">
      <c r="B200" s="40"/>
      <c r="D200" s="193" t="s">
        <v>154</v>
      </c>
      <c r="F200" s="194" t="s">
        <v>1262</v>
      </c>
      <c r="I200" s="155"/>
      <c r="L200" s="40"/>
      <c r="M200" s="195"/>
      <c r="N200" s="41"/>
      <c r="O200" s="41"/>
      <c r="P200" s="41"/>
      <c r="Q200" s="41"/>
      <c r="R200" s="41"/>
      <c r="S200" s="41"/>
      <c r="T200" s="69"/>
      <c r="AT200" s="24" t="s">
        <v>154</v>
      </c>
      <c r="AU200" s="24" t="s">
        <v>78</v>
      </c>
    </row>
    <row r="201" spans="2:65" s="1" customFormat="1" ht="27" x14ac:dyDescent="0.3">
      <c r="B201" s="40"/>
      <c r="D201" s="193" t="s">
        <v>156</v>
      </c>
      <c r="F201" s="196" t="s">
        <v>1263</v>
      </c>
      <c r="I201" s="155"/>
      <c r="L201" s="40"/>
      <c r="M201" s="195"/>
      <c r="N201" s="41"/>
      <c r="O201" s="41"/>
      <c r="P201" s="41"/>
      <c r="Q201" s="41"/>
      <c r="R201" s="41"/>
      <c r="S201" s="41"/>
      <c r="T201" s="69"/>
      <c r="AT201" s="24" t="s">
        <v>156</v>
      </c>
      <c r="AU201" s="24" t="s">
        <v>78</v>
      </c>
    </row>
    <row r="202" spans="2:65" s="12" customFormat="1" x14ac:dyDescent="0.3">
      <c r="B202" s="197"/>
      <c r="D202" s="193" t="s">
        <v>158</v>
      </c>
      <c r="E202" s="198" t="s">
        <v>5</v>
      </c>
      <c r="F202" s="199" t="s">
        <v>159</v>
      </c>
      <c r="H202" s="198" t="s">
        <v>5</v>
      </c>
      <c r="I202" s="200"/>
      <c r="L202" s="197"/>
      <c r="M202" s="201"/>
      <c r="N202" s="202"/>
      <c r="O202" s="202"/>
      <c r="P202" s="202"/>
      <c r="Q202" s="202"/>
      <c r="R202" s="202"/>
      <c r="S202" s="202"/>
      <c r="T202" s="203"/>
      <c r="AT202" s="198" t="s">
        <v>158</v>
      </c>
      <c r="AU202" s="198" t="s">
        <v>78</v>
      </c>
      <c r="AV202" s="12" t="s">
        <v>74</v>
      </c>
      <c r="AW202" s="12" t="s">
        <v>34</v>
      </c>
      <c r="AX202" s="12" t="s">
        <v>70</v>
      </c>
      <c r="AY202" s="198" t="s">
        <v>145</v>
      </c>
    </row>
    <row r="203" spans="2:65" s="12" customFormat="1" x14ac:dyDescent="0.3">
      <c r="B203" s="197"/>
      <c r="D203" s="193" t="s">
        <v>158</v>
      </c>
      <c r="E203" s="198" t="s">
        <v>5</v>
      </c>
      <c r="F203" s="199" t="s">
        <v>1264</v>
      </c>
      <c r="H203" s="198" t="s">
        <v>5</v>
      </c>
      <c r="I203" s="200"/>
      <c r="L203" s="197"/>
      <c r="M203" s="201"/>
      <c r="N203" s="202"/>
      <c r="O203" s="202"/>
      <c r="P203" s="202"/>
      <c r="Q203" s="202"/>
      <c r="R203" s="202"/>
      <c r="S203" s="202"/>
      <c r="T203" s="203"/>
      <c r="AT203" s="198" t="s">
        <v>158</v>
      </c>
      <c r="AU203" s="198" t="s">
        <v>78</v>
      </c>
      <c r="AV203" s="12" t="s">
        <v>74</v>
      </c>
      <c r="AW203" s="12" t="s">
        <v>34</v>
      </c>
      <c r="AX203" s="12" t="s">
        <v>70</v>
      </c>
      <c r="AY203" s="198" t="s">
        <v>145</v>
      </c>
    </row>
    <row r="204" spans="2:65" s="13" customFormat="1" x14ac:dyDescent="0.3">
      <c r="B204" s="204"/>
      <c r="D204" s="193" t="s">
        <v>158</v>
      </c>
      <c r="E204" s="205" t="s">
        <v>5</v>
      </c>
      <c r="F204" s="206" t="s">
        <v>1248</v>
      </c>
      <c r="H204" s="207">
        <v>410</v>
      </c>
      <c r="I204" s="208"/>
      <c r="L204" s="204"/>
      <c r="M204" s="209"/>
      <c r="N204" s="210"/>
      <c r="O204" s="210"/>
      <c r="P204" s="210"/>
      <c r="Q204" s="210"/>
      <c r="R204" s="210"/>
      <c r="S204" s="210"/>
      <c r="T204" s="211"/>
      <c r="AT204" s="205" t="s">
        <v>158</v>
      </c>
      <c r="AU204" s="205" t="s">
        <v>78</v>
      </c>
      <c r="AV204" s="13" t="s">
        <v>78</v>
      </c>
      <c r="AW204" s="13" t="s">
        <v>34</v>
      </c>
      <c r="AX204" s="13" t="s">
        <v>70</v>
      </c>
      <c r="AY204" s="205" t="s">
        <v>145</v>
      </c>
    </row>
    <row r="205" spans="2:65" s="13" customFormat="1" x14ac:dyDescent="0.3">
      <c r="B205" s="204"/>
      <c r="D205" s="193" t="s">
        <v>158</v>
      </c>
      <c r="E205" s="205" t="s">
        <v>5</v>
      </c>
      <c r="F205" s="206" t="s">
        <v>1265</v>
      </c>
      <c r="H205" s="207">
        <v>140</v>
      </c>
      <c r="I205" s="208"/>
      <c r="L205" s="204"/>
      <c r="M205" s="209"/>
      <c r="N205" s="210"/>
      <c r="O205" s="210"/>
      <c r="P205" s="210"/>
      <c r="Q205" s="210"/>
      <c r="R205" s="210"/>
      <c r="S205" s="210"/>
      <c r="T205" s="211"/>
      <c r="AT205" s="205" t="s">
        <v>158</v>
      </c>
      <c r="AU205" s="205" t="s">
        <v>78</v>
      </c>
      <c r="AV205" s="13" t="s">
        <v>78</v>
      </c>
      <c r="AW205" s="13" t="s">
        <v>34</v>
      </c>
      <c r="AX205" s="13" t="s">
        <v>70</v>
      </c>
      <c r="AY205" s="205" t="s">
        <v>145</v>
      </c>
    </row>
    <row r="206" spans="2:65" s="14" customFormat="1" x14ac:dyDescent="0.3">
      <c r="B206" s="212"/>
      <c r="D206" s="193" t="s">
        <v>158</v>
      </c>
      <c r="E206" s="213" t="s">
        <v>5</v>
      </c>
      <c r="F206" s="214" t="s">
        <v>175</v>
      </c>
      <c r="H206" s="215">
        <v>550</v>
      </c>
      <c r="I206" s="216"/>
      <c r="L206" s="212"/>
      <c r="M206" s="217"/>
      <c r="N206" s="218"/>
      <c r="O206" s="218"/>
      <c r="P206" s="218"/>
      <c r="Q206" s="218"/>
      <c r="R206" s="218"/>
      <c r="S206" s="218"/>
      <c r="T206" s="219"/>
      <c r="AT206" s="213" t="s">
        <v>158</v>
      </c>
      <c r="AU206" s="213" t="s">
        <v>78</v>
      </c>
      <c r="AV206" s="14" t="s">
        <v>152</v>
      </c>
      <c r="AW206" s="14" t="s">
        <v>34</v>
      </c>
      <c r="AX206" s="14" t="s">
        <v>74</v>
      </c>
      <c r="AY206" s="213" t="s">
        <v>145</v>
      </c>
    </row>
    <row r="207" spans="2:65" s="1" customFormat="1" ht="25.5" customHeight="1" x14ac:dyDescent="0.3">
      <c r="B207" s="180"/>
      <c r="C207" s="181" t="s">
        <v>10</v>
      </c>
      <c r="D207" s="181" t="s">
        <v>147</v>
      </c>
      <c r="E207" s="182" t="s">
        <v>499</v>
      </c>
      <c r="F207" s="183" t="s">
        <v>500</v>
      </c>
      <c r="G207" s="184" t="s">
        <v>150</v>
      </c>
      <c r="H207" s="185">
        <v>145</v>
      </c>
      <c r="I207" s="186">
        <v>265</v>
      </c>
      <c r="J207" s="187">
        <f>H207*I207</f>
        <v>38425</v>
      </c>
      <c r="K207" s="183" t="s">
        <v>151</v>
      </c>
      <c r="L207" s="40"/>
      <c r="M207" s="188" t="s">
        <v>5</v>
      </c>
      <c r="N207" s="189" t="s">
        <v>41</v>
      </c>
      <c r="O207" s="41"/>
      <c r="P207" s="190">
        <v>0</v>
      </c>
      <c r="Q207" s="190">
        <v>0.10362</v>
      </c>
      <c r="R207" s="190">
        <v>15.024900000000001</v>
      </c>
      <c r="S207" s="190">
        <v>0</v>
      </c>
      <c r="T207" s="191">
        <v>0</v>
      </c>
      <c r="AR207" s="24" t="s">
        <v>152</v>
      </c>
      <c r="AT207" s="24" t="s">
        <v>147</v>
      </c>
      <c r="AU207" s="24" t="s">
        <v>78</v>
      </c>
      <c r="AY207" s="24" t="s">
        <v>145</v>
      </c>
      <c r="BE207" s="192">
        <v>0</v>
      </c>
      <c r="BF207" s="192">
        <v>0</v>
      </c>
      <c r="BG207" s="192">
        <v>0</v>
      </c>
      <c r="BH207" s="192">
        <v>0</v>
      </c>
      <c r="BI207" s="192">
        <v>0</v>
      </c>
      <c r="BJ207" s="24" t="s">
        <v>74</v>
      </c>
      <c r="BK207" s="192">
        <v>0</v>
      </c>
      <c r="BL207" s="24" t="s">
        <v>152</v>
      </c>
      <c r="BM207" s="24" t="s">
        <v>501</v>
      </c>
    </row>
    <row r="208" spans="2:65" s="1" customFormat="1" ht="40.5" x14ac:dyDescent="0.3">
      <c r="B208" s="40"/>
      <c r="D208" s="193" t="s">
        <v>154</v>
      </c>
      <c r="F208" s="194" t="s">
        <v>502</v>
      </c>
      <c r="I208" s="155"/>
      <c r="L208" s="40"/>
      <c r="M208" s="195"/>
      <c r="N208" s="41"/>
      <c r="O208" s="41"/>
      <c r="P208" s="41"/>
      <c r="Q208" s="41"/>
      <c r="R208" s="41"/>
      <c r="S208" s="41"/>
      <c r="T208" s="69"/>
      <c r="AT208" s="24" t="s">
        <v>154</v>
      </c>
      <c r="AU208" s="24" t="s">
        <v>78</v>
      </c>
    </row>
    <row r="209" spans="2:65" s="1" customFormat="1" ht="121.5" x14ac:dyDescent="0.3">
      <c r="B209" s="40"/>
      <c r="D209" s="193" t="s">
        <v>156</v>
      </c>
      <c r="F209" s="196" t="s">
        <v>503</v>
      </c>
      <c r="I209" s="155"/>
      <c r="L209" s="40"/>
      <c r="M209" s="195"/>
      <c r="N209" s="41"/>
      <c r="O209" s="41"/>
      <c r="P209" s="41"/>
      <c r="Q209" s="41"/>
      <c r="R209" s="41"/>
      <c r="S209" s="41"/>
      <c r="T209" s="69"/>
      <c r="AT209" s="24" t="s">
        <v>156</v>
      </c>
      <c r="AU209" s="24" t="s">
        <v>78</v>
      </c>
    </row>
    <row r="210" spans="2:65" s="12" customFormat="1" x14ac:dyDescent="0.3">
      <c r="B210" s="197"/>
      <c r="D210" s="193" t="s">
        <v>158</v>
      </c>
      <c r="E210" s="198" t="s">
        <v>5</v>
      </c>
      <c r="F210" s="199" t="s">
        <v>159</v>
      </c>
      <c r="H210" s="198" t="s">
        <v>5</v>
      </c>
      <c r="I210" s="200"/>
      <c r="L210" s="197"/>
      <c r="M210" s="201"/>
      <c r="N210" s="202"/>
      <c r="O210" s="202"/>
      <c r="P210" s="202"/>
      <c r="Q210" s="202"/>
      <c r="R210" s="202"/>
      <c r="S210" s="202"/>
      <c r="T210" s="203"/>
      <c r="AT210" s="198" t="s">
        <v>158</v>
      </c>
      <c r="AU210" s="198" t="s">
        <v>78</v>
      </c>
      <c r="AV210" s="12" t="s">
        <v>74</v>
      </c>
      <c r="AW210" s="12" t="s">
        <v>34</v>
      </c>
      <c r="AX210" s="12" t="s">
        <v>70</v>
      </c>
      <c r="AY210" s="198" t="s">
        <v>145</v>
      </c>
    </row>
    <row r="211" spans="2:65" s="13" customFormat="1" x14ac:dyDescent="0.3">
      <c r="B211" s="204"/>
      <c r="D211" s="193" t="s">
        <v>158</v>
      </c>
      <c r="E211" s="205" t="s">
        <v>5</v>
      </c>
      <c r="F211" s="206" t="s">
        <v>1266</v>
      </c>
      <c r="H211" s="207">
        <v>145</v>
      </c>
      <c r="I211" s="208"/>
      <c r="L211" s="204"/>
      <c r="M211" s="209"/>
      <c r="N211" s="210"/>
      <c r="O211" s="210"/>
      <c r="P211" s="210"/>
      <c r="Q211" s="210"/>
      <c r="R211" s="210"/>
      <c r="S211" s="210"/>
      <c r="T211" s="211"/>
      <c r="AT211" s="205" t="s">
        <v>158</v>
      </c>
      <c r="AU211" s="205" t="s">
        <v>78</v>
      </c>
      <c r="AV211" s="13" t="s">
        <v>78</v>
      </c>
      <c r="AW211" s="13" t="s">
        <v>34</v>
      </c>
      <c r="AX211" s="13" t="s">
        <v>74</v>
      </c>
      <c r="AY211" s="205" t="s">
        <v>145</v>
      </c>
    </row>
    <row r="212" spans="2:65" s="1" customFormat="1" ht="16.5" customHeight="1" x14ac:dyDescent="0.3">
      <c r="B212" s="180"/>
      <c r="C212" s="228" t="s">
        <v>88</v>
      </c>
      <c r="D212" s="228" t="s">
        <v>273</v>
      </c>
      <c r="E212" s="229" t="s">
        <v>1267</v>
      </c>
      <c r="F212" s="230" t="s">
        <v>1268</v>
      </c>
      <c r="G212" s="231" t="s">
        <v>150</v>
      </c>
      <c r="H212" s="232">
        <v>146.44999999999999</v>
      </c>
      <c r="I212" s="186">
        <v>259</v>
      </c>
      <c r="J212" s="187">
        <f>H212*I212</f>
        <v>37930.549999999996</v>
      </c>
      <c r="K212" s="230" t="s">
        <v>151</v>
      </c>
      <c r="L212" s="233"/>
      <c r="M212" s="234" t="s">
        <v>5</v>
      </c>
      <c r="N212" s="235" t="s">
        <v>41</v>
      </c>
      <c r="O212" s="41"/>
      <c r="P212" s="190">
        <v>0</v>
      </c>
      <c r="Q212" s="190">
        <v>0.18</v>
      </c>
      <c r="R212" s="190">
        <v>26.360999999999997</v>
      </c>
      <c r="S212" s="190">
        <v>0</v>
      </c>
      <c r="T212" s="191">
        <v>0</v>
      </c>
      <c r="AR212" s="24" t="s">
        <v>205</v>
      </c>
      <c r="AT212" s="24" t="s">
        <v>273</v>
      </c>
      <c r="AU212" s="24" t="s">
        <v>78</v>
      </c>
      <c r="AY212" s="24" t="s">
        <v>145</v>
      </c>
      <c r="BE212" s="192">
        <v>0</v>
      </c>
      <c r="BF212" s="192">
        <v>0</v>
      </c>
      <c r="BG212" s="192">
        <v>0</v>
      </c>
      <c r="BH212" s="192">
        <v>0</v>
      </c>
      <c r="BI212" s="192">
        <v>0</v>
      </c>
      <c r="BJ212" s="24" t="s">
        <v>74</v>
      </c>
      <c r="BK212" s="192">
        <v>0</v>
      </c>
      <c r="BL212" s="24" t="s">
        <v>152</v>
      </c>
      <c r="BM212" s="24" t="s">
        <v>1269</v>
      </c>
    </row>
    <row r="213" spans="2:65" s="1" customFormat="1" x14ac:dyDescent="0.3">
      <c r="B213" s="40"/>
      <c r="D213" s="193" t="s">
        <v>154</v>
      </c>
      <c r="F213" s="194" t="s">
        <v>1270</v>
      </c>
      <c r="I213" s="155"/>
      <c r="L213" s="40"/>
      <c r="M213" s="195"/>
      <c r="N213" s="41"/>
      <c r="O213" s="41"/>
      <c r="P213" s="41"/>
      <c r="Q213" s="41"/>
      <c r="R213" s="41"/>
      <c r="S213" s="41"/>
      <c r="T213" s="69"/>
      <c r="AT213" s="24" t="s">
        <v>154</v>
      </c>
      <c r="AU213" s="24" t="s">
        <v>78</v>
      </c>
    </row>
    <row r="214" spans="2:65" s="1" customFormat="1" ht="27" x14ac:dyDescent="0.3">
      <c r="B214" s="40"/>
      <c r="D214" s="193" t="s">
        <v>473</v>
      </c>
      <c r="F214" s="196" t="s">
        <v>483</v>
      </c>
      <c r="I214" s="155"/>
      <c r="L214" s="40"/>
      <c r="M214" s="195"/>
      <c r="N214" s="41"/>
      <c r="O214" s="41"/>
      <c r="P214" s="41"/>
      <c r="Q214" s="41"/>
      <c r="R214" s="41"/>
      <c r="S214" s="41"/>
      <c r="T214" s="69"/>
      <c r="AT214" s="24" t="s">
        <v>473</v>
      </c>
      <c r="AU214" s="24" t="s">
        <v>78</v>
      </c>
    </row>
    <row r="215" spans="2:65" s="12" customFormat="1" x14ac:dyDescent="0.3">
      <c r="B215" s="197"/>
      <c r="D215" s="193" t="s">
        <v>158</v>
      </c>
      <c r="E215" s="198" t="s">
        <v>5</v>
      </c>
      <c r="F215" s="199" t="s">
        <v>515</v>
      </c>
      <c r="H215" s="198" t="s">
        <v>5</v>
      </c>
      <c r="I215" s="200"/>
      <c r="L215" s="197"/>
      <c r="M215" s="201"/>
      <c r="N215" s="202"/>
      <c r="O215" s="202"/>
      <c r="P215" s="202"/>
      <c r="Q215" s="202"/>
      <c r="R215" s="202"/>
      <c r="S215" s="202"/>
      <c r="T215" s="203"/>
      <c r="AT215" s="198" t="s">
        <v>158</v>
      </c>
      <c r="AU215" s="198" t="s">
        <v>78</v>
      </c>
      <c r="AV215" s="12" t="s">
        <v>74</v>
      </c>
      <c r="AW215" s="12" t="s">
        <v>34</v>
      </c>
      <c r="AX215" s="12" t="s">
        <v>70</v>
      </c>
      <c r="AY215" s="198" t="s">
        <v>145</v>
      </c>
    </row>
    <row r="216" spans="2:65" s="13" customFormat="1" x14ac:dyDescent="0.3">
      <c r="B216" s="204"/>
      <c r="D216" s="193" t="s">
        <v>158</v>
      </c>
      <c r="E216" s="205" t="s">
        <v>5</v>
      </c>
      <c r="F216" s="206" t="s">
        <v>1271</v>
      </c>
      <c r="H216" s="207">
        <v>146.44999999999999</v>
      </c>
      <c r="I216" s="208"/>
      <c r="L216" s="204"/>
      <c r="M216" s="209"/>
      <c r="N216" s="210"/>
      <c r="O216" s="210"/>
      <c r="P216" s="210"/>
      <c r="Q216" s="210"/>
      <c r="R216" s="210"/>
      <c r="S216" s="210"/>
      <c r="T216" s="211"/>
      <c r="AT216" s="205" t="s">
        <v>158</v>
      </c>
      <c r="AU216" s="205" t="s">
        <v>78</v>
      </c>
      <c r="AV216" s="13" t="s">
        <v>78</v>
      </c>
      <c r="AW216" s="13" t="s">
        <v>34</v>
      </c>
      <c r="AX216" s="13" t="s">
        <v>74</v>
      </c>
      <c r="AY216" s="205" t="s">
        <v>145</v>
      </c>
    </row>
    <row r="217" spans="2:65" s="11" customFormat="1" ht="29.85" customHeight="1" x14ac:dyDescent="0.3">
      <c r="B217" s="167"/>
      <c r="D217" s="168" t="s">
        <v>69</v>
      </c>
      <c r="E217" s="178" t="s">
        <v>205</v>
      </c>
      <c r="F217" s="178" t="s">
        <v>542</v>
      </c>
      <c r="I217" s="170"/>
      <c r="J217" s="179">
        <f>SUBTOTAL(9,J218:J273)</f>
        <v>139413.65000000002</v>
      </c>
      <c r="L217" s="167"/>
      <c r="M217" s="172"/>
      <c r="N217" s="173"/>
      <c r="O217" s="173"/>
      <c r="P217" s="174">
        <v>0</v>
      </c>
      <c r="Q217" s="173"/>
      <c r="R217" s="174">
        <v>6.9405465499999996</v>
      </c>
      <c r="S217" s="173"/>
      <c r="T217" s="175">
        <v>0</v>
      </c>
      <c r="AR217" s="168" t="s">
        <v>74</v>
      </c>
      <c r="AT217" s="176" t="s">
        <v>69</v>
      </c>
      <c r="AU217" s="176" t="s">
        <v>74</v>
      </c>
      <c r="AY217" s="168" t="s">
        <v>145</v>
      </c>
      <c r="BK217" s="177">
        <v>0</v>
      </c>
    </row>
    <row r="218" spans="2:65" s="1" customFormat="1" ht="16.5" customHeight="1" x14ac:dyDescent="0.3">
      <c r="B218" s="180"/>
      <c r="C218" s="181" t="s">
        <v>319</v>
      </c>
      <c r="D218" s="181" t="s">
        <v>147</v>
      </c>
      <c r="E218" s="182" t="s">
        <v>544</v>
      </c>
      <c r="F218" s="183" t="s">
        <v>545</v>
      </c>
      <c r="G218" s="184" t="s">
        <v>185</v>
      </c>
      <c r="H218" s="185">
        <v>40</v>
      </c>
      <c r="I218" s="186">
        <v>358</v>
      </c>
      <c r="J218" s="187">
        <f>H218*I218</f>
        <v>14320</v>
      </c>
      <c r="K218" s="183" t="s">
        <v>151</v>
      </c>
      <c r="L218" s="40"/>
      <c r="M218" s="188" t="s">
        <v>5</v>
      </c>
      <c r="N218" s="189" t="s">
        <v>41</v>
      </c>
      <c r="O218" s="41"/>
      <c r="P218" s="190">
        <v>0</v>
      </c>
      <c r="Q218" s="190">
        <v>3.6165199999999998E-3</v>
      </c>
      <c r="R218" s="190">
        <v>0.14466079999999998</v>
      </c>
      <c r="S218" s="190">
        <v>0</v>
      </c>
      <c r="T218" s="191">
        <v>0</v>
      </c>
      <c r="AR218" s="24" t="s">
        <v>152</v>
      </c>
      <c r="AT218" s="24" t="s">
        <v>147</v>
      </c>
      <c r="AU218" s="24" t="s">
        <v>78</v>
      </c>
      <c r="AY218" s="24" t="s">
        <v>145</v>
      </c>
      <c r="BE218" s="192">
        <v>0</v>
      </c>
      <c r="BF218" s="192">
        <v>0</v>
      </c>
      <c r="BG218" s="192">
        <v>0</v>
      </c>
      <c r="BH218" s="192">
        <v>0</v>
      </c>
      <c r="BI218" s="192">
        <v>0</v>
      </c>
      <c r="BJ218" s="24" t="s">
        <v>74</v>
      </c>
      <c r="BK218" s="192">
        <v>0</v>
      </c>
      <c r="BL218" s="24" t="s">
        <v>152</v>
      </c>
      <c r="BM218" s="24" t="s">
        <v>546</v>
      </c>
    </row>
    <row r="219" spans="2:65" s="1" customFormat="1" ht="27" x14ac:dyDescent="0.3">
      <c r="B219" s="40"/>
      <c r="D219" s="193" t="s">
        <v>154</v>
      </c>
      <c r="F219" s="194" t="s">
        <v>547</v>
      </c>
      <c r="I219" s="155"/>
      <c r="L219" s="40"/>
      <c r="M219" s="195"/>
      <c r="N219" s="41"/>
      <c r="O219" s="41"/>
      <c r="P219" s="41"/>
      <c r="Q219" s="41"/>
      <c r="R219" s="41"/>
      <c r="S219" s="41"/>
      <c r="T219" s="69"/>
      <c r="AT219" s="24" t="s">
        <v>154</v>
      </c>
      <c r="AU219" s="24" t="s">
        <v>78</v>
      </c>
    </row>
    <row r="220" spans="2:65" s="1" customFormat="1" ht="108" x14ac:dyDescent="0.3">
      <c r="B220" s="40"/>
      <c r="D220" s="193" t="s">
        <v>156</v>
      </c>
      <c r="F220" s="196" t="s">
        <v>548</v>
      </c>
      <c r="I220" s="155"/>
      <c r="L220" s="40"/>
      <c r="M220" s="195"/>
      <c r="N220" s="41"/>
      <c r="O220" s="41"/>
      <c r="P220" s="41"/>
      <c r="Q220" s="41"/>
      <c r="R220" s="41"/>
      <c r="S220" s="41"/>
      <c r="T220" s="69"/>
      <c r="AT220" s="24" t="s">
        <v>156</v>
      </c>
      <c r="AU220" s="24" t="s">
        <v>78</v>
      </c>
    </row>
    <row r="221" spans="2:65" s="12" customFormat="1" x14ac:dyDescent="0.3">
      <c r="B221" s="197"/>
      <c r="D221" s="193" t="s">
        <v>158</v>
      </c>
      <c r="E221" s="198" t="s">
        <v>5</v>
      </c>
      <c r="F221" s="199" t="s">
        <v>159</v>
      </c>
      <c r="H221" s="198" t="s">
        <v>5</v>
      </c>
      <c r="I221" s="200"/>
      <c r="L221" s="197"/>
      <c r="M221" s="201"/>
      <c r="N221" s="202"/>
      <c r="O221" s="202"/>
      <c r="P221" s="202"/>
      <c r="Q221" s="202"/>
      <c r="R221" s="202"/>
      <c r="S221" s="202"/>
      <c r="T221" s="203"/>
      <c r="AT221" s="198" t="s">
        <v>158</v>
      </c>
      <c r="AU221" s="198" t="s">
        <v>78</v>
      </c>
      <c r="AV221" s="12" t="s">
        <v>74</v>
      </c>
      <c r="AW221" s="12" t="s">
        <v>34</v>
      </c>
      <c r="AX221" s="12" t="s">
        <v>70</v>
      </c>
      <c r="AY221" s="198" t="s">
        <v>145</v>
      </c>
    </row>
    <row r="222" spans="2:65" s="13" customFormat="1" x14ac:dyDescent="0.3">
      <c r="B222" s="204"/>
      <c r="D222" s="193" t="s">
        <v>158</v>
      </c>
      <c r="E222" s="205" t="s">
        <v>5</v>
      </c>
      <c r="F222" s="206" t="s">
        <v>1272</v>
      </c>
      <c r="H222" s="207">
        <v>40</v>
      </c>
      <c r="I222" s="208"/>
      <c r="L222" s="204"/>
      <c r="M222" s="209"/>
      <c r="N222" s="210"/>
      <c r="O222" s="210"/>
      <c r="P222" s="210"/>
      <c r="Q222" s="210"/>
      <c r="R222" s="210"/>
      <c r="S222" s="210"/>
      <c r="T222" s="211"/>
      <c r="AT222" s="205" t="s">
        <v>158</v>
      </c>
      <c r="AU222" s="205" t="s">
        <v>78</v>
      </c>
      <c r="AV222" s="13" t="s">
        <v>78</v>
      </c>
      <c r="AW222" s="13" t="s">
        <v>34</v>
      </c>
      <c r="AX222" s="13" t="s">
        <v>74</v>
      </c>
      <c r="AY222" s="205" t="s">
        <v>145</v>
      </c>
    </row>
    <row r="223" spans="2:65" s="1" customFormat="1" ht="16.5" customHeight="1" x14ac:dyDescent="0.3">
      <c r="B223" s="180"/>
      <c r="C223" s="181" t="s">
        <v>326</v>
      </c>
      <c r="D223" s="181" t="s">
        <v>147</v>
      </c>
      <c r="E223" s="182" t="s">
        <v>552</v>
      </c>
      <c r="F223" s="183" t="s">
        <v>553</v>
      </c>
      <c r="G223" s="184" t="s">
        <v>329</v>
      </c>
      <c r="H223" s="185">
        <v>11</v>
      </c>
      <c r="I223" s="186">
        <v>239</v>
      </c>
      <c r="J223" s="187">
        <f>H223*I223</f>
        <v>2629</v>
      </c>
      <c r="K223" s="183" t="s">
        <v>151</v>
      </c>
      <c r="L223" s="40"/>
      <c r="M223" s="188" t="s">
        <v>5</v>
      </c>
      <c r="N223" s="189" t="s">
        <v>41</v>
      </c>
      <c r="O223" s="41"/>
      <c r="P223" s="190">
        <v>0</v>
      </c>
      <c r="Q223" s="190">
        <v>8.1249999999999996E-5</v>
      </c>
      <c r="R223" s="190">
        <v>8.9375000000000001E-4</v>
      </c>
      <c r="S223" s="190">
        <v>0</v>
      </c>
      <c r="T223" s="191">
        <v>0</v>
      </c>
      <c r="AR223" s="24" t="s">
        <v>152</v>
      </c>
      <c r="AT223" s="24" t="s">
        <v>147</v>
      </c>
      <c r="AU223" s="24" t="s">
        <v>78</v>
      </c>
      <c r="AY223" s="24" t="s">
        <v>145</v>
      </c>
      <c r="BE223" s="192">
        <v>0</v>
      </c>
      <c r="BF223" s="192">
        <v>0</v>
      </c>
      <c r="BG223" s="192">
        <v>0</v>
      </c>
      <c r="BH223" s="192">
        <v>0</v>
      </c>
      <c r="BI223" s="192">
        <v>0</v>
      </c>
      <c r="BJ223" s="24" t="s">
        <v>74</v>
      </c>
      <c r="BK223" s="192">
        <v>0</v>
      </c>
      <c r="BL223" s="24" t="s">
        <v>152</v>
      </c>
      <c r="BM223" s="24" t="s">
        <v>554</v>
      </c>
    </row>
    <row r="224" spans="2:65" s="1" customFormat="1" ht="27" x14ac:dyDescent="0.3">
      <c r="B224" s="40"/>
      <c r="D224" s="193" t="s">
        <v>154</v>
      </c>
      <c r="F224" s="194" t="s">
        <v>555</v>
      </c>
      <c r="I224" s="155"/>
      <c r="L224" s="40"/>
      <c r="M224" s="195"/>
      <c r="N224" s="41"/>
      <c r="O224" s="41"/>
      <c r="P224" s="41"/>
      <c r="Q224" s="41"/>
      <c r="R224" s="41"/>
      <c r="S224" s="41"/>
      <c r="T224" s="69"/>
      <c r="AT224" s="24" t="s">
        <v>154</v>
      </c>
      <c r="AU224" s="24" t="s">
        <v>78</v>
      </c>
    </row>
    <row r="225" spans="2:65" s="1" customFormat="1" ht="54" x14ac:dyDescent="0.3">
      <c r="B225" s="40"/>
      <c r="D225" s="193" t="s">
        <v>156</v>
      </c>
      <c r="F225" s="196" t="s">
        <v>556</v>
      </c>
      <c r="I225" s="155"/>
      <c r="L225" s="40"/>
      <c r="M225" s="195"/>
      <c r="N225" s="41"/>
      <c r="O225" s="41"/>
      <c r="P225" s="41"/>
      <c r="Q225" s="41"/>
      <c r="R225" s="41"/>
      <c r="S225" s="41"/>
      <c r="T225" s="69"/>
      <c r="AT225" s="24" t="s">
        <v>156</v>
      </c>
      <c r="AU225" s="24" t="s">
        <v>78</v>
      </c>
    </row>
    <row r="226" spans="2:65" s="12" customFormat="1" x14ac:dyDescent="0.3">
      <c r="B226" s="197"/>
      <c r="D226" s="193" t="s">
        <v>158</v>
      </c>
      <c r="E226" s="198" t="s">
        <v>5</v>
      </c>
      <c r="F226" s="199" t="s">
        <v>557</v>
      </c>
      <c r="H226" s="198" t="s">
        <v>5</v>
      </c>
      <c r="I226" s="200"/>
      <c r="L226" s="197"/>
      <c r="M226" s="201"/>
      <c r="N226" s="202"/>
      <c r="O226" s="202"/>
      <c r="P226" s="202"/>
      <c r="Q226" s="202"/>
      <c r="R226" s="202"/>
      <c r="S226" s="202"/>
      <c r="T226" s="203"/>
      <c r="AT226" s="198" t="s">
        <v>158</v>
      </c>
      <c r="AU226" s="198" t="s">
        <v>78</v>
      </c>
      <c r="AV226" s="12" t="s">
        <v>74</v>
      </c>
      <c r="AW226" s="12" t="s">
        <v>34</v>
      </c>
      <c r="AX226" s="12" t="s">
        <v>70</v>
      </c>
      <c r="AY226" s="198" t="s">
        <v>145</v>
      </c>
    </row>
    <row r="227" spans="2:65" s="13" customFormat="1" x14ac:dyDescent="0.3">
      <c r="B227" s="204"/>
      <c r="D227" s="193" t="s">
        <v>158</v>
      </c>
      <c r="E227" s="205" t="s">
        <v>5</v>
      </c>
      <c r="F227" s="206" t="s">
        <v>1273</v>
      </c>
      <c r="H227" s="207">
        <v>11</v>
      </c>
      <c r="I227" s="208"/>
      <c r="L227" s="204"/>
      <c r="M227" s="209"/>
      <c r="N227" s="210"/>
      <c r="O227" s="210"/>
      <c r="P227" s="210"/>
      <c r="Q227" s="210"/>
      <c r="R227" s="210"/>
      <c r="S227" s="210"/>
      <c r="T227" s="211"/>
      <c r="AT227" s="205" t="s">
        <v>158</v>
      </c>
      <c r="AU227" s="205" t="s">
        <v>78</v>
      </c>
      <c r="AV227" s="13" t="s">
        <v>78</v>
      </c>
      <c r="AW227" s="13" t="s">
        <v>34</v>
      </c>
      <c r="AX227" s="13" t="s">
        <v>74</v>
      </c>
      <c r="AY227" s="205" t="s">
        <v>145</v>
      </c>
    </row>
    <row r="228" spans="2:65" s="1" customFormat="1" ht="16.5" customHeight="1" x14ac:dyDescent="0.3">
      <c r="B228" s="180"/>
      <c r="C228" s="228" t="s">
        <v>335</v>
      </c>
      <c r="D228" s="228" t="s">
        <v>273</v>
      </c>
      <c r="E228" s="229" t="s">
        <v>560</v>
      </c>
      <c r="F228" s="230" t="s">
        <v>561</v>
      </c>
      <c r="G228" s="231" t="s">
        <v>329</v>
      </c>
      <c r="H228" s="232">
        <v>11</v>
      </c>
      <c r="I228" s="186">
        <v>2850</v>
      </c>
      <c r="J228" s="187">
        <f>H228*I228</f>
        <v>31350</v>
      </c>
      <c r="K228" s="230" t="s">
        <v>5</v>
      </c>
      <c r="L228" s="233"/>
      <c r="M228" s="234" t="s">
        <v>5</v>
      </c>
      <c r="N228" s="235" t="s">
        <v>41</v>
      </c>
      <c r="O228" s="41"/>
      <c r="P228" s="190">
        <v>0</v>
      </c>
      <c r="Q228" s="190">
        <v>2.7000000000000001E-3</v>
      </c>
      <c r="R228" s="190">
        <v>2.9700000000000001E-2</v>
      </c>
      <c r="S228" s="190">
        <v>0</v>
      </c>
      <c r="T228" s="191">
        <v>0</v>
      </c>
      <c r="AR228" s="24" t="s">
        <v>205</v>
      </c>
      <c r="AT228" s="24" t="s">
        <v>273</v>
      </c>
      <c r="AU228" s="24" t="s">
        <v>78</v>
      </c>
      <c r="AY228" s="24" t="s">
        <v>145</v>
      </c>
      <c r="BE228" s="192">
        <v>0</v>
      </c>
      <c r="BF228" s="192">
        <v>0</v>
      </c>
      <c r="BG228" s="192">
        <v>0</v>
      </c>
      <c r="BH228" s="192">
        <v>0</v>
      </c>
      <c r="BI228" s="192">
        <v>0</v>
      </c>
      <c r="BJ228" s="24" t="s">
        <v>74</v>
      </c>
      <c r="BK228" s="192">
        <v>0</v>
      </c>
      <c r="BL228" s="24" t="s">
        <v>152</v>
      </c>
      <c r="BM228" s="24" t="s">
        <v>562</v>
      </c>
    </row>
    <row r="229" spans="2:65" s="1" customFormat="1" x14ac:dyDescent="0.3">
      <c r="B229" s="40"/>
      <c r="D229" s="193" t="s">
        <v>154</v>
      </c>
      <c r="F229" s="194" t="s">
        <v>561</v>
      </c>
      <c r="I229" s="155"/>
      <c r="L229" s="40"/>
      <c r="M229" s="195"/>
      <c r="N229" s="41"/>
      <c r="O229" s="41"/>
      <c r="P229" s="41"/>
      <c r="Q229" s="41"/>
      <c r="R229" s="41"/>
      <c r="S229" s="41"/>
      <c r="T229" s="69"/>
      <c r="AT229" s="24" t="s">
        <v>154</v>
      </c>
      <c r="AU229" s="24" t="s">
        <v>78</v>
      </c>
    </row>
    <row r="230" spans="2:65" s="13" customFormat="1" x14ac:dyDescent="0.3">
      <c r="B230" s="204"/>
      <c r="D230" s="193" t="s">
        <v>158</v>
      </c>
      <c r="E230" s="205" t="s">
        <v>5</v>
      </c>
      <c r="F230" s="206" t="s">
        <v>1274</v>
      </c>
      <c r="H230" s="207">
        <v>11</v>
      </c>
      <c r="I230" s="208"/>
      <c r="L230" s="204"/>
      <c r="M230" s="209"/>
      <c r="N230" s="210"/>
      <c r="O230" s="210"/>
      <c r="P230" s="210"/>
      <c r="Q230" s="210"/>
      <c r="R230" s="210"/>
      <c r="S230" s="210"/>
      <c r="T230" s="211"/>
      <c r="AT230" s="205" t="s">
        <v>158</v>
      </c>
      <c r="AU230" s="205" t="s">
        <v>78</v>
      </c>
      <c r="AV230" s="13" t="s">
        <v>78</v>
      </c>
      <c r="AW230" s="13" t="s">
        <v>34</v>
      </c>
      <c r="AX230" s="13" t="s">
        <v>74</v>
      </c>
      <c r="AY230" s="205" t="s">
        <v>145</v>
      </c>
    </row>
    <row r="231" spans="2:65" s="1" customFormat="1" ht="16.5" customHeight="1" x14ac:dyDescent="0.3">
      <c r="B231" s="180"/>
      <c r="C231" s="181" t="s">
        <v>343</v>
      </c>
      <c r="D231" s="181" t="s">
        <v>147</v>
      </c>
      <c r="E231" s="182" t="s">
        <v>565</v>
      </c>
      <c r="F231" s="183" t="s">
        <v>566</v>
      </c>
      <c r="G231" s="184" t="s">
        <v>329</v>
      </c>
      <c r="H231" s="185">
        <v>11</v>
      </c>
      <c r="I231" s="186">
        <v>1260</v>
      </c>
      <c r="J231" s="187">
        <f>H231*I231</f>
        <v>13860</v>
      </c>
      <c r="K231" s="183" t="s">
        <v>151</v>
      </c>
      <c r="L231" s="40"/>
      <c r="M231" s="188" t="s">
        <v>5</v>
      </c>
      <c r="N231" s="189" t="s">
        <v>41</v>
      </c>
      <c r="O231" s="41"/>
      <c r="P231" s="190">
        <v>0</v>
      </c>
      <c r="Q231" s="190">
        <v>0.14494199999999999</v>
      </c>
      <c r="R231" s="190">
        <v>1.5943619999999998</v>
      </c>
      <c r="S231" s="190">
        <v>0</v>
      </c>
      <c r="T231" s="191">
        <v>0</v>
      </c>
      <c r="AR231" s="24" t="s">
        <v>152</v>
      </c>
      <c r="AT231" s="24" t="s">
        <v>147</v>
      </c>
      <c r="AU231" s="24" t="s">
        <v>78</v>
      </c>
      <c r="AY231" s="24" t="s">
        <v>145</v>
      </c>
      <c r="BE231" s="192">
        <v>0</v>
      </c>
      <c r="BF231" s="192">
        <v>0</v>
      </c>
      <c r="BG231" s="192">
        <v>0</v>
      </c>
      <c r="BH231" s="192">
        <v>0</v>
      </c>
      <c r="BI231" s="192">
        <v>0</v>
      </c>
      <c r="BJ231" s="24" t="s">
        <v>74</v>
      </c>
      <c r="BK231" s="192">
        <v>0</v>
      </c>
      <c r="BL231" s="24" t="s">
        <v>152</v>
      </c>
      <c r="BM231" s="24" t="s">
        <v>567</v>
      </c>
    </row>
    <row r="232" spans="2:65" s="1" customFormat="1" x14ac:dyDescent="0.3">
      <c r="B232" s="40"/>
      <c r="D232" s="193" t="s">
        <v>154</v>
      </c>
      <c r="F232" s="194" t="s">
        <v>566</v>
      </c>
      <c r="I232" s="155"/>
      <c r="L232" s="40"/>
      <c r="M232" s="195"/>
      <c r="N232" s="41"/>
      <c r="O232" s="41"/>
      <c r="P232" s="41"/>
      <c r="Q232" s="41"/>
      <c r="R232" s="41"/>
      <c r="S232" s="41"/>
      <c r="T232" s="69"/>
      <c r="AT232" s="24" t="s">
        <v>154</v>
      </c>
      <c r="AU232" s="24" t="s">
        <v>78</v>
      </c>
    </row>
    <row r="233" spans="2:65" s="1" customFormat="1" ht="108" x14ac:dyDescent="0.3">
      <c r="B233" s="40"/>
      <c r="D233" s="193" t="s">
        <v>156</v>
      </c>
      <c r="F233" s="196" t="s">
        <v>568</v>
      </c>
      <c r="I233" s="155"/>
      <c r="L233" s="40"/>
      <c r="M233" s="195"/>
      <c r="N233" s="41"/>
      <c r="O233" s="41"/>
      <c r="P233" s="41"/>
      <c r="Q233" s="41"/>
      <c r="R233" s="41"/>
      <c r="S233" s="41"/>
      <c r="T233" s="69"/>
      <c r="AT233" s="24" t="s">
        <v>156</v>
      </c>
      <c r="AU233" s="24" t="s">
        <v>78</v>
      </c>
    </row>
    <row r="234" spans="2:65" s="12" customFormat="1" x14ac:dyDescent="0.3">
      <c r="B234" s="197"/>
      <c r="D234" s="193" t="s">
        <v>158</v>
      </c>
      <c r="E234" s="198" t="s">
        <v>5</v>
      </c>
      <c r="F234" s="199" t="s">
        <v>569</v>
      </c>
      <c r="H234" s="198" t="s">
        <v>5</v>
      </c>
      <c r="I234" s="200"/>
      <c r="L234" s="197"/>
      <c r="M234" s="201"/>
      <c r="N234" s="202"/>
      <c r="O234" s="202"/>
      <c r="P234" s="202"/>
      <c r="Q234" s="202"/>
      <c r="R234" s="202"/>
      <c r="S234" s="202"/>
      <c r="T234" s="203"/>
      <c r="AT234" s="198" t="s">
        <v>158</v>
      </c>
      <c r="AU234" s="198" t="s">
        <v>78</v>
      </c>
      <c r="AV234" s="12" t="s">
        <v>74</v>
      </c>
      <c r="AW234" s="12" t="s">
        <v>34</v>
      </c>
      <c r="AX234" s="12" t="s">
        <v>70</v>
      </c>
      <c r="AY234" s="198" t="s">
        <v>145</v>
      </c>
    </row>
    <row r="235" spans="2:65" s="12" customFormat="1" x14ac:dyDescent="0.3">
      <c r="B235" s="197"/>
      <c r="D235" s="193" t="s">
        <v>158</v>
      </c>
      <c r="E235" s="198" t="s">
        <v>5</v>
      </c>
      <c r="F235" s="199" t="s">
        <v>1120</v>
      </c>
      <c r="H235" s="198" t="s">
        <v>5</v>
      </c>
      <c r="I235" s="200"/>
      <c r="L235" s="197"/>
      <c r="M235" s="201"/>
      <c r="N235" s="202"/>
      <c r="O235" s="202"/>
      <c r="P235" s="202"/>
      <c r="Q235" s="202"/>
      <c r="R235" s="202"/>
      <c r="S235" s="202"/>
      <c r="T235" s="203"/>
      <c r="AT235" s="198" t="s">
        <v>158</v>
      </c>
      <c r="AU235" s="198" t="s">
        <v>78</v>
      </c>
      <c r="AV235" s="12" t="s">
        <v>74</v>
      </c>
      <c r="AW235" s="12" t="s">
        <v>34</v>
      </c>
      <c r="AX235" s="12" t="s">
        <v>70</v>
      </c>
      <c r="AY235" s="198" t="s">
        <v>145</v>
      </c>
    </row>
    <row r="236" spans="2:65" s="13" customFormat="1" x14ac:dyDescent="0.3">
      <c r="B236" s="204"/>
      <c r="D236" s="193" t="s">
        <v>158</v>
      </c>
      <c r="E236" s="205" t="s">
        <v>5</v>
      </c>
      <c r="F236" s="206" t="s">
        <v>1275</v>
      </c>
      <c r="H236" s="207">
        <v>11</v>
      </c>
      <c r="I236" s="208"/>
      <c r="L236" s="204"/>
      <c r="M236" s="209"/>
      <c r="N236" s="210"/>
      <c r="O236" s="210"/>
      <c r="P236" s="210"/>
      <c r="Q236" s="210"/>
      <c r="R236" s="210"/>
      <c r="S236" s="210"/>
      <c r="T236" s="211"/>
      <c r="AT236" s="205" t="s">
        <v>158</v>
      </c>
      <c r="AU236" s="205" t="s">
        <v>78</v>
      </c>
      <c r="AV236" s="13" t="s">
        <v>78</v>
      </c>
      <c r="AW236" s="13" t="s">
        <v>34</v>
      </c>
      <c r="AX236" s="13" t="s">
        <v>74</v>
      </c>
      <c r="AY236" s="205" t="s">
        <v>145</v>
      </c>
    </row>
    <row r="237" spans="2:65" s="1" customFormat="1" ht="16.5" customHeight="1" x14ac:dyDescent="0.3">
      <c r="B237" s="180"/>
      <c r="C237" s="228" t="s">
        <v>350</v>
      </c>
      <c r="D237" s="228" t="s">
        <v>273</v>
      </c>
      <c r="E237" s="229" t="s">
        <v>572</v>
      </c>
      <c r="F237" s="230" t="s">
        <v>573</v>
      </c>
      <c r="G237" s="231" t="s">
        <v>329</v>
      </c>
      <c r="H237" s="232">
        <v>11.11</v>
      </c>
      <c r="I237" s="186">
        <v>322</v>
      </c>
      <c r="J237" s="187">
        <f>H237*I237</f>
        <v>3577.4199999999996</v>
      </c>
      <c r="K237" s="230" t="s">
        <v>5</v>
      </c>
      <c r="L237" s="233"/>
      <c r="M237" s="234" t="s">
        <v>5</v>
      </c>
      <c r="N237" s="235" t="s">
        <v>41</v>
      </c>
      <c r="O237" s="41"/>
      <c r="P237" s="190">
        <v>0</v>
      </c>
      <c r="Q237" s="190">
        <v>7.1999999999999995E-2</v>
      </c>
      <c r="R237" s="190">
        <v>0.79991999999999985</v>
      </c>
      <c r="S237" s="190">
        <v>0</v>
      </c>
      <c r="T237" s="191">
        <v>0</v>
      </c>
      <c r="AR237" s="24" t="s">
        <v>205</v>
      </c>
      <c r="AT237" s="24" t="s">
        <v>273</v>
      </c>
      <c r="AU237" s="24" t="s">
        <v>78</v>
      </c>
      <c r="AY237" s="24" t="s">
        <v>145</v>
      </c>
      <c r="BE237" s="192">
        <v>0</v>
      </c>
      <c r="BF237" s="192">
        <v>0</v>
      </c>
      <c r="BG237" s="192">
        <v>0</v>
      </c>
      <c r="BH237" s="192">
        <v>0</v>
      </c>
      <c r="BI237" s="192">
        <v>0</v>
      </c>
      <c r="BJ237" s="24" t="s">
        <v>74</v>
      </c>
      <c r="BK237" s="192">
        <v>0</v>
      </c>
      <c r="BL237" s="24" t="s">
        <v>152</v>
      </c>
      <c r="BM237" s="24" t="s">
        <v>574</v>
      </c>
    </row>
    <row r="238" spans="2:65" s="1" customFormat="1" x14ac:dyDescent="0.3">
      <c r="B238" s="40"/>
      <c r="D238" s="193" t="s">
        <v>154</v>
      </c>
      <c r="F238" s="194" t="s">
        <v>573</v>
      </c>
      <c r="I238" s="155"/>
      <c r="L238" s="40"/>
      <c r="M238" s="195"/>
      <c r="N238" s="41"/>
      <c r="O238" s="41"/>
      <c r="P238" s="41"/>
      <c r="Q238" s="41"/>
      <c r="R238" s="41"/>
      <c r="S238" s="41"/>
      <c r="T238" s="69"/>
      <c r="AT238" s="24" t="s">
        <v>154</v>
      </c>
      <c r="AU238" s="24" t="s">
        <v>78</v>
      </c>
    </row>
    <row r="239" spans="2:65" s="13" customFormat="1" x14ac:dyDescent="0.3">
      <c r="B239" s="204"/>
      <c r="D239" s="193" t="s">
        <v>158</v>
      </c>
      <c r="E239" s="205" t="s">
        <v>5</v>
      </c>
      <c r="F239" s="206" t="s">
        <v>1276</v>
      </c>
      <c r="H239" s="207">
        <v>11.11</v>
      </c>
      <c r="I239" s="208"/>
      <c r="L239" s="204"/>
      <c r="M239" s="209"/>
      <c r="N239" s="210"/>
      <c r="O239" s="210"/>
      <c r="P239" s="210"/>
      <c r="Q239" s="210"/>
      <c r="R239" s="210"/>
      <c r="S239" s="210"/>
      <c r="T239" s="211"/>
      <c r="AT239" s="205" t="s">
        <v>158</v>
      </c>
      <c r="AU239" s="205" t="s">
        <v>78</v>
      </c>
      <c r="AV239" s="13" t="s">
        <v>78</v>
      </c>
      <c r="AW239" s="13" t="s">
        <v>34</v>
      </c>
      <c r="AX239" s="13" t="s">
        <v>74</v>
      </c>
      <c r="AY239" s="205" t="s">
        <v>145</v>
      </c>
    </row>
    <row r="240" spans="2:65" s="1" customFormat="1" ht="16.5" customHeight="1" x14ac:dyDescent="0.3">
      <c r="B240" s="180"/>
      <c r="C240" s="228" t="s">
        <v>355</v>
      </c>
      <c r="D240" s="228" t="s">
        <v>273</v>
      </c>
      <c r="E240" s="229" t="s">
        <v>577</v>
      </c>
      <c r="F240" s="230" t="s">
        <v>578</v>
      </c>
      <c r="G240" s="231" t="s">
        <v>329</v>
      </c>
      <c r="H240" s="232">
        <v>11.11</v>
      </c>
      <c r="I240" s="186">
        <v>189</v>
      </c>
      <c r="J240" s="187">
        <f>H240*I240</f>
        <v>2099.79</v>
      </c>
      <c r="K240" s="230" t="s">
        <v>5</v>
      </c>
      <c r="L240" s="233"/>
      <c r="M240" s="234" t="s">
        <v>5</v>
      </c>
      <c r="N240" s="235" t="s">
        <v>41</v>
      </c>
      <c r="O240" s="41"/>
      <c r="P240" s="190">
        <v>0</v>
      </c>
      <c r="Q240" s="190">
        <v>0.04</v>
      </c>
      <c r="R240" s="190">
        <v>0.44439999999999996</v>
      </c>
      <c r="S240" s="190">
        <v>0</v>
      </c>
      <c r="T240" s="191">
        <v>0</v>
      </c>
      <c r="AR240" s="24" t="s">
        <v>205</v>
      </c>
      <c r="AT240" s="24" t="s">
        <v>273</v>
      </c>
      <c r="AU240" s="24" t="s">
        <v>78</v>
      </c>
      <c r="AY240" s="24" t="s">
        <v>145</v>
      </c>
      <c r="BE240" s="192">
        <v>0</v>
      </c>
      <c r="BF240" s="192">
        <v>0</v>
      </c>
      <c r="BG240" s="192">
        <v>0</v>
      </c>
      <c r="BH240" s="192">
        <v>0</v>
      </c>
      <c r="BI240" s="192">
        <v>0</v>
      </c>
      <c r="BJ240" s="24" t="s">
        <v>74</v>
      </c>
      <c r="BK240" s="192">
        <v>0</v>
      </c>
      <c r="BL240" s="24" t="s">
        <v>152</v>
      </c>
      <c r="BM240" s="24" t="s">
        <v>579</v>
      </c>
    </row>
    <row r="241" spans="2:65" s="1" customFormat="1" x14ac:dyDescent="0.3">
      <c r="B241" s="40"/>
      <c r="D241" s="193" t="s">
        <v>154</v>
      </c>
      <c r="F241" s="194" t="s">
        <v>578</v>
      </c>
      <c r="I241" s="155"/>
      <c r="L241" s="40"/>
      <c r="M241" s="195"/>
      <c r="N241" s="41"/>
      <c r="O241" s="41"/>
      <c r="P241" s="41"/>
      <c r="Q241" s="41"/>
      <c r="R241" s="41"/>
      <c r="S241" s="41"/>
      <c r="T241" s="69"/>
      <c r="AT241" s="24" t="s">
        <v>154</v>
      </c>
      <c r="AU241" s="24" t="s">
        <v>78</v>
      </c>
    </row>
    <row r="242" spans="2:65" s="13" customFormat="1" x14ac:dyDescent="0.3">
      <c r="B242" s="204"/>
      <c r="D242" s="193" t="s">
        <v>158</v>
      </c>
      <c r="E242" s="205" t="s">
        <v>5</v>
      </c>
      <c r="F242" s="206" t="s">
        <v>1276</v>
      </c>
      <c r="H242" s="207">
        <v>11.11</v>
      </c>
      <c r="I242" s="208"/>
      <c r="L242" s="204"/>
      <c r="M242" s="209"/>
      <c r="N242" s="210"/>
      <c r="O242" s="210"/>
      <c r="P242" s="210"/>
      <c r="Q242" s="210"/>
      <c r="R242" s="210"/>
      <c r="S242" s="210"/>
      <c r="T242" s="211"/>
      <c r="AT242" s="205" t="s">
        <v>158</v>
      </c>
      <c r="AU242" s="205" t="s">
        <v>78</v>
      </c>
      <c r="AV242" s="13" t="s">
        <v>78</v>
      </c>
      <c r="AW242" s="13" t="s">
        <v>34</v>
      </c>
      <c r="AX242" s="13" t="s">
        <v>74</v>
      </c>
      <c r="AY242" s="205" t="s">
        <v>145</v>
      </c>
    </row>
    <row r="243" spans="2:65" s="1" customFormat="1" ht="16.5" customHeight="1" x14ac:dyDescent="0.3">
      <c r="B243" s="180"/>
      <c r="C243" s="228" t="s">
        <v>361</v>
      </c>
      <c r="D243" s="228" t="s">
        <v>273</v>
      </c>
      <c r="E243" s="229" t="s">
        <v>581</v>
      </c>
      <c r="F243" s="230" t="s">
        <v>582</v>
      </c>
      <c r="G243" s="231" t="s">
        <v>329</v>
      </c>
      <c r="H243" s="232">
        <v>11.11</v>
      </c>
      <c r="I243" s="186">
        <v>184</v>
      </c>
      <c r="J243" s="187">
        <f>H243*I243</f>
        <v>2044.2399999999998</v>
      </c>
      <c r="K243" s="230" t="s">
        <v>5</v>
      </c>
      <c r="L243" s="233"/>
      <c r="M243" s="234" t="s">
        <v>5</v>
      </c>
      <c r="N243" s="235" t="s">
        <v>41</v>
      </c>
      <c r="O243" s="41"/>
      <c r="P243" s="190">
        <v>0</v>
      </c>
      <c r="Q243" s="190">
        <v>2.7E-2</v>
      </c>
      <c r="R243" s="190">
        <v>0.29996999999999996</v>
      </c>
      <c r="S243" s="190">
        <v>0</v>
      </c>
      <c r="T243" s="191">
        <v>0</v>
      </c>
      <c r="AR243" s="24" t="s">
        <v>205</v>
      </c>
      <c r="AT243" s="24" t="s">
        <v>273</v>
      </c>
      <c r="AU243" s="24" t="s">
        <v>78</v>
      </c>
      <c r="AY243" s="24" t="s">
        <v>145</v>
      </c>
      <c r="BE243" s="192">
        <v>0</v>
      </c>
      <c r="BF243" s="192">
        <v>0</v>
      </c>
      <c r="BG243" s="192">
        <v>0</v>
      </c>
      <c r="BH243" s="192">
        <v>0</v>
      </c>
      <c r="BI243" s="192">
        <v>0</v>
      </c>
      <c r="BJ243" s="24" t="s">
        <v>74</v>
      </c>
      <c r="BK243" s="192">
        <v>0</v>
      </c>
      <c r="BL243" s="24" t="s">
        <v>152</v>
      </c>
      <c r="BM243" s="24" t="s">
        <v>583</v>
      </c>
    </row>
    <row r="244" spans="2:65" s="1" customFormat="1" x14ac:dyDescent="0.3">
      <c r="B244" s="40"/>
      <c r="D244" s="193" t="s">
        <v>154</v>
      </c>
      <c r="F244" s="194" t="s">
        <v>582</v>
      </c>
      <c r="I244" s="155"/>
      <c r="L244" s="40"/>
      <c r="M244" s="195"/>
      <c r="N244" s="41"/>
      <c r="O244" s="41"/>
      <c r="P244" s="41"/>
      <c r="Q244" s="41"/>
      <c r="R244" s="41"/>
      <c r="S244" s="41"/>
      <c r="T244" s="69"/>
      <c r="AT244" s="24" t="s">
        <v>154</v>
      </c>
      <c r="AU244" s="24" t="s">
        <v>78</v>
      </c>
    </row>
    <row r="245" spans="2:65" s="13" customFormat="1" x14ac:dyDescent="0.3">
      <c r="B245" s="204"/>
      <c r="D245" s="193" t="s">
        <v>158</v>
      </c>
      <c r="E245" s="205" t="s">
        <v>5</v>
      </c>
      <c r="F245" s="206" t="s">
        <v>1276</v>
      </c>
      <c r="H245" s="207">
        <v>11.11</v>
      </c>
      <c r="I245" s="208"/>
      <c r="L245" s="204"/>
      <c r="M245" s="209"/>
      <c r="N245" s="210"/>
      <c r="O245" s="210"/>
      <c r="P245" s="210"/>
      <c r="Q245" s="210"/>
      <c r="R245" s="210"/>
      <c r="S245" s="210"/>
      <c r="T245" s="211"/>
      <c r="AT245" s="205" t="s">
        <v>158</v>
      </c>
      <c r="AU245" s="205" t="s">
        <v>78</v>
      </c>
      <c r="AV245" s="13" t="s">
        <v>78</v>
      </c>
      <c r="AW245" s="13" t="s">
        <v>34</v>
      </c>
      <c r="AX245" s="13" t="s">
        <v>74</v>
      </c>
      <c r="AY245" s="205" t="s">
        <v>145</v>
      </c>
    </row>
    <row r="246" spans="2:65" s="1" customFormat="1" ht="16.5" customHeight="1" x14ac:dyDescent="0.3">
      <c r="B246" s="180"/>
      <c r="C246" s="228" t="s">
        <v>369</v>
      </c>
      <c r="D246" s="228" t="s">
        <v>273</v>
      </c>
      <c r="E246" s="229" t="s">
        <v>585</v>
      </c>
      <c r="F246" s="230" t="s">
        <v>586</v>
      </c>
      <c r="G246" s="231" t="s">
        <v>329</v>
      </c>
      <c r="H246" s="232">
        <v>11</v>
      </c>
      <c r="I246" s="186">
        <v>421</v>
      </c>
      <c r="J246" s="187">
        <f>H246*I246</f>
        <v>4631</v>
      </c>
      <c r="K246" s="230" t="s">
        <v>5</v>
      </c>
      <c r="L246" s="233"/>
      <c r="M246" s="234" t="s">
        <v>5</v>
      </c>
      <c r="N246" s="235" t="s">
        <v>41</v>
      </c>
      <c r="O246" s="41"/>
      <c r="P246" s="190">
        <v>0</v>
      </c>
      <c r="Q246" s="190">
        <v>6.0000000000000001E-3</v>
      </c>
      <c r="R246" s="190">
        <v>6.6000000000000003E-2</v>
      </c>
      <c r="S246" s="190">
        <v>0</v>
      </c>
      <c r="T246" s="191">
        <v>0</v>
      </c>
      <c r="AR246" s="24" t="s">
        <v>205</v>
      </c>
      <c r="AT246" s="24" t="s">
        <v>273</v>
      </c>
      <c r="AU246" s="24" t="s">
        <v>78</v>
      </c>
      <c r="AY246" s="24" t="s">
        <v>145</v>
      </c>
      <c r="BE246" s="192">
        <v>0</v>
      </c>
      <c r="BF246" s="192">
        <v>0</v>
      </c>
      <c r="BG246" s="192">
        <v>0</v>
      </c>
      <c r="BH246" s="192">
        <v>0</v>
      </c>
      <c r="BI246" s="192">
        <v>0</v>
      </c>
      <c r="BJ246" s="24" t="s">
        <v>74</v>
      </c>
      <c r="BK246" s="192">
        <v>0</v>
      </c>
      <c r="BL246" s="24" t="s">
        <v>152</v>
      </c>
      <c r="BM246" s="24" t="s">
        <v>587</v>
      </c>
    </row>
    <row r="247" spans="2:65" s="1" customFormat="1" x14ac:dyDescent="0.3">
      <c r="B247" s="40"/>
      <c r="D247" s="193" t="s">
        <v>154</v>
      </c>
      <c r="F247" s="194" t="s">
        <v>586</v>
      </c>
      <c r="I247" s="155"/>
      <c r="L247" s="40"/>
      <c r="M247" s="195"/>
      <c r="N247" s="41"/>
      <c r="O247" s="41"/>
      <c r="P247" s="41"/>
      <c r="Q247" s="41"/>
      <c r="R247" s="41"/>
      <c r="S247" s="41"/>
      <c r="T247" s="69"/>
      <c r="AT247" s="24" t="s">
        <v>154</v>
      </c>
      <c r="AU247" s="24" t="s">
        <v>78</v>
      </c>
    </row>
    <row r="248" spans="2:65" s="13" customFormat="1" x14ac:dyDescent="0.3">
      <c r="B248" s="204"/>
      <c r="D248" s="193" t="s">
        <v>158</v>
      </c>
      <c r="E248" s="205" t="s">
        <v>5</v>
      </c>
      <c r="F248" s="206" t="s">
        <v>1277</v>
      </c>
      <c r="H248" s="207">
        <v>11</v>
      </c>
      <c r="I248" s="208"/>
      <c r="L248" s="204"/>
      <c r="M248" s="209"/>
      <c r="N248" s="210"/>
      <c r="O248" s="210"/>
      <c r="P248" s="210"/>
      <c r="Q248" s="210"/>
      <c r="R248" s="210"/>
      <c r="S248" s="210"/>
      <c r="T248" s="211"/>
      <c r="AT248" s="205" t="s">
        <v>158</v>
      </c>
      <c r="AU248" s="205" t="s">
        <v>78</v>
      </c>
      <c r="AV248" s="13" t="s">
        <v>78</v>
      </c>
      <c r="AW248" s="13" t="s">
        <v>34</v>
      </c>
      <c r="AX248" s="13" t="s">
        <v>74</v>
      </c>
      <c r="AY248" s="205" t="s">
        <v>145</v>
      </c>
    </row>
    <row r="249" spans="2:65" s="1" customFormat="1" ht="16.5" customHeight="1" x14ac:dyDescent="0.3">
      <c r="B249" s="180"/>
      <c r="C249" s="181" t="s">
        <v>94</v>
      </c>
      <c r="D249" s="181" t="s">
        <v>147</v>
      </c>
      <c r="E249" s="182" t="s">
        <v>590</v>
      </c>
      <c r="F249" s="183" t="s">
        <v>591</v>
      </c>
      <c r="G249" s="184" t="s">
        <v>329</v>
      </c>
      <c r="H249" s="185">
        <v>1</v>
      </c>
      <c r="I249" s="186">
        <v>424</v>
      </c>
      <c r="J249" s="187">
        <f>H249*I249</f>
        <v>424</v>
      </c>
      <c r="K249" s="183" t="s">
        <v>151</v>
      </c>
      <c r="L249" s="40"/>
      <c r="M249" s="188" t="s">
        <v>5</v>
      </c>
      <c r="N249" s="189" t="s">
        <v>41</v>
      </c>
      <c r="O249" s="41"/>
      <c r="P249" s="190">
        <v>0</v>
      </c>
      <c r="Q249" s="190">
        <v>4.6800000000000001E-3</v>
      </c>
      <c r="R249" s="190">
        <v>4.6800000000000001E-3</v>
      </c>
      <c r="S249" s="190">
        <v>0</v>
      </c>
      <c r="T249" s="191">
        <v>0</v>
      </c>
      <c r="AR249" s="24" t="s">
        <v>152</v>
      </c>
      <c r="AT249" s="24" t="s">
        <v>147</v>
      </c>
      <c r="AU249" s="24" t="s">
        <v>78</v>
      </c>
      <c r="AY249" s="24" t="s">
        <v>145</v>
      </c>
      <c r="BE249" s="192">
        <v>0</v>
      </c>
      <c r="BF249" s="192">
        <v>0</v>
      </c>
      <c r="BG249" s="192">
        <v>0</v>
      </c>
      <c r="BH249" s="192">
        <v>0</v>
      </c>
      <c r="BI249" s="192">
        <v>0</v>
      </c>
      <c r="BJ249" s="24" t="s">
        <v>74</v>
      </c>
      <c r="BK249" s="192">
        <v>0</v>
      </c>
      <c r="BL249" s="24" t="s">
        <v>152</v>
      </c>
      <c r="BM249" s="24" t="s">
        <v>1278</v>
      </c>
    </row>
    <row r="250" spans="2:65" s="1" customFormat="1" x14ac:dyDescent="0.3">
      <c r="B250" s="40"/>
      <c r="D250" s="193" t="s">
        <v>154</v>
      </c>
      <c r="F250" s="194" t="s">
        <v>593</v>
      </c>
      <c r="I250" s="155"/>
      <c r="L250" s="40"/>
      <c r="M250" s="195"/>
      <c r="N250" s="41"/>
      <c r="O250" s="41"/>
      <c r="P250" s="41"/>
      <c r="Q250" s="41"/>
      <c r="R250" s="41"/>
      <c r="S250" s="41"/>
      <c r="T250" s="69"/>
      <c r="AT250" s="24" t="s">
        <v>154</v>
      </c>
      <c r="AU250" s="24" t="s">
        <v>78</v>
      </c>
    </row>
    <row r="251" spans="2:65" s="1" customFormat="1" ht="40.5" x14ac:dyDescent="0.3">
      <c r="B251" s="40"/>
      <c r="D251" s="193" t="s">
        <v>156</v>
      </c>
      <c r="F251" s="196" t="s">
        <v>594</v>
      </c>
      <c r="I251" s="155"/>
      <c r="L251" s="40"/>
      <c r="M251" s="195"/>
      <c r="N251" s="41"/>
      <c r="O251" s="41"/>
      <c r="P251" s="41"/>
      <c r="Q251" s="41"/>
      <c r="R251" s="41"/>
      <c r="S251" s="41"/>
      <c r="T251" s="69"/>
      <c r="AT251" s="24" t="s">
        <v>156</v>
      </c>
      <c r="AU251" s="24" t="s">
        <v>78</v>
      </c>
    </row>
    <row r="252" spans="2:65" s="12" customFormat="1" x14ac:dyDescent="0.3">
      <c r="B252" s="197"/>
      <c r="D252" s="193" t="s">
        <v>158</v>
      </c>
      <c r="E252" s="198" t="s">
        <v>5</v>
      </c>
      <c r="F252" s="199" t="s">
        <v>159</v>
      </c>
      <c r="H252" s="198" t="s">
        <v>5</v>
      </c>
      <c r="I252" s="200"/>
      <c r="L252" s="197"/>
      <c r="M252" s="201"/>
      <c r="N252" s="202"/>
      <c r="O252" s="202"/>
      <c r="P252" s="202"/>
      <c r="Q252" s="202"/>
      <c r="R252" s="202"/>
      <c r="S252" s="202"/>
      <c r="T252" s="203"/>
      <c r="AT252" s="198" t="s">
        <v>158</v>
      </c>
      <c r="AU252" s="198" t="s">
        <v>78</v>
      </c>
      <c r="AV252" s="12" t="s">
        <v>74</v>
      </c>
      <c r="AW252" s="12" t="s">
        <v>34</v>
      </c>
      <c r="AX252" s="12" t="s">
        <v>70</v>
      </c>
      <c r="AY252" s="198" t="s">
        <v>145</v>
      </c>
    </row>
    <row r="253" spans="2:65" s="12" customFormat="1" x14ac:dyDescent="0.3">
      <c r="B253" s="197"/>
      <c r="D253" s="193" t="s">
        <v>158</v>
      </c>
      <c r="E253" s="198" t="s">
        <v>5</v>
      </c>
      <c r="F253" s="199" t="s">
        <v>1279</v>
      </c>
      <c r="H253" s="198" t="s">
        <v>5</v>
      </c>
      <c r="I253" s="200"/>
      <c r="L253" s="197"/>
      <c r="M253" s="201"/>
      <c r="N253" s="202"/>
      <c r="O253" s="202"/>
      <c r="P253" s="202"/>
      <c r="Q253" s="202"/>
      <c r="R253" s="202"/>
      <c r="S253" s="202"/>
      <c r="T253" s="203"/>
      <c r="AT253" s="198" t="s">
        <v>158</v>
      </c>
      <c r="AU253" s="198" t="s">
        <v>78</v>
      </c>
      <c r="AV253" s="12" t="s">
        <v>74</v>
      </c>
      <c r="AW253" s="12" t="s">
        <v>34</v>
      </c>
      <c r="AX253" s="12" t="s">
        <v>70</v>
      </c>
      <c r="AY253" s="198" t="s">
        <v>145</v>
      </c>
    </row>
    <row r="254" spans="2:65" s="13" customFormat="1" x14ac:dyDescent="0.3">
      <c r="B254" s="204"/>
      <c r="D254" s="193" t="s">
        <v>158</v>
      </c>
      <c r="E254" s="205" t="s">
        <v>5</v>
      </c>
      <c r="F254" s="206" t="s">
        <v>256</v>
      </c>
      <c r="H254" s="207">
        <v>1</v>
      </c>
      <c r="I254" s="208"/>
      <c r="L254" s="204"/>
      <c r="M254" s="209"/>
      <c r="N254" s="210"/>
      <c r="O254" s="210"/>
      <c r="P254" s="210"/>
      <c r="Q254" s="210"/>
      <c r="R254" s="210"/>
      <c r="S254" s="210"/>
      <c r="T254" s="211"/>
      <c r="AT254" s="205" t="s">
        <v>158</v>
      </c>
      <c r="AU254" s="205" t="s">
        <v>78</v>
      </c>
      <c r="AV254" s="13" t="s">
        <v>78</v>
      </c>
      <c r="AW254" s="13" t="s">
        <v>34</v>
      </c>
      <c r="AX254" s="13" t="s">
        <v>74</v>
      </c>
      <c r="AY254" s="205" t="s">
        <v>145</v>
      </c>
    </row>
    <row r="255" spans="2:65" s="1" customFormat="1" ht="16.5" customHeight="1" x14ac:dyDescent="0.3">
      <c r="B255" s="180"/>
      <c r="C255" s="228" t="s">
        <v>97</v>
      </c>
      <c r="D255" s="228" t="s">
        <v>273</v>
      </c>
      <c r="E255" s="229" t="s">
        <v>1280</v>
      </c>
      <c r="F255" s="230" t="s">
        <v>1281</v>
      </c>
      <c r="G255" s="231" t="s">
        <v>329</v>
      </c>
      <c r="H255" s="232">
        <v>1</v>
      </c>
      <c r="I255" s="186">
        <v>3712</v>
      </c>
      <c r="J255" s="187">
        <f>H255*I255</f>
        <v>3712</v>
      </c>
      <c r="K255" s="230" t="s">
        <v>5</v>
      </c>
      <c r="L255" s="233"/>
      <c r="M255" s="234" t="s">
        <v>5</v>
      </c>
      <c r="N255" s="235" t="s">
        <v>41</v>
      </c>
      <c r="O255" s="41"/>
      <c r="P255" s="190">
        <v>0</v>
      </c>
      <c r="Q255" s="190">
        <v>1</v>
      </c>
      <c r="R255" s="190">
        <v>1</v>
      </c>
      <c r="S255" s="190">
        <v>0</v>
      </c>
      <c r="T255" s="191">
        <v>0</v>
      </c>
      <c r="AR255" s="24" t="s">
        <v>205</v>
      </c>
      <c r="AT255" s="24" t="s">
        <v>273</v>
      </c>
      <c r="AU255" s="24" t="s">
        <v>78</v>
      </c>
      <c r="AY255" s="24" t="s">
        <v>145</v>
      </c>
      <c r="BE255" s="192">
        <v>0</v>
      </c>
      <c r="BF255" s="192">
        <v>0</v>
      </c>
      <c r="BG255" s="192">
        <v>0</v>
      </c>
      <c r="BH255" s="192">
        <v>0</v>
      </c>
      <c r="BI255" s="192">
        <v>0</v>
      </c>
      <c r="BJ255" s="24" t="s">
        <v>74</v>
      </c>
      <c r="BK255" s="192">
        <v>0</v>
      </c>
      <c r="BL255" s="24" t="s">
        <v>152</v>
      </c>
      <c r="BM255" s="24" t="s">
        <v>1282</v>
      </c>
    </row>
    <row r="256" spans="2:65" s="1" customFormat="1" x14ac:dyDescent="0.3">
      <c r="B256" s="40"/>
      <c r="D256" s="193" t="s">
        <v>154</v>
      </c>
      <c r="F256" s="194" t="s">
        <v>1281</v>
      </c>
      <c r="I256" s="155"/>
      <c r="L256" s="40"/>
      <c r="M256" s="195"/>
      <c r="N256" s="41"/>
      <c r="O256" s="41"/>
      <c r="P256" s="41"/>
      <c r="Q256" s="41"/>
      <c r="R256" s="41"/>
      <c r="S256" s="41"/>
      <c r="T256" s="69"/>
      <c r="AT256" s="24" t="s">
        <v>154</v>
      </c>
      <c r="AU256" s="24" t="s">
        <v>78</v>
      </c>
    </row>
    <row r="257" spans="2:65" s="12" customFormat="1" x14ac:dyDescent="0.3">
      <c r="B257" s="197"/>
      <c r="D257" s="193" t="s">
        <v>158</v>
      </c>
      <c r="E257" s="198" t="s">
        <v>5</v>
      </c>
      <c r="F257" s="199" t="s">
        <v>601</v>
      </c>
      <c r="H257" s="198" t="s">
        <v>5</v>
      </c>
      <c r="I257" s="200"/>
      <c r="L257" s="197"/>
      <c r="M257" s="201"/>
      <c r="N257" s="202"/>
      <c r="O257" s="202"/>
      <c r="P257" s="202"/>
      <c r="Q257" s="202"/>
      <c r="R257" s="202"/>
      <c r="S257" s="202"/>
      <c r="T257" s="203"/>
      <c r="AT257" s="198" t="s">
        <v>158</v>
      </c>
      <c r="AU257" s="198" t="s">
        <v>78</v>
      </c>
      <c r="AV257" s="12" t="s">
        <v>74</v>
      </c>
      <c r="AW257" s="12" t="s">
        <v>34</v>
      </c>
      <c r="AX257" s="12" t="s">
        <v>70</v>
      </c>
      <c r="AY257" s="198" t="s">
        <v>145</v>
      </c>
    </row>
    <row r="258" spans="2:65" s="13" customFormat="1" x14ac:dyDescent="0.3">
      <c r="B258" s="204"/>
      <c r="D258" s="193" t="s">
        <v>158</v>
      </c>
      <c r="E258" s="205" t="s">
        <v>5</v>
      </c>
      <c r="F258" s="206" t="s">
        <v>256</v>
      </c>
      <c r="H258" s="207">
        <v>1</v>
      </c>
      <c r="I258" s="208"/>
      <c r="L258" s="204"/>
      <c r="M258" s="209"/>
      <c r="N258" s="210"/>
      <c r="O258" s="210"/>
      <c r="P258" s="210"/>
      <c r="Q258" s="210"/>
      <c r="R258" s="210"/>
      <c r="S258" s="210"/>
      <c r="T258" s="211"/>
      <c r="AT258" s="205" t="s">
        <v>158</v>
      </c>
      <c r="AU258" s="205" t="s">
        <v>78</v>
      </c>
      <c r="AV258" s="13" t="s">
        <v>78</v>
      </c>
      <c r="AW258" s="13" t="s">
        <v>34</v>
      </c>
      <c r="AX258" s="13" t="s">
        <v>74</v>
      </c>
      <c r="AY258" s="205" t="s">
        <v>145</v>
      </c>
    </row>
    <row r="259" spans="2:65" s="1" customFormat="1" ht="16.5" customHeight="1" x14ac:dyDescent="0.3">
      <c r="B259" s="180"/>
      <c r="C259" s="181" t="s">
        <v>387</v>
      </c>
      <c r="D259" s="181" t="s">
        <v>147</v>
      </c>
      <c r="E259" s="182" t="s">
        <v>634</v>
      </c>
      <c r="F259" s="183" t="s">
        <v>635</v>
      </c>
      <c r="G259" s="184" t="s">
        <v>329</v>
      </c>
      <c r="H259" s="185">
        <v>11</v>
      </c>
      <c r="I259" s="186">
        <v>1326</v>
      </c>
      <c r="J259" s="187">
        <f>H259*I259</f>
        <v>14586</v>
      </c>
      <c r="K259" s="183" t="s">
        <v>151</v>
      </c>
      <c r="L259" s="40"/>
      <c r="M259" s="188" t="s">
        <v>5</v>
      </c>
      <c r="N259" s="189" t="s">
        <v>41</v>
      </c>
      <c r="O259" s="41"/>
      <c r="P259" s="190">
        <v>0</v>
      </c>
      <c r="Q259" s="190">
        <v>4.6800000000000001E-3</v>
      </c>
      <c r="R259" s="190">
        <v>5.1479999999999998E-2</v>
      </c>
      <c r="S259" s="190">
        <v>0</v>
      </c>
      <c r="T259" s="191">
        <v>0</v>
      </c>
      <c r="AR259" s="24" t="s">
        <v>152</v>
      </c>
      <c r="AT259" s="24" t="s">
        <v>147</v>
      </c>
      <c r="AU259" s="24" t="s">
        <v>78</v>
      </c>
      <c r="AY259" s="24" t="s">
        <v>145</v>
      </c>
      <c r="BE259" s="192">
        <v>0</v>
      </c>
      <c r="BF259" s="192">
        <v>0</v>
      </c>
      <c r="BG259" s="192">
        <v>0</v>
      </c>
      <c r="BH259" s="192">
        <v>0</v>
      </c>
      <c r="BI259" s="192">
        <v>0</v>
      </c>
      <c r="BJ259" s="24" t="s">
        <v>74</v>
      </c>
      <c r="BK259" s="192">
        <v>0</v>
      </c>
      <c r="BL259" s="24" t="s">
        <v>152</v>
      </c>
      <c r="BM259" s="24" t="s">
        <v>636</v>
      </c>
    </row>
    <row r="260" spans="2:65" s="1" customFormat="1" x14ac:dyDescent="0.3">
      <c r="B260" s="40"/>
      <c r="D260" s="193" t="s">
        <v>154</v>
      </c>
      <c r="F260" s="194" t="s">
        <v>637</v>
      </c>
      <c r="I260" s="155"/>
      <c r="L260" s="40"/>
      <c r="M260" s="195"/>
      <c r="N260" s="41"/>
      <c r="O260" s="41"/>
      <c r="P260" s="41"/>
      <c r="Q260" s="41"/>
      <c r="R260" s="41"/>
      <c r="S260" s="41"/>
      <c r="T260" s="69"/>
      <c r="AT260" s="24" t="s">
        <v>154</v>
      </c>
      <c r="AU260" s="24" t="s">
        <v>78</v>
      </c>
    </row>
    <row r="261" spans="2:65" s="1" customFormat="1" ht="40.5" x14ac:dyDescent="0.3">
      <c r="B261" s="40"/>
      <c r="D261" s="193" t="s">
        <v>156</v>
      </c>
      <c r="F261" s="196" t="s">
        <v>638</v>
      </c>
      <c r="I261" s="155"/>
      <c r="L261" s="40"/>
      <c r="M261" s="195"/>
      <c r="N261" s="41"/>
      <c r="O261" s="41"/>
      <c r="P261" s="41"/>
      <c r="Q261" s="41"/>
      <c r="R261" s="41"/>
      <c r="S261" s="41"/>
      <c r="T261" s="69"/>
      <c r="AT261" s="24" t="s">
        <v>156</v>
      </c>
      <c r="AU261" s="24" t="s">
        <v>78</v>
      </c>
    </row>
    <row r="262" spans="2:65" s="12" customFormat="1" x14ac:dyDescent="0.3">
      <c r="B262" s="197"/>
      <c r="D262" s="193" t="s">
        <v>158</v>
      </c>
      <c r="E262" s="198" t="s">
        <v>5</v>
      </c>
      <c r="F262" s="199" t="s">
        <v>569</v>
      </c>
      <c r="H262" s="198" t="s">
        <v>5</v>
      </c>
      <c r="I262" s="200"/>
      <c r="L262" s="197"/>
      <c r="M262" s="201"/>
      <c r="N262" s="202"/>
      <c r="O262" s="202"/>
      <c r="P262" s="202"/>
      <c r="Q262" s="202"/>
      <c r="R262" s="202"/>
      <c r="S262" s="202"/>
      <c r="T262" s="203"/>
      <c r="AT262" s="198" t="s">
        <v>158</v>
      </c>
      <c r="AU262" s="198" t="s">
        <v>78</v>
      </c>
      <c r="AV262" s="12" t="s">
        <v>74</v>
      </c>
      <c r="AW262" s="12" t="s">
        <v>34</v>
      </c>
      <c r="AX262" s="12" t="s">
        <v>70</v>
      </c>
      <c r="AY262" s="198" t="s">
        <v>145</v>
      </c>
    </row>
    <row r="263" spans="2:65" s="13" customFormat="1" x14ac:dyDescent="0.3">
      <c r="B263" s="204"/>
      <c r="D263" s="193" t="s">
        <v>158</v>
      </c>
      <c r="E263" s="205" t="s">
        <v>5</v>
      </c>
      <c r="F263" s="206" t="s">
        <v>1283</v>
      </c>
      <c r="H263" s="207">
        <v>11</v>
      </c>
      <c r="I263" s="208"/>
      <c r="L263" s="204"/>
      <c r="M263" s="209"/>
      <c r="N263" s="210"/>
      <c r="O263" s="210"/>
      <c r="P263" s="210"/>
      <c r="Q263" s="210"/>
      <c r="R263" s="210"/>
      <c r="S263" s="210"/>
      <c r="T263" s="211"/>
      <c r="AT263" s="205" t="s">
        <v>158</v>
      </c>
      <c r="AU263" s="205" t="s">
        <v>78</v>
      </c>
      <c r="AV263" s="13" t="s">
        <v>78</v>
      </c>
      <c r="AW263" s="13" t="s">
        <v>34</v>
      </c>
      <c r="AX263" s="13" t="s">
        <v>74</v>
      </c>
      <c r="AY263" s="205" t="s">
        <v>145</v>
      </c>
    </row>
    <row r="264" spans="2:65" s="1" customFormat="1" ht="16.5" customHeight="1" x14ac:dyDescent="0.3">
      <c r="B264" s="180"/>
      <c r="C264" s="228" t="s">
        <v>395</v>
      </c>
      <c r="D264" s="228" t="s">
        <v>273</v>
      </c>
      <c r="E264" s="229" t="s">
        <v>1125</v>
      </c>
      <c r="F264" s="230" t="s">
        <v>1126</v>
      </c>
      <c r="G264" s="231" t="s">
        <v>329</v>
      </c>
      <c r="H264" s="232">
        <v>11</v>
      </c>
      <c r="I264" s="186">
        <v>2442</v>
      </c>
      <c r="J264" s="187">
        <f>H264*I264</f>
        <v>26862</v>
      </c>
      <c r="K264" s="230" t="s">
        <v>5</v>
      </c>
      <c r="L264" s="233"/>
      <c r="M264" s="234" t="s">
        <v>5</v>
      </c>
      <c r="N264" s="235" t="s">
        <v>41</v>
      </c>
      <c r="O264" s="41"/>
      <c r="P264" s="190">
        <v>0</v>
      </c>
      <c r="Q264" s="190">
        <v>5.8000000000000003E-2</v>
      </c>
      <c r="R264" s="190">
        <v>0.63800000000000001</v>
      </c>
      <c r="S264" s="190">
        <v>0</v>
      </c>
      <c r="T264" s="191">
        <v>0</v>
      </c>
      <c r="AR264" s="24" t="s">
        <v>205</v>
      </c>
      <c r="AT264" s="24" t="s">
        <v>273</v>
      </c>
      <c r="AU264" s="24" t="s">
        <v>78</v>
      </c>
      <c r="AY264" s="24" t="s">
        <v>145</v>
      </c>
      <c r="BE264" s="192">
        <v>0</v>
      </c>
      <c r="BF264" s="192">
        <v>0</v>
      </c>
      <c r="BG264" s="192">
        <v>0</v>
      </c>
      <c r="BH264" s="192">
        <v>0</v>
      </c>
      <c r="BI264" s="192">
        <v>0</v>
      </c>
      <c r="BJ264" s="24" t="s">
        <v>74</v>
      </c>
      <c r="BK264" s="192">
        <v>0</v>
      </c>
      <c r="BL264" s="24" t="s">
        <v>152</v>
      </c>
      <c r="BM264" s="24" t="s">
        <v>1127</v>
      </c>
    </row>
    <row r="265" spans="2:65" s="1" customFormat="1" x14ac:dyDescent="0.3">
      <c r="B265" s="40"/>
      <c r="D265" s="193" t="s">
        <v>154</v>
      </c>
      <c r="F265" s="194" t="s">
        <v>1126</v>
      </c>
      <c r="I265" s="155"/>
      <c r="L265" s="40"/>
      <c r="M265" s="195"/>
      <c r="N265" s="41"/>
      <c r="O265" s="41"/>
      <c r="P265" s="41"/>
      <c r="Q265" s="41"/>
      <c r="R265" s="41"/>
      <c r="S265" s="41"/>
      <c r="T265" s="69"/>
      <c r="AT265" s="24" t="s">
        <v>154</v>
      </c>
      <c r="AU265" s="24" t="s">
        <v>78</v>
      </c>
    </row>
    <row r="266" spans="2:65" s="13" customFormat="1" x14ac:dyDescent="0.3">
      <c r="B266" s="204"/>
      <c r="D266" s="193" t="s">
        <v>158</v>
      </c>
      <c r="E266" s="205" t="s">
        <v>5</v>
      </c>
      <c r="F266" s="206" t="s">
        <v>1284</v>
      </c>
      <c r="H266" s="207">
        <v>11</v>
      </c>
      <c r="I266" s="208"/>
      <c r="L266" s="204"/>
      <c r="M266" s="209"/>
      <c r="N266" s="210"/>
      <c r="O266" s="210"/>
      <c r="P266" s="210"/>
      <c r="Q266" s="210"/>
      <c r="R266" s="210"/>
      <c r="S266" s="210"/>
      <c r="T266" s="211"/>
      <c r="AT266" s="205" t="s">
        <v>158</v>
      </c>
      <c r="AU266" s="205" t="s">
        <v>78</v>
      </c>
      <c r="AV266" s="13" t="s">
        <v>78</v>
      </c>
      <c r="AW266" s="13" t="s">
        <v>34</v>
      </c>
      <c r="AX266" s="13" t="s">
        <v>74</v>
      </c>
      <c r="AY266" s="205" t="s">
        <v>145</v>
      </c>
    </row>
    <row r="267" spans="2:65" s="1" customFormat="1" ht="25.5" customHeight="1" x14ac:dyDescent="0.3">
      <c r="B267" s="180"/>
      <c r="C267" s="181" t="s">
        <v>404</v>
      </c>
      <c r="D267" s="181" t="s">
        <v>147</v>
      </c>
      <c r="E267" s="182" t="s">
        <v>646</v>
      </c>
      <c r="F267" s="183" t="s">
        <v>647</v>
      </c>
      <c r="G267" s="184" t="s">
        <v>329</v>
      </c>
      <c r="H267" s="185">
        <v>6</v>
      </c>
      <c r="I267" s="186">
        <v>2651</v>
      </c>
      <c r="J267" s="187">
        <f>H267*I267</f>
        <v>15906</v>
      </c>
      <c r="K267" s="183" t="s">
        <v>151</v>
      </c>
      <c r="L267" s="40"/>
      <c r="M267" s="188" t="s">
        <v>5</v>
      </c>
      <c r="N267" s="189" t="s">
        <v>41</v>
      </c>
      <c r="O267" s="41"/>
      <c r="P267" s="190">
        <v>0</v>
      </c>
      <c r="Q267" s="190">
        <v>0.31108000000000002</v>
      </c>
      <c r="R267" s="190">
        <v>1.8664800000000001</v>
      </c>
      <c r="S267" s="190">
        <v>0</v>
      </c>
      <c r="T267" s="191">
        <v>0</v>
      </c>
      <c r="AR267" s="24" t="s">
        <v>152</v>
      </c>
      <c r="AT267" s="24" t="s">
        <v>147</v>
      </c>
      <c r="AU267" s="24" t="s">
        <v>78</v>
      </c>
      <c r="AY267" s="24" t="s">
        <v>145</v>
      </c>
      <c r="BE267" s="192">
        <v>0</v>
      </c>
      <c r="BF267" s="192">
        <v>0</v>
      </c>
      <c r="BG267" s="192">
        <v>0</v>
      </c>
      <c r="BH267" s="192">
        <v>0</v>
      </c>
      <c r="BI267" s="192">
        <v>0</v>
      </c>
      <c r="BJ267" s="24" t="s">
        <v>74</v>
      </c>
      <c r="BK267" s="192">
        <v>0</v>
      </c>
      <c r="BL267" s="24" t="s">
        <v>152</v>
      </c>
      <c r="BM267" s="24" t="s">
        <v>1285</v>
      </c>
    </row>
    <row r="268" spans="2:65" s="1" customFormat="1" ht="27" x14ac:dyDescent="0.3">
      <c r="B268" s="40"/>
      <c r="D268" s="193" t="s">
        <v>154</v>
      </c>
      <c r="F268" s="194" t="s">
        <v>649</v>
      </c>
      <c r="I268" s="155"/>
      <c r="L268" s="40"/>
      <c r="M268" s="195"/>
      <c r="N268" s="41"/>
      <c r="O268" s="41"/>
      <c r="P268" s="41"/>
      <c r="Q268" s="41"/>
      <c r="R268" s="41"/>
      <c r="S268" s="41"/>
      <c r="T268" s="69"/>
      <c r="AT268" s="24" t="s">
        <v>154</v>
      </c>
      <c r="AU268" s="24" t="s">
        <v>78</v>
      </c>
    </row>
    <row r="269" spans="2:65" s="1" customFormat="1" ht="108" x14ac:dyDescent="0.3">
      <c r="B269" s="40"/>
      <c r="D269" s="193" t="s">
        <v>156</v>
      </c>
      <c r="F269" s="196" t="s">
        <v>650</v>
      </c>
      <c r="I269" s="155"/>
      <c r="L269" s="40"/>
      <c r="M269" s="195"/>
      <c r="N269" s="41"/>
      <c r="O269" s="41"/>
      <c r="P269" s="41"/>
      <c r="Q269" s="41"/>
      <c r="R269" s="41"/>
      <c r="S269" s="41"/>
      <c r="T269" s="69"/>
      <c r="AT269" s="24" t="s">
        <v>156</v>
      </c>
      <c r="AU269" s="24" t="s">
        <v>78</v>
      </c>
    </row>
    <row r="270" spans="2:65" s="12" customFormat="1" x14ac:dyDescent="0.3">
      <c r="B270" s="197"/>
      <c r="D270" s="193" t="s">
        <v>158</v>
      </c>
      <c r="E270" s="198" t="s">
        <v>5</v>
      </c>
      <c r="F270" s="199" t="s">
        <v>159</v>
      </c>
      <c r="H270" s="198" t="s">
        <v>5</v>
      </c>
      <c r="I270" s="200"/>
      <c r="L270" s="197"/>
      <c r="M270" s="201"/>
      <c r="N270" s="202"/>
      <c r="O270" s="202"/>
      <c r="P270" s="202"/>
      <c r="Q270" s="202"/>
      <c r="R270" s="202"/>
      <c r="S270" s="202"/>
      <c r="T270" s="203"/>
      <c r="AT270" s="198" t="s">
        <v>158</v>
      </c>
      <c r="AU270" s="198" t="s">
        <v>78</v>
      </c>
      <c r="AV270" s="12" t="s">
        <v>74</v>
      </c>
      <c r="AW270" s="12" t="s">
        <v>34</v>
      </c>
      <c r="AX270" s="12" t="s">
        <v>70</v>
      </c>
      <c r="AY270" s="198" t="s">
        <v>145</v>
      </c>
    </row>
    <row r="271" spans="2:65" s="12" customFormat="1" x14ac:dyDescent="0.3">
      <c r="B271" s="197"/>
      <c r="D271" s="193" t="s">
        <v>158</v>
      </c>
      <c r="E271" s="198" t="s">
        <v>5</v>
      </c>
      <c r="F271" s="199" t="s">
        <v>651</v>
      </c>
      <c r="H271" s="198" t="s">
        <v>5</v>
      </c>
      <c r="I271" s="200"/>
      <c r="L271" s="197"/>
      <c r="M271" s="201"/>
      <c r="N271" s="202"/>
      <c r="O271" s="202"/>
      <c r="P271" s="202"/>
      <c r="Q271" s="202"/>
      <c r="R271" s="202"/>
      <c r="S271" s="202"/>
      <c r="T271" s="203"/>
      <c r="AT271" s="198" t="s">
        <v>158</v>
      </c>
      <c r="AU271" s="198" t="s">
        <v>78</v>
      </c>
      <c r="AV271" s="12" t="s">
        <v>74</v>
      </c>
      <c r="AW271" s="12" t="s">
        <v>34</v>
      </c>
      <c r="AX271" s="12" t="s">
        <v>70</v>
      </c>
      <c r="AY271" s="198" t="s">
        <v>145</v>
      </c>
    </row>
    <row r="272" spans="2:65" s="13" customFormat="1" x14ac:dyDescent="0.3">
      <c r="B272" s="204"/>
      <c r="D272" s="193" t="s">
        <v>158</v>
      </c>
      <c r="E272" s="205" t="s">
        <v>5</v>
      </c>
      <c r="F272" s="206" t="s">
        <v>1286</v>
      </c>
      <c r="H272" s="207">
        <v>6</v>
      </c>
      <c r="I272" s="208"/>
      <c r="L272" s="204"/>
      <c r="M272" s="209"/>
      <c r="N272" s="210"/>
      <c r="O272" s="210"/>
      <c r="P272" s="210"/>
      <c r="Q272" s="210"/>
      <c r="R272" s="210"/>
      <c r="S272" s="210"/>
      <c r="T272" s="211"/>
      <c r="AT272" s="205" t="s">
        <v>158</v>
      </c>
      <c r="AU272" s="205" t="s">
        <v>78</v>
      </c>
      <c r="AV272" s="13" t="s">
        <v>78</v>
      </c>
      <c r="AW272" s="13" t="s">
        <v>34</v>
      </c>
      <c r="AX272" s="13" t="s">
        <v>74</v>
      </c>
      <c r="AY272" s="205" t="s">
        <v>145</v>
      </c>
    </row>
    <row r="273" spans="2:65" s="1" customFormat="1" ht="25.5" customHeight="1" x14ac:dyDescent="0.3">
      <c r="B273" s="180"/>
      <c r="C273" s="181" t="s">
        <v>410</v>
      </c>
      <c r="D273" s="181" t="s">
        <v>147</v>
      </c>
      <c r="E273" s="182" t="s">
        <v>654</v>
      </c>
      <c r="F273" s="183" t="s">
        <v>655</v>
      </c>
      <c r="G273" s="184" t="s">
        <v>200</v>
      </c>
      <c r="H273" s="185">
        <v>1.1000000000000001</v>
      </c>
      <c r="I273" s="186">
        <v>3102</v>
      </c>
      <c r="J273" s="187">
        <f>H273*I273</f>
        <v>3412.2000000000003</v>
      </c>
      <c r="K273" s="183" t="s">
        <v>151</v>
      </c>
      <c r="L273" s="40"/>
      <c r="M273" s="188" t="s">
        <v>5</v>
      </c>
      <c r="N273" s="189" t="s">
        <v>41</v>
      </c>
      <c r="O273" s="41"/>
      <c r="P273" s="190">
        <v>0</v>
      </c>
      <c r="Q273" s="190">
        <v>0</v>
      </c>
      <c r="R273" s="190">
        <v>0</v>
      </c>
      <c r="S273" s="190">
        <v>0</v>
      </c>
      <c r="T273" s="191">
        <v>0</v>
      </c>
      <c r="AR273" s="24" t="s">
        <v>152</v>
      </c>
      <c r="AT273" s="24" t="s">
        <v>147</v>
      </c>
      <c r="AU273" s="24" t="s">
        <v>78</v>
      </c>
      <c r="AY273" s="24" t="s">
        <v>145</v>
      </c>
      <c r="BE273" s="192">
        <v>0</v>
      </c>
      <c r="BF273" s="192">
        <v>0</v>
      </c>
      <c r="BG273" s="192">
        <v>0</v>
      </c>
      <c r="BH273" s="192">
        <v>0</v>
      </c>
      <c r="BI273" s="192">
        <v>0</v>
      </c>
      <c r="BJ273" s="24" t="s">
        <v>74</v>
      </c>
      <c r="BK273" s="192">
        <v>0</v>
      </c>
      <c r="BL273" s="24" t="s">
        <v>152</v>
      </c>
      <c r="BM273" s="24" t="s">
        <v>656</v>
      </c>
    </row>
    <row r="274" spans="2:65" s="1" customFormat="1" x14ac:dyDescent="0.3">
      <c r="B274" s="40"/>
      <c r="D274" s="193" t="s">
        <v>154</v>
      </c>
      <c r="F274" s="194" t="s">
        <v>657</v>
      </c>
      <c r="I274" s="155"/>
      <c r="L274" s="40"/>
      <c r="M274" s="195"/>
      <c r="N274" s="41"/>
      <c r="O274" s="41"/>
      <c r="P274" s="41"/>
      <c r="Q274" s="41"/>
      <c r="R274" s="41"/>
      <c r="S274" s="41"/>
      <c r="T274" s="69"/>
      <c r="AT274" s="24" t="s">
        <v>154</v>
      </c>
      <c r="AU274" s="24" t="s">
        <v>78</v>
      </c>
    </row>
    <row r="275" spans="2:65" s="1" customFormat="1" ht="40.5" x14ac:dyDescent="0.3">
      <c r="B275" s="40"/>
      <c r="D275" s="193" t="s">
        <v>156</v>
      </c>
      <c r="F275" s="196" t="s">
        <v>658</v>
      </c>
      <c r="I275" s="155"/>
      <c r="L275" s="40"/>
      <c r="M275" s="195"/>
      <c r="N275" s="41"/>
      <c r="O275" s="41"/>
      <c r="P275" s="41"/>
      <c r="Q275" s="41"/>
      <c r="R275" s="41"/>
      <c r="S275" s="41"/>
      <c r="T275" s="69"/>
      <c r="AT275" s="24" t="s">
        <v>156</v>
      </c>
      <c r="AU275" s="24" t="s">
        <v>78</v>
      </c>
    </row>
    <row r="276" spans="2:65" s="12" customFormat="1" x14ac:dyDescent="0.3">
      <c r="B276" s="197"/>
      <c r="D276" s="193" t="s">
        <v>158</v>
      </c>
      <c r="E276" s="198" t="s">
        <v>5</v>
      </c>
      <c r="F276" s="199" t="s">
        <v>159</v>
      </c>
      <c r="H276" s="198" t="s">
        <v>5</v>
      </c>
      <c r="I276" s="200"/>
      <c r="L276" s="197"/>
      <c r="M276" s="201"/>
      <c r="N276" s="202"/>
      <c r="O276" s="202"/>
      <c r="P276" s="202"/>
      <c r="Q276" s="202"/>
      <c r="R276" s="202"/>
      <c r="S276" s="202"/>
      <c r="T276" s="203"/>
      <c r="AT276" s="198" t="s">
        <v>158</v>
      </c>
      <c r="AU276" s="198" t="s">
        <v>78</v>
      </c>
      <c r="AV276" s="12" t="s">
        <v>74</v>
      </c>
      <c r="AW276" s="12" t="s">
        <v>34</v>
      </c>
      <c r="AX276" s="12" t="s">
        <v>70</v>
      </c>
      <c r="AY276" s="198" t="s">
        <v>145</v>
      </c>
    </row>
    <row r="277" spans="2:65" s="12" customFormat="1" x14ac:dyDescent="0.3">
      <c r="B277" s="197"/>
      <c r="D277" s="193" t="s">
        <v>158</v>
      </c>
      <c r="E277" s="198" t="s">
        <v>5</v>
      </c>
      <c r="F277" s="199" t="s">
        <v>659</v>
      </c>
      <c r="H277" s="198" t="s">
        <v>5</v>
      </c>
      <c r="I277" s="200"/>
      <c r="L277" s="197"/>
      <c r="M277" s="201"/>
      <c r="N277" s="202"/>
      <c r="O277" s="202"/>
      <c r="P277" s="202"/>
      <c r="Q277" s="202"/>
      <c r="R277" s="202"/>
      <c r="S277" s="202"/>
      <c r="T277" s="203"/>
      <c r="AT277" s="198" t="s">
        <v>158</v>
      </c>
      <c r="AU277" s="198" t="s">
        <v>78</v>
      </c>
      <c r="AV277" s="12" t="s">
        <v>74</v>
      </c>
      <c r="AW277" s="12" t="s">
        <v>34</v>
      </c>
      <c r="AX277" s="12" t="s">
        <v>70</v>
      </c>
      <c r="AY277" s="198" t="s">
        <v>145</v>
      </c>
    </row>
    <row r="278" spans="2:65" s="13" customFormat="1" x14ac:dyDescent="0.3">
      <c r="B278" s="204"/>
      <c r="D278" s="193" t="s">
        <v>158</v>
      </c>
      <c r="E278" s="205" t="s">
        <v>5</v>
      </c>
      <c r="F278" s="206" t="s">
        <v>1287</v>
      </c>
      <c r="H278" s="207">
        <v>1.1000000000000001</v>
      </c>
      <c r="I278" s="208"/>
      <c r="L278" s="204"/>
      <c r="M278" s="209"/>
      <c r="N278" s="210"/>
      <c r="O278" s="210"/>
      <c r="P278" s="210"/>
      <c r="Q278" s="210"/>
      <c r="R278" s="210"/>
      <c r="S278" s="210"/>
      <c r="T278" s="211"/>
      <c r="AT278" s="205" t="s">
        <v>158</v>
      </c>
      <c r="AU278" s="205" t="s">
        <v>78</v>
      </c>
      <c r="AV278" s="13" t="s">
        <v>78</v>
      </c>
      <c r="AW278" s="13" t="s">
        <v>34</v>
      </c>
      <c r="AX278" s="13" t="s">
        <v>74</v>
      </c>
      <c r="AY278" s="205" t="s">
        <v>145</v>
      </c>
    </row>
    <row r="279" spans="2:65" s="11" customFormat="1" ht="29.85" customHeight="1" x14ac:dyDescent="0.3">
      <c r="B279" s="167"/>
      <c r="D279" s="168" t="s">
        <v>69</v>
      </c>
      <c r="E279" s="178" t="s">
        <v>219</v>
      </c>
      <c r="F279" s="178" t="s">
        <v>661</v>
      </c>
      <c r="I279" s="170"/>
      <c r="J279" s="179">
        <f>SUBTOTAL(9,J280:J367)</f>
        <v>202786.33100000001</v>
      </c>
      <c r="L279" s="167"/>
      <c r="M279" s="172"/>
      <c r="N279" s="173"/>
      <c r="O279" s="173"/>
      <c r="P279" s="174">
        <v>0</v>
      </c>
      <c r="Q279" s="173"/>
      <c r="R279" s="174">
        <v>68.656724355000009</v>
      </c>
      <c r="S279" s="173"/>
      <c r="T279" s="175">
        <v>0.2079</v>
      </c>
      <c r="AR279" s="168" t="s">
        <v>74</v>
      </c>
      <c r="AT279" s="176" t="s">
        <v>69</v>
      </c>
      <c r="AU279" s="176" t="s">
        <v>74</v>
      </c>
      <c r="AY279" s="168" t="s">
        <v>145</v>
      </c>
      <c r="BK279" s="177">
        <v>0</v>
      </c>
    </row>
    <row r="280" spans="2:65" s="1" customFormat="1" ht="25.5" customHeight="1" x14ac:dyDescent="0.3">
      <c r="B280" s="180"/>
      <c r="C280" s="181" t="s">
        <v>414</v>
      </c>
      <c r="D280" s="181" t="s">
        <v>147</v>
      </c>
      <c r="E280" s="182" t="s">
        <v>748</v>
      </c>
      <c r="F280" s="183" t="s">
        <v>749</v>
      </c>
      <c r="G280" s="184" t="s">
        <v>150</v>
      </c>
      <c r="H280" s="185">
        <v>80</v>
      </c>
      <c r="I280" s="186">
        <v>159</v>
      </c>
      <c r="J280" s="187">
        <f>H280*I280</f>
        <v>12720</v>
      </c>
      <c r="K280" s="183" t="s">
        <v>151</v>
      </c>
      <c r="L280" s="40"/>
      <c r="M280" s="188" t="s">
        <v>5</v>
      </c>
      <c r="N280" s="189" t="s">
        <v>41</v>
      </c>
      <c r="O280" s="41"/>
      <c r="P280" s="190">
        <v>0</v>
      </c>
      <c r="Q280" s="190">
        <v>5.9999999999999995E-4</v>
      </c>
      <c r="R280" s="190">
        <v>4.7999999999999994E-2</v>
      </c>
      <c r="S280" s="190">
        <v>0</v>
      </c>
      <c r="T280" s="191">
        <v>0</v>
      </c>
      <c r="AR280" s="24" t="s">
        <v>152</v>
      </c>
      <c r="AT280" s="24" t="s">
        <v>147</v>
      </c>
      <c r="AU280" s="24" t="s">
        <v>78</v>
      </c>
      <c r="AY280" s="24" t="s">
        <v>145</v>
      </c>
      <c r="BE280" s="192">
        <v>0</v>
      </c>
      <c r="BF280" s="192">
        <v>0</v>
      </c>
      <c r="BG280" s="192">
        <v>0</v>
      </c>
      <c r="BH280" s="192">
        <v>0</v>
      </c>
      <c r="BI280" s="192">
        <v>0</v>
      </c>
      <c r="BJ280" s="24" t="s">
        <v>74</v>
      </c>
      <c r="BK280" s="192">
        <v>0</v>
      </c>
      <c r="BL280" s="24" t="s">
        <v>152</v>
      </c>
      <c r="BM280" s="24" t="s">
        <v>1288</v>
      </c>
    </row>
    <row r="281" spans="2:65" s="1" customFormat="1" x14ac:dyDescent="0.3">
      <c r="B281" s="40"/>
      <c r="D281" s="193" t="s">
        <v>154</v>
      </c>
      <c r="F281" s="194" t="s">
        <v>751</v>
      </c>
      <c r="I281" s="155"/>
      <c r="L281" s="40"/>
      <c r="M281" s="195"/>
      <c r="N281" s="41"/>
      <c r="O281" s="41"/>
      <c r="P281" s="41"/>
      <c r="Q281" s="41"/>
      <c r="R281" s="41"/>
      <c r="S281" s="41"/>
      <c r="T281" s="69"/>
      <c r="AT281" s="24" t="s">
        <v>154</v>
      </c>
      <c r="AU281" s="24" t="s">
        <v>78</v>
      </c>
    </row>
    <row r="282" spans="2:65" s="1" customFormat="1" ht="108" x14ac:dyDescent="0.3">
      <c r="B282" s="40"/>
      <c r="D282" s="193" t="s">
        <v>156</v>
      </c>
      <c r="F282" s="196" t="s">
        <v>739</v>
      </c>
      <c r="I282" s="155"/>
      <c r="L282" s="40"/>
      <c r="M282" s="195"/>
      <c r="N282" s="41"/>
      <c r="O282" s="41"/>
      <c r="P282" s="41"/>
      <c r="Q282" s="41"/>
      <c r="R282" s="41"/>
      <c r="S282" s="41"/>
      <c r="T282" s="69"/>
      <c r="AT282" s="24" t="s">
        <v>156</v>
      </c>
      <c r="AU282" s="24" t="s">
        <v>78</v>
      </c>
    </row>
    <row r="283" spans="2:65" s="12" customFormat="1" x14ac:dyDescent="0.3">
      <c r="B283" s="197"/>
      <c r="D283" s="193" t="s">
        <v>158</v>
      </c>
      <c r="E283" s="198" t="s">
        <v>5</v>
      </c>
      <c r="F283" s="199" t="s">
        <v>159</v>
      </c>
      <c r="H283" s="198" t="s">
        <v>5</v>
      </c>
      <c r="I283" s="200"/>
      <c r="L283" s="197"/>
      <c r="M283" s="201"/>
      <c r="N283" s="202"/>
      <c r="O283" s="202"/>
      <c r="P283" s="202"/>
      <c r="Q283" s="202"/>
      <c r="R283" s="202"/>
      <c r="S283" s="202"/>
      <c r="T283" s="203"/>
      <c r="AT283" s="198" t="s">
        <v>158</v>
      </c>
      <c r="AU283" s="198" t="s">
        <v>78</v>
      </c>
      <c r="AV283" s="12" t="s">
        <v>74</v>
      </c>
      <c r="AW283" s="12" t="s">
        <v>34</v>
      </c>
      <c r="AX283" s="12" t="s">
        <v>70</v>
      </c>
      <c r="AY283" s="198" t="s">
        <v>145</v>
      </c>
    </row>
    <row r="284" spans="2:65" s="13" customFormat="1" x14ac:dyDescent="0.3">
      <c r="B284" s="204"/>
      <c r="D284" s="193" t="s">
        <v>158</v>
      </c>
      <c r="E284" s="205" t="s">
        <v>5</v>
      </c>
      <c r="F284" s="206" t="s">
        <v>1289</v>
      </c>
      <c r="H284" s="207">
        <v>80</v>
      </c>
      <c r="I284" s="208"/>
      <c r="L284" s="204"/>
      <c r="M284" s="209"/>
      <c r="N284" s="210"/>
      <c r="O284" s="210"/>
      <c r="P284" s="210"/>
      <c r="Q284" s="210"/>
      <c r="R284" s="210"/>
      <c r="S284" s="210"/>
      <c r="T284" s="211"/>
      <c r="AT284" s="205" t="s">
        <v>158</v>
      </c>
      <c r="AU284" s="205" t="s">
        <v>78</v>
      </c>
      <c r="AV284" s="13" t="s">
        <v>78</v>
      </c>
      <c r="AW284" s="13" t="s">
        <v>34</v>
      </c>
      <c r="AX284" s="13" t="s">
        <v>74</v>
      </c>
      <c r="AY284" s="205" t="s">
        <v>145</v>
      </c>
    </row>
    <row r="285" spans="2:65" s="1" customFormat="1" ht="16.5" customHeight="1" x14ac:dyDescent="0.3">
      <c r="B285" s="180"/>
      <c r="C285" s="181" t="s">
        <v>421</v>
      </c>
      <c r="D285" s="181" t="s">
        <v>147</v>
      </c>
      <c r="E285" s="182" t="s">
        <v>766</v>
      </c>
      <c r="F285" s="183" t="s">
        <v>767</v>
      </c>
      <c r="G285" s="184" t="s">
        <v>150</v>
      </c>
      <c r="H285" s="185">
        <v>80</v>
      </c>
      <c r="I285" s="186">
        <v>2</v>
      </c>
      <c r="J285" s="187">
        <f>H285*I285</f>
        <v>160</v>
      </c>
      <c r="K285" s="183" t="s">
        <v>151</v>
      </c>
      <c r="L285" s="40"/>
      <c r="M285" s="188" t="s">
        <v>5</v>
      </c>
      <c r="N285" s="189" t="s">
        <v>41</v>
      </c>
      <c r="O285" s="41"/>
      <c r="P285" s="190">
        <v>0</v>
      </c>
      <c r="Q285" s="190">
        <v>9.38E-6</v>
      </c>
      <c r="R285" s="190">
        <v>7.5040000000000003E-4</v>
      </c>
      <c r="S285" s="190">
        <v>0</v>
      </c>
      <c r="T285" s="191">
        <v>0</v>
      </c>
      <c r="AR285" s="24" t="s">
        <v>152</v>
      </c>
      <c r="AT285" s="24" t="s">
        <v>147</v>
      </c>
      <c r="AU285" s="24" t="s">
        <v>78</v>
      </c>
      <c r="AY285" s="24" t="s">
        <v>145</v>
      </c>
      <c r="BE285" s="192">
        <v>0</v>
      </c>
      <c r="BF285" s="192">
        <v>0</v>
      </c>
      <c r="BG285" s="192">
        <v>0</v>
      </c>
      <c r="BH285" s="192">
        <v>0</v>
      </c>
      <c r="BI285" s="192">
        <v>0</v>
      </c>
      <c r="BJ285" s="24" t="s">
        <v>74</v>
      </c>
      <c r="BK285" s="192">
        <v>0</v>
      </c>
      <c r="BL285" s="24" t="s">
        <v>152</v>
      </c>
      <c r="BM285" s="24" t="s">
        <v>1290</v>
      </c>
    </row>
    <row r="286" spans="2:65" s="1" customFormat="1" ht="27" x14ac:dyDescent="0.3">
      <c r="B286" s="40"/>
      <c r="D286" s="193" t="s">
        <v>154</v>
      </c>
      <c r="F286" s="194" t="s">
        <v>769</v>
      </c>
      <c r="I286" s="155"/>
      <c r="L286" s="40"/>
      <c r="M286" s="195"/>
      <c r="N286" s="41"/>
      <c r="O286" s="41"/>
      <c r="P286" s="41"/>
      <c r="Q286" s="41"/>
      <c r="R286" s="41"/>
      <c r="S286" s="41"/>
      <c r="T286" s="69"/>
      <c r="AT286" s="24" t="s">
        <v>154</v>
      </c>
      <c r="AU286" s="24" t="s">
        <v>78</v>
      </c>
    </row>
    <row r="287" spans="2:65" s="1" customFormat="1" ht="40.5" x14ac:dyDescent="0.3">
      <c r="B287" s="40"/>
      <c r="D287" s="193" t="s">
        <v>156</v>
      </c>
      <c r="F287" s="196" t="s">
        <v>762</v>
      </c>
      <c r="I287" s="155"/>
      <c r="L287" s="40"/>
      <c r="M287" s="195"/>
      <c r="N287" s="41"/>
      <c r="O287" s="41"/>
      <c r="P287" s="41"/>
      <c r="Q287" s="41"/>
      <c r="R287" s="41"/>
      <c r="S287" s="41"/>
      <c r="T287" s="69"/>
      <c r="AT287" s="24" t="s">
        <v>156</v>
      </c>
      <c r="AU287" s="24" t="s">
        <v>78</v>
      </c>
    </row>
    <row r="288" spans="2:65" s="13" customFormat="1" x14ac:dyDescent="0.3">
      <c r="B288" s="204"/>
      <c r="D288" s="193" t="s">
        <v>158</v>
      </c>
      <c r="E288" s="205" t="s">
        <v>5</v>
      </c>
      <c r="F288" s="206" t="s">
        <v>1291</v>
      </c>
      <c r="H288" s="207">
        <v>80</v>
      </c>
      <c r="I288" s="208"/>
      <c r="L288" s="204"/>
      <c r="M288" s="209"/>
      <c r="N288" s="210"/>
      <c r="O288" s="210"/>
      <c r="P288" s="210"/>
      <c r="Q288" s="210"/>
      <c r="R288" s="210"/>
      <c r="S288" s="210"/>
      <c r="T288" s="211"/>
      <c r="AT288" s="205" t="s">
        <v>158</v>
      </c>
      <c r="AU288" s="205" t="s">
        <v>78</v>
      </c>
      <c r="AV288" s="13" t="s">
        <v>78</v>
      </c>
      <c r="AW288" s="13" t="s">
        <v>34</v>
      </c>
      <c r="AX288" s="13" t="s">
        <v>74</v>
      </c>
      <c r="AY288" s="205" t="s">
        <v>145</v>
      </c>
    </row>
    <row r="289" spans="2:65" s="1" customFormat="1" ht="25.5" customHeight="1" x14ac:dyDescent="0.3">
      <c r="B289" s="180"/>
      <c r="C289" s="181" t="s">
        <v>429</v>
      </c>
      <c r="D289" s="181" t="s">
        <v>147</v>
      </c>
      <c r="E289" s="182" t="s">
        <v>772</v>
      </c>
      <c r="F289" s="183" t="s">
        <v>773</v>
      </c>
      <c r="G289" s="184" t="s">
        <v>185</v>
      </c>
      <c r="H289" s="185">
        <v>105</v>
      </c>
      <c r="I289" s="186">
        <v>152</v>
      </c>
      <c r="J289" s="187">
        <f>H289*I289</f>
        <v>15960</v>
      </c>
      <c r="K289" s="183" t="s">
        <v>151</v>
      </c>
      <c r="L289" s="40"/>
      <c r="M289" s="188" t="s">
        <v>5</v>
      </c>
      <c r="N289" s="189" t="s">
        <v>41</v>
      </c>
      <c r="O289" s="41"/>
      <c r="P289" s="190">
        <v>0</v>
      </c>
      <c r="Q289" s="190">
        <v>7.1903999999999996E-2</v>
      </c>
      <c r="R289" s="190">
        <v>7.5499199999999993</v>
      </c>
      <c r="S289" s="190">
        <v>0</v>
      </c>
      <c r="T289" s="191">
        <v>0</v>
      </c>
      <c r="AR289" s="24" t="s">
        <v>152</v>
      </c>
      <c r="AT289" s="24" t="s">
        <v>147</v>
      </c>
      <c r="AU289" s="24" t="s">
        <v>78</v>
      </c>
      <c r="AY289" s="24" t="s">
        <v>145</v>
      </c>
      <c r="BE289" s="192">
        <v>0</v>
      </c>
      <c r="BF289" s="192">
        <v>0</v>
      </c>
      <c r="BG289" s="192">
        <v>0</v>
      </c>
      <c r="BH289" s="192">
        <v>0</v>
      </c>
      <c r="BI289" s="192">
        <v>0</v>
      </c>
      <c r="BJ289" s="24" t="s">
        <v>74</v>
      </c>
      <c r="BK289" s="192">
        <v>0</v>
      </c>
      <c r="BL289" s="24" t="s">
        <v>152</v>
      </c>
      <c r="BM289" s="24" t="s">
        <v>1292</v>
      </c>
    </row>
    <row r="290" spans="2:65" s="1" customFormat="1" ht="40.5" x14ac:dyDescent="0.3">
      <c r="B290" s="40"/>
      <c r="D290" s="193" t="s">
        <v>154</v>
      </c>
      <c r="F290" s="194" t="s">
        <v>775</v>
      </c>
      <c r="I290" s="155"/>
      <c r="L290" s="40"/>
      <c r="M290" s="195"/>
      <c r="N290" s="41"/>
      <c r="O290" s="41"/>
      <c r="P290" s="41"/>
      <c r="Q290" s="41"/>
      <c r="R290" s="41"/>
      <c r="S290" s="41"/>
      <c r="T290" s="69"/>
      <c r="AT290" s="24" t="s">
        <v>154</v>
      </c>
      <c r="AU290" s="24" t="s">
        <v>78</v>
      </c>
    </row>
    <row r="291" spans="2:65" s="1" customFormat="1" ht="135" x14ac:dyDescent="0.3">
      <c r="B291" s="40"/>
      <c r="D291" s="193" t="s">
        <v>156</v>
      </c>
      <c r="F291" s="196" t="s">
        <v>776</v>
      </c>
      <c r="I291" s="155"/>
      <c r="L291" s="40"/>
      <c r="M291" s="195"/>
      <c r="N291" s="41"/>
      <c r="O291" s="41"/>
      <c r="P291" s="41"/>
      <c r="Q291" s="41"/>
      <c r="R291" s="41"/>
      <c r="S291" s="41"/>
      <c r="T291" s="69"/>
      <c r="AT291" s="24" t="s">
        <v>156</v>
      </c>
      <c r="AU291" s="24" t="s">
        <v>78</v>
      </c>
    </row>
    <row r="292" spans="2:65" s="12" customFormat="1" x14ac:dyDescent="0.3">
      <c r="B292" s="197"/>
      <c r="D292" s="193" t="s">
        <v>158</v>
      </c>
      <c r="E292" s="198" t="s">
        <v>5</v>
      </c>
      <c r="F292" s="199" t="s">
        <v>159</v>
      </c>
      <c r="H292" s="198" t="s">
        <v>5</v>
      </c>
      <c r="I292" s="200"/>
      <c r="L292" s="197"/>
      <c r="M292" s="201"/>
      <c r="N292" s="202"/>
      <c r="O292" s="202"/>
      <c r="P292" s="202"/>
      <c r="Q292" s="202"/>
      <c r="R292" s="202"/>
      <c r="S292" s="202"/>
      <c r="T292" s="203"/>
      <c r="AT292" s="198" t="s">
        <v>158</v>
      </c>
      <c r="AU292" s="198" t="s">
        <v>78</v>
      </c>
      <c r="AV292" s="12" t="s">
        <v>74</v>
      </c>
      <c r="AW292" s="12" t="s">
        <v>34</v>
      </c>
      <c r="AX292" s="12" t="s">
        <v>70</v>
      </c>
      <c r="AY292" s="198" t="s">
        <v>145</v>
      </c>
    </row>
    <row r="293" spans="2:65" s="12" customFormat="1" x14ac:dyDescent="0.3">
      <c r="B293" s="197"/>
      <c r="D293" s="193" t="s">
        <v>158</v>
      </c>
      <c r="E293" s="198" t="s">
        <v>5</v>
      </c>
      <c r="F293" s="199" t="s">
        <v>777</v>
      </c>
      <c r="H293" s="198" t="s">
        <v>5</v>
      </c>
      <c r="I293" s="200"/>
      <c r="L293" s="197"/>
      <c r="M293" s="201"/>
      <c r="N293" s="202"/>
      <c r="O293" s="202"/>
      <c r="P293" s="202"/>
      <c r="Q293" s="202"/>
      <c r="R293" s="202"/>
      <c r="S293" s="202"/>
      <c r="T293" s="203"/>
      <c r="AT293" s="198" t="s">
        <v>158</v>
      </c>
      <c r="AU293" s="198" t="s">
        <v>78</v>
      </c>
      <c r="AV293" s="12" t="s">
        <v>74</v>
      </c>
      <c r="AW293" s="12" t="s">
        <v>34</v>
      </c>
      <c r="AX293" s="12" t="s">
        <v>70</v>
      </c>
      <c r="AY293" s="198" t="s">
        <v>145</v>
      </c>
    </row>
    <row r="294" spans="2:65" s="13" customFormat="1" x14ac:dyDescent="0.3">
      <c r="B294" s="204"/>
      <c r="D294" s="193" t="s">
        <v>158</v>
      </c>
      <c r="E294" s="205" t="s">
        <v>5</v>
      </c>
      <c r="F294" s="206" t="s">
        <v>1293</v>
      </c>
      <c r="H294" s="207">
        <v>105</v>
      </c>
      <c r="I294" s="208"/>
      <c r="L294" s="204"/>
      <c r="M294" s="209"/>
      <c r="N294" s="210"/>
      <c r="O294" s="210"/>
      <c r="P294" s="210"/>
      <c r="Q294" s="210"/>
      <c r="R294" s="210"/>
      <c r="S294" s="210"/>
      <c r="T294" s="211"/>
      <c r="AT294" s="205" t="s">
        <v>158</v>
      </c>
      <c r="AU294" s="205" t="s">
        <v>78</v>
      </c>
      <c r="AV294" s="13" t="s">
        <v>78</v>
      </c>
      <c r="AW294" s="13" t="s">
        <v>34</v>
      </c>
      <c r="AX294" s="13" t="s">
        <v>74</v>
      </c>
      <c r="AY294" s="205" t="s">
        <v>145</v>
      </c>
    </row>
    <row r="295" spans="2:65" s="1" customFormat="1" ht="25.5" customHeight="1" x14ac:dyDescent="0.3">
      <c r="B295" s="180"/>
      <c r="C295" s="181" t="s">
        <v>437</v>
      </c>
      <c r="D295" s="181" t="s">
        <v>147</v>
      </c>
      <c r="E295" s="182" t="s">
        <v>780</v>
      </c>
      <c r="F295" s="183" t="s">
        <v>781</v>
      </c>
      <c r="G295" s="184" t="s">
        <v>185</v>
      </c>
      <c r="H295" s="185">
        <v>105</v>
      </c>
      <c r="I295" s="186">
        <v>159</v>
      </c>
      <c r="J295" s="187">
        <f>H295*I295</f>
        <v>16695</v>
      </c>
      <c r="K295" s="183" t="s">
        <v>151</v>
      </c>
      <c r="L295" s="40"/>
      <c r="M295" s="188" t="s">
        <v>5</v>
      </c>
      <c r="N295" s="189" t="s">
        <v>41</v>
      </c>
      <c r="O295" s="41"/>
      <c r="P295" s="190">
        <v>0</v>
      </c>
      <c r="Q295" s="190">
        <v>8.9775999999999995E-2</v>
      </c>
      <c r="R295" s="190">
        <v>9.4264799999999997</v>
      </c>
      <c r="S295" s="190">
        <v>0</v>
      </c>
      <c r="T295" s="191">
        <v>0</v>
      </c>
      <c r="AR295" s="24" t="s">
        <v>152</v>
      </c>
      <c r="AT295" s="24" t="s">
        <v>147</v>
      </c>
      <c r="AU295" s="24" t="s">
        <v>78</v>
      </c>
      <c r="AY295" s="24" t="s">
        <v>145</v>
      </c>
      <c r="BE295" s="192">
        <v>0</v>
      </c>
      <c r="BF295" s="192">
        <v>0</v>
      </c>
      <c r="BG295" s="192">
        <v>0</v>
      </c>
      <c r="BH295" s="192">
        <v>0</v>
      </c>
      <c r="BI295" s="192">
        <v>0</v>
      </c>
      <c r="BJ295" s="24" t="s">
        <v>74</v>
      </c>
      <c r="BK295" s="192">
        <v>0</v>
      </c>
      <c r="BL295" s="24" t="s">
        <v>152</v>
      </c>
      <c r="BM295" s="24" t="s">
        <v>1294</v>
      </c>
    </row>
    <row r="296" spans="2:65" s="1" customFormat="1" ht="40.5" x14ac:dyDescent="0.3">
      <c r="B296" s="40"/>
      <c r="D296" s="193" t="s">
        <v>154</v>
      </c>
      <c r="F296" s="194" t="s">
        <v>783</v>
      </c>
      <c r="I296" s="155"/>
      <c r="L296" s="40"/>
      <c r="M296" s="195"/>
      <c r="N296" s="41"/>
      <c r="O296" s="41"/>
      <c r="P296" s="41"/>
      <c r="Q296" s="41"/>
      <c r="R296" s="41"/>
      <c r="S296" s="41"/>
      <c r="T296" s="69"/>
      <c r="AT296" s="24" t="s">
        <v>154</v>
      </c>
      <c r="AU296" s="24" t="s">
        <v>78</v>
      </c>
    </row>
    <row r="297" spans="2:65" s="1" customFormat="1" ht="135" x14ac:dyDescent="0.3">
      <c r="B297" s="40"/>
      <c r="D297" s="193" t="s">
        <v>156</v>
      </c>
      <c r="F297" s="196" t="s">
        <v>776</v>
      </c>
      <c r="I297" s="155"/>
      <c r="L297" s="40"/>
      <c r="M297" s="195"/>
      <c r="N297" s="41"/>
      <c r="O297" s="41"/>
      <c r="P297" s="41"/>
      <c r="Q297" s="41"/>
      <c r="R297" s="41"/>
      <c r="S297" s="41"/>
      <c r="T297" s="69"/>
      <c r="AT297" s="24" t="s">
        <v>156</v>
      </c>
      <c r="AU297" s="24" t="s">
        <v>78</v>
      </c>
    </row>
    <row r="298" spans="2:65" s="12" customFormat="1" x14ac:dyDescent="0.3">
      <c r="B298" s="197"/>
      <c r="D298" s="193" t="s">
        <v>158</v>
      </c>
      <c r="E298" s="198" t="s">
        <v>5</v>
      </c>
      <c r="F298" s="199" t="s">
        <v>159</v>
      </c>
      <c r="H298" s="198" t="s">
        <v>5</v>
      </c>
      <c r="I298" s="200"/>
      <c r="L298" s="197"/>
      <c r="M298" s="201"/>
      <c r="N298" s="202"/>
      <c r="O298" s="202"/>
      <c r="P298" s="202"/>
      <c r="Q298" s="202"/>
      <c r="R298" s="202"/>
      <c r="S298" s="202"/>
      <c r="T298" s="203"/>
      <c r="AT298" s="198" t="s">
        <v>158</v>
      </c>
      <c r="AU298" s="198" t="s">
        <v>78</v>
      </c>
      <c r="AV298" s="12" t="s">
        <v>74</v>
      </c>
      <c r="AW298" s="12" t="s">
        <v>34</v>
      </c>
      <c r="AX298" s="12" t="s">
        <v>70</v>
      </c>
      <c r="AY298" s="198" t="s">
        <v>145</v>
      </c>
    </row>
    <row r="299" spans="2:65" s="12" customFormat="1" x14ac:dyDescent="0.3">
      <c r="B299" s="197"/>
      <c r="D299" s="193" t="s">
        <v>158</v>
      </c>
      <c r="E299" s="198" t="s">
        <v>5</v>
      </c>
      <c r="F299" s="199" t="s">
        <v>777</v>
      </c>
      <c r="H299" s="198" t="s">
        <v>5</v>
      </c>
      <c r="I299" s="200"/>
      <c r="L299" s="197"/>
      <c r="M299" s="201"/>
      <c r="N299" s="202"/>
      <c r="O299" s="202"/>
      <c r="P299" s="202"/>
      <c r="Q299" s="202"/>
      <c r="R299" s="202"/>
      <c r="S299" s="202"/>
      <c r="T299" s="203"/>
      <c r="AT299" s="198" t="s">
        <v>158</v>
      </c>
      <c r="AU299" s="198" t="s">
        <v>78</v>
      </c>
      <c r="AV299" s="12" t="s">
        <v>74</v>
      </c>
      <c r="AW299" s="12" t="s">
        <v>34</v>
      </c>
      <c r="AX299" s="12" t="s">
        <v>70</v>
      </c>
      <c r="AY299" s="198" t="s">
        <v>145</v>
      </c>
    </row>
    <row r="300" spans="2:65" s="13" customFormat="1" x14ac:dyDescent="0.3">
      <c r="B300" s="204"/>
      <c r="D300" s="193" t="s">
        <v>158</v>
      </c>
      <c r="E300" s="205" t="s">
        <v>5</v>
      </c>
      <c r="F300" s="206" t="s">
        <v>1293</v>
      </c>
      <c r="H300" s="207">
        <v>105</v>
      </c>
      <c r="I300" s="208"/>
      <c r="L300" s="204"/>
      <c r="M300" s="209"/>
      <c r="N300" s="210"/>
      <c r="O300" s="210"/>
      <c r="P300" s="210"/>
      <c r="Q300" s="210"/>
      <c r="R300" s="210"/>
      <c r="S300" s="210"/>
      <c r="T300" s="211"/>
      <c r="AT300" s="205" t="s">
        <v>158</v>
      </c>
      <c r="AU300" s="205" t="s">
        <v>78</v>
      </c>
      <c r="AV300" s="13" t="s">
        <v>78</v>
      </c>
      <c r="AW300" s="13" t="s">
        <v>34</v>
      </c>
      <c r="AX300" s="13" t="s">
        <v>74</v>
      </c>
      <c r="AY300" s="205" t="s">
        <v>145</v>
      </c>
    </row>
    <row r="301" spans="2:65" s="1" customFormat="1" ht="16.5" customHeight="1" x14ac:dyDescent="0.3">
      <c r="B301" s="180"/>
      <c r="C301" s="228" t="s">
        <v>444</v>
      </c>
      <c r="D301" s="228" t="s">
        <v>273</v>
      </c>
      <c r="E301" s="229" t="s">
        <v>452</v>
      </c>
      <c r="F301" s="230" t="s">
        <v>453</v>
      </c>
      <c r="G301" s="231" t="s">
        <v>260</v>
      </c>
      <c r="H301" s="232">
        <v>5.3029999999999999</v>
      </c>
      <c r="I301" s="186">
        <v>2662</v>
      </c>
      <c r="J301" s="187">
        <f>H301*I301</f>
        <v>14116.585999999999</v>
      </c>
      <c r="K301" s="230" t="s">
        <v>151</v>
      </c>
      <c r="L301" s="233"/>
      <c r="M301" s="234" t="s">
        <v>5</v>
      </c>
      <c r="N301" s="235" t="s">
        <v>41</v>
      </c>
      <c r="O301" s="41"/>
      <c r="P301" s="190">
        <v>0</v>
      </c>
      <c r="Q301" s="190">
        <v>1</v>
      </c>
      <c r="R301" s="190">
        <v>5.3029999999999999</v>
      </c>
      <c r="S301" s="190">
        <v>0</v>
      </c>
      <c r="T301" s="191">
        <v>0</v>
      </c>
      <c r="AR301" s="24" t="s">
        <v>205</v>
      </c>
      <c r="AT301" s="24" t="s">
        <v>273</v>
      </c>
      <c r="AU301" s="24" t="s">
        <v>78</v>
      </c>
      <c r="AY301" s="24" t="s">
        <v>145</v>
      </c>
      <c r="BE301" s="192">
        <v>0</v>
      </c>
      <c r="BF301" s="192">
        <v>0</v>
      </c>
      <c r="BG301" s="192">
        <v>0</v>
      </c>
      <c r="BH301" s="192">
        <v>0</v>
      </c>
      <c r="BI301" s="192">
        <v>0</v>
      </c>
      <c r="BJ301" s="24" t="s">
        <v>74</v>
      </c>
      <c r="BK301" s="192">
        <v>0</v>
      </c>
      <c r="BL301" s="24" t="s">
        <v>152</v>
      </c>
      <c r="BM301" s="24" t="s">
        <v>1295</v>
      </c>
    </row>
    <row r="302" spans="2:65" s="1" customFormat="1" x14ac:dyDescent="0.3">
      <c r="B302" s="40"/>
      <c r="D302" s="193" t="s">
        <v>154</v>
      </c>
      <c r="F302" s="194" t="s">
        <v>453</v>
      </c>
      <c r="I302" s="155"/>
      <c r="L302" s="40"/>
      <c r="M302" s="195"/>
      <c r="N302" s="41"/>
      <c r="O302" s="41"/>
      <c r="P302" s="41"/>
      <c r="Q302" s="41"/>
      <c r="R302" s="41"/>
      <c r="S302" s="41"/>
      <c r="T302" s="69"/>
      <c r="AT302" s="24" t="s">
        <v>154</v>
      </c>
      <c r="AU302" s="24" t="s">
        <v>78</v>
      </c>
    </row>
    <row r="303" spans="2:65" s="12" customFormat="1" x14ac:dyDescent="0.3">
      <c r="B303" s="197"/>
      <c r="D303" s="193" t="s">
        <v>158</v>
      </c>
      <c r="E303" s="198" t="s">
        <v>5</v>
      </c>
      <c r="F303" s="199" t="s">
        <v>786</v>
      </c>
      <c r="H303" s="198" t="s">
        <v>5</v>
      </c>
      <c r="I303" s="200"/>
      <c r="L303" s="197"/>
      <c r="M303" s="201"/>
      <c r="N303" s="202"/>
      <c r="O303" s="202"/>
      <c r="P303" s="202"/>
      <c r="Q303" s="202"/>
      <c r="R303" s="202"/>
      <c r="S303" s="202"/>
      <c r="T303" s="203"/>
      <c r="AT303" s="198" t="s">
        <v>158</v>
      </c>
      <c r="AU303" s="198" t="s">
        <v>78</v>
      </c>
      <c r="AV303" s="12" t="s">
        <v>74</v>
      </c>
      <c r="AW303" s="12" t="s">
        <v>34</v>
      </c>
      <c r="AX303" s="12" t="s">
        <v>70</v>
      </c>
      <c r="AY303" s="198" t="s">
        <v>145</v>
      </c>
    </row>
    <row r="304" spans="2:65" s="13" customFormat="1" x14ac:dyDescent="0.3">
      <c r="B304" s="204"/>
      <c r="D304" s="193" t="s">
        <v>158</v>
      </c>
      <c r="E304" s="205" t="s">
        <v>5</v>
      </c>
      <c r="F304" s="206" t="s">
        <v>1296</v>
      </c>
      <c r="H304" s="207">
        <v>5.3029999999999999</v>
      </c>
      <c r="I304" s="208"/>
      <c r="L304" s="204"/>
      <c r="M304" s="209"/>
      <c r="N304" s="210"/>
      <c r="O304" s="210"/>
      <c r="P304" s="210"/>
      <c r="Q304" s="210"/>
      <c r="R304" s="210"/>
      <c r="S304" s="210"/>
      <c r="T304" s="211"/>
      <c r="AT304" s="205" t="s">
        <v>158</v>
      </c>
      <c r="AU304" s="205" t="s">
        <v>78</v>
      </c>
      <c r="AV304" s="13" t="s">
        <v>78</v>
      </c>
      <c r="AW304" s="13" t="s">
        <v>34</v>
      </c>
      <c r="AX304" s="13" t="s">
        <v>74</v>
      </c>
      <c r="AY304" s="205" t="s">
        <v>145</v>
      </c>
    </row>
    <row r="305" spans="2:65" s="1" customFormat="1" ht="25.5" customHeight="1" x14ac:dyDescent="0.3">
      <c r="B305" s="180"/>
      <c r="C305" s="181" t="s">
        <v>451</v>
      </c>
      <c r="D305" s="181" t="s">
        <v>147</v>
      </c>
      <c r="E305" s="182" t="s">
        <v>789</v>
      </c>
      <c r="F305" s="183" t="s">
        <v>790</v>
      </c>
      <c r="G305" s="184" t="s">
        <v>185</v>
      </c>
      <c r="H305" s="185">
        <v>140</v>
      </c>
      <c r="I305" s="186">
        <v>186</v>
      </c>
      <c r="J305" s="187">
        <f>H305*I305</f>
        <v>26040</v>
      </c>
      <c r="K305" s="183" t="s">
        <v>151</v>
      </c>
      <c r="L305" s="40"/>
      <c r="M305" s="188" t="s">
        <v>5</v>
      </c>
      <c r="N305" s="189" t="s">
        <v>41</v>
      </c>
      <c r="O305" s="41"/>
      <c r="P305" s="190">
        <v>0</v>
      </c>
      <c r="Q305" s="190">
        <v>0.15539952000000001</v>
      </c>
      <c r="R305" s="190">
        <v>21.755932800000004</v>
      </c>
      <c r="S305" s="190">
        <v>0</v>
      </c>
      <c r="T305" s="191">
        <v>0</v>
      </c>
      <c r="AR305" s="24" t="s">
        <v>152</v>
      </c>
      <c r="AT305" s="24" t="s">
        <v>147</v>
      </c>
      <c r="AU305" s="24" t="s">
        <v>78</v>
      </c>
      <c r="AY305" s="24" t="s">
        <v>145</v>
      </c>
      <c r="BE305" s="192">
        <v>0</v>
      </c>
      <c r="BF305" s="192">
        <v>0</v>
      </c>
      <c r="BG305" s="192">
        <v>0</v>
      </c>
      <c r="BH305" s="192">
        <v>0</v>
      </c>
      <c r="BI305" s="192">
        <v>0</v>
      </c>
      <c r="BJ305" s="24" t="s">
        <v>74</v>
      </c>
      <c r="BK305" s="192">
        <v>0</v>
      </c>
      <c r="BL305" s="24" t="s">
        <v>152</v>
      </c>
      <c r="BM305" s="24" t="s">
        <v>791</v>
      </c>
    </row>
    <row r="306" spans="2:65" s="1" customFormat="1" ht="40.5" x14ac:dyDescent="0.3">
      <c r="B306" s="40"/>
      <c r="D306" s="193" t="s">
        <v>154</v>
      </c>
      <c r="F306" s="194" t="s">
        <v>792</v>
      </c>
      <c r="I306" s="155"/>
      <c r="L306" s="40"/>
      <c r="M306" s="195"/>
      <c r="N306" s="41"/>
      <c r="O306" s="41"/>
      <c r="P306" s="41"/>
      <c r="Q306" s="41"/>
      <c r="R306" s="41"/>
      <c r="S306" s="41"/>
      <c r="T306" s="69"/>
      <c r="AT306" s="24" t="s">
        <v>154</v>
      </c>
      <c r="AU306" s="24" t="s">
        <v>78</v>
      </c>
    </row>
    <row r="307" spans="2:65" s="1" customFormat="1" ht="94.5" x14ac:dyDescent="0.3">
      <c r="B307" s="40"/>
      <c r="D307" s="193" t="s">
        <v>156</v>
      </c>
      <c r="F307" s="196" t="s">
        <v>793</v>
      </c>
      <c r="I307" s="155"/>
      <c r="L307" s="40"/>
      <c r="M307" s="195"/>
      <c r="N307" s="41"/>
      <c r="O307" s="41"/>
      <c r="P307" s="41"/>
      <c r="Q307" s="41"/>
      <c r="R307" s="41"/>
      <c r="S307" s="41"/>
      <c r="T307" s="69"/>
      <c r="AT307" s="24" t="s">
        <v>156</v>
      </c>
      <c r="AU307" s="24" t="s">
        <v>78</v>
      </c>
    </row>
    <row r="308" spans="2:65" s="12" customFormat="1" x14ac:dyDescent="0.3">
      <c r="B308" s="197"/>
      <c r="D308" s="193" t="s">
        <v>158</v>
      </c>
      <c r="E308" s="198" t="s">
        <v>5</v>
      </c>
      <c r="F308" s="199" t="s">
        <v>159</v>
      </c>
      <c r="H308" s="198" t="s">
        <v>5</v>
      </c>
      <c r="I308" s="200"/>
      <c r="L308" s="197"/>
      <c r="M308" s="201"/>
      <c r="N308" s="202"/>
      <c r="O308" s="202"/>
      <c r="P308" s="202"/>
      <c r="Q308" s="202"/>
      <c r="R308" s="202"/>
      <c r="S308" s="202"/>
      <c r="T308" s="203"/>
      <c r="AT308" s="198" t="s">
        <v>158</v>
      </c>
      <c r="AU308" s="198" t="s">
        <v>78</v>
      </c>
      <c r="AV308" s="12" t="s">
        <v>74</v>
      </c>
      <c r="AW308" s="12" t="s">
        <v>34</v>
      </c>
      <c r="AX308" s="12" t="s">
        <v>70</v>
      </c>
      <c r="AY308" s="198" t="s">
        <v>145</v>
      </c>
    </row>
    <row r="309" spans="2:65" s="12" customFormat="1" x14ac:dyDescent="0.3">
      <c r="B309" s="197"/>
      <c r="D309" s="193" t="s">
        <v>158</v>
      </c>
      <c r="E309" s="198" t="s">
        <v>5</v>
      </c>
      <c r="F309" s="199" t="s">
        <v>794</v>
      </c>
      <c r="H309" s="198" t="s">
        <v>5</v>
      </c>
      <c r="I309" s="200"/>
      <c r="L309" s="197"/>
      <c r="M309" s="201"/>
      <c r="N309" s="202"/>
      <c r="O309" s="202"/>
      <c r="P309" s="202"/>
      <c r="Q309" s="202"/>
      <c r="R309" s="202"/>
      <c r="S309" s="202"/>
      <c r="T309" s="203"/>
      <c r="AT309" s="198" t="s">
        <v>158</v>
      </c>
      <c r="AU309" s="198" t="s">
        <v>78</v>
      </c>
      <c r="AV309" s="12" t="s">
        <v>74</v>
      </c>
      <c r="AW309" s="12" t="s">
        <v>34</v>
      </c>
      <c r="AX309" s="12" t="s">
        <v>70</v>
      </c>
      <c r="AY309" s="198" t="s">
        <v>145</v>
      </c>
    </row>
    <row r="310" spans="2:65" s="13" customFormat="1" x14ac:dyDescent="0.3">
      <c r="B310" s="204"/>
      <c r="D310" s="193" t="s">
        <v>158</v>
      </c>
      <c r="E310" s="205" t="s">
        <v>5</v>
      </c>
      <c r="F310" s="206" t="s">
        <v>1297</v>
      </c>
      <c r="H310" s="207">
        <v>95</v>
      </c>
      <c r="I310" s="208"/>
      <c r="L310" s="204"/>
      <c r="M310" s="209"/>
      <c r="N310" s="210"/>
      <c r="O310" s="210"/>
      <c r="P310" s="210"/>
      <c r="Q310" s="210"/>
      <c r="R310" s="210"/>
      <c r="S310" s="210"/>
      <c r="T310" s="211"/>
      <c r="AT310" s="205" t="s">
        <v>158</v>
      </c>
      <c r="AU310" s="205" t="s">
        <v>78</v>
      </c>
      <c r="AV310" s="13" t="s">
        <v>78</v>
      </c>
      <c r="AW310" s="13" t="s">
        <v>34</v>
      </c>
      <c r="AX310" s="13" t="s">
        <v>70</v>
      </c>
      <c r="AY310" s="205" t="s">
        <v>145</v>
      </c>
    </row>
    <row r="311" spans="2:65" s="12" customFormat="1" x14ac:dyDescent="0.3">
      <c r="B311" s="197"/>
      <c r="D311" s="193" t="s">
        <v>158</v>
      </c>
      <c r="E311" s="198" t="s">
        <v>5</v>
      </c>
      <c r="F311" s="199" t="s">
        <v>1298</v>
      </c>
      <c r="H311" s="198" t="s">
        <v>5</v>
      </c>
      <c r="I311" s="200"/>
      <c r="L311" s="197"/>
      <c r="M311" s="201"/>
      <c r="N311" s="202"/>
      <c r="O311" s="202"/>
      <c r="P311" s="202"/>
      <c r="Q311" s="202"/>
      <c r="R311" s="202"/>
      <c r="S311" s="202"/>
      <c r="T311" s="203"/>
      <c r="AT311" s="198" t="s">
        <v>158</v>
      </c>
      <c r="AU311" s="198" t="s">
        <v>78</v>
      </c>
      <c r="AV311" s="12" t="s">
        <v>74</v>
      </c>
      <c r="AW311" s="12" t="s">
        <v>34</v>
      </c>
      <c r="AX311" s="12" t="s">
        <v>70</v>
      </c>
      <c r="AY311" s="198" t="s">
        <v>145</v>
      </c>
    </row>
    <row r="312" spans="2:65" s="13" customFormat="1" x14ac:dyDescent="0.3">
      <c r="B312" s="204"/>
      <c r="D312" s="193" t="s">
        <v>158</v>
      </c>
      <c r="E312" s="205" t="s">
        <v>5</v>
      </c>
      <c r="F312" s="206" t="s">
        <v>1299</v>
      </c>
      <c r="H312" s="207">
        <v>13</v>
      </c>
      <c r="I312" s="208"/>
      <c r="L312" s="204"/>
      <c r="M312" s="209"/>
      <c r="N312" s="210"/>
      <c r="O312" s="210"/>
      <c r="P312" s="210"/>
      <c r="Q312" s="210"/>
      <c r="R312" s="210"/>
      <c r="S312" s="210"/>
      <c r="T312" s="211"/>
      <c r="AT312" s="205" t="s">
        <v>158</v>
      </c>
      <c r="AU312" s="205" t="s">
        <v>78</v>
      </c>
      <c r="AV312" s="13" t="s">
        <v>78</v>
      </c>
      <c r="AW312" s="13" t="s">
        <v>34</v>
      </c>
      <c r="AX312" s="13" t="s">
        <v>70</v>
      </c>
      <c r="AY312" s="205" t="s">
        <v>145</v>
      </c>
    </row>
    <row r="313" spans="2:65" s="12" customFormat="1" x14ac:dyDescent="0.3">
      <c r="B313" s="197"/>
      <c r="D313" s="193" t="s">
        <v>158</v>
      </c>
      <c r="E313" s="198" t="s">
        <v>5</v>
      </c>
      <c r="F313" s="199" t="s">
        <v>796</v>
      </c>
      <c r="H313" s="198" t="s">
        <v>5</v>
      </c>
      <c r="I313" s="200"/>
      <c r="L313" s="197"/>
      <c r="M313" s="201"/>
      <c r="N313" s="202"/>
      <c r="O313" s="202"/>
      <c r="P313" s="202"/>
      <c r="Q313" s="202"/>
      <c r="R313" s="202"/>
      <c r="S313" s="202"/>
      <c r="T313" s="203"/>
      <c r="AT313" s="198" t="s">
        <v>158</v>
      </c>
      <c r="AU313" s="198" t="s">
        <v>78</v>
      </c>
      <c r="AV313" s="12" t="s">
        <v>74</v>
      </c>
      <c r="AW313" s="12" t="s">
        <v>34</v>
      </c>
      <c r="AX313" s="12" t="s">
        <v>70</v>
      </c>
      <c r="AY313" s="198" t="s">
        <v>145</v>
      </c>
    </row>
    <row r="314" spans="2:65" s="13" customFormat="1" x14ac:dyDescent="0.3">
      <c r="B314" s="204"/>
      <c r="D314" s="193" t="s">
        <v>158</v>
      </c>
      <c r="E314" s="205" t="s">
        <v>5</v>
      </c>
      <c r="F314" s="206" t="s">
        <v>1300</v>
      </c>
      <c r="H314" s="207">
        <v>20</v>
      </c>
      <c r="I314" s="208"/>
      <c r="L314" s="204"/>
      <c r="M314" s="209"/>
      <c r="N314" s="210"/>
      <c r="O314" s="210"/>
      <c r="P314" s="210"/>
      <c r="Q314" s="210"/>
      <c r="R314" s="210"/>
      <c r="S314" s="210"/>
      <c r="T314" s="211"/>
      <c r="AT314" s="205" t="s">
        <v>158</v>
      </c>
      <c r="AU314" s="205" t="s">
        <v>78</v>
      </c>
      <c r="AV314" s="13" t="s">
        <v>78</v>
      </c>
      <c r="AW314" s="13" t="s">
        <v>34</v>
      </c>
      <c r="AX314" s="13" t="s">
        <v>70</v>
      </c>
      <c r="AY314" s="205" t="s">
        <v>145</v>
      </c>
    </row>
    <row r="315" spans="2:65" s="12" customFormat="1" x14ac:dyDescent="0.3">
      <c r="B315" s="197"/>
      <c r="D315" s="193" t="s">
        <v>158</v>
      </c>
      <c r="E315" s="198" t="s">
        <v>5</v>
      </c>
      <c r="F315" s="199" t="s">
        <v>798</v>
      </c>
      <c r="H315" s="198" t="s">
        <v>5</v>
      </c>
      <c r="I315" s="200"/>
      <c r="L315" s="197"/>
      <c r="M315" s="201"/>
      <c r="N315" s="202"/>
      <c r="O315" s="202"/>
      <c r="P315" s="202"/>
      <c r="Q315" s="202"/>
      <c r="R315" s="202"/>
      <c r="S315" s="202"/>
      <c r="T315" s="203"/>
      <c r="AT315" s="198" t="s">
        <v>158</v>
      </c>
      <c r="AU315" s="198" t="s">
        <v>78</v>
      </c>
      <c r="AV315" s="12" t="s">
        <v>74</v>
      </c>
      <c r="AW315" s="12" t="s">
        <v>34</v>
      </c>
      <c r="AX315" s="12" t="s">
        <v>70</v>
      </c>
      <c r="AY315" s="198" t="s">
        <v>145</v>
      </c>
    </row>
    <row r="316" spans="2:65" s="13" customFormat="1" x14ac:dyDescent="0.3">
      <c r="B316" s="204"/>
      <c r="D316" s="193" t="s">
        <v>158</v>
      </c>
      <c r="E316" s="205" t="s">
        <v>5</v>
      </c>
      <c r="F316" s="206" t="s">
        <v>939</v>
      </c>
      <c r="H316" s="207">
        <v>6</v>
      </c>
      <c r="I316" s="208"/>
      <c r="L316" s="204"/>
      <c r="M316" s="209"/>
      <c r="N316" s="210"/>
      <c r="O316" s="210"/>
      <c r="P316" s="210"/>
      <c r="Q316" s="210"/>
      <c r="R316" s="210"/>
      <c r="S316" s="210"/>
      <c r="T316" s="211"/>
      <c r="AT316" s="205" t="s">
        <v>158</v>
      </c>
      <c r="AU316" s="205" t="s">
        <v>78</v>
      </c>
      <c r="AV316" s="13" t="s">
        <v>78</v>
      </c>
      <c r="AW316" s="13" t="s">
        <v>34</v>
      </c>
      <c r="AX316" s="13" t="s">
        <v>70</v>
      </c>
      <c r="AY316" s="205" t="s">
        <v>145</v>
      </c>
    </row>
    <row r="317" spans="2:65" s="12" customFormat="1" x14ac:dyDescent="0.3">
      <c r="B317" s="197"/>
      <c r="D317" s="193" t="s">
        <v>158</v>
      </c>
      <c r="E317" s="198" t="s">
        <v>5</v>
      </c>
      <c r="F317" s="199" t="s">
        <v>800</v>
      </c>
      <c r="H317" s="198" t="s">
        <v>5</v>
      </c>
      <c r="I317" s="200"/>
      <c r="L317" s="197"/>
      <c r="M317" s="201"/>
      <c r="N317" s="202"/>
      <c r="O317" s="202"/>
      <c r="P317" s="202"/>
      <c r="Q317" s="202"/>
      <c r="R317" s="202"/>
      <c r="S317" s="202"/>
      <c r="T317" s="203"/>
      <c r="AT317" s="198" t="s">
        <v>158</v>
      </c>
      <c r="AU317" s="198" t="s">
        <v>78</v>
      </c>
      <c r="AV317" s="12" t="s">
        <v>74</v>
      </c>
      <c r="AW317" s="12" t="s">
        <v>34</v>
      </c>
      <c r="AX317" s="12" t="s">
        <v>70</v>
      </c>
      <c r="AY317" s="198" t="s">
        <v>145</v>
      </c>
    </row>
    <row r="318" spans="2:65" s="13" customFormat="1" x14ac:dyDescent="0.3">
      <c r="B318" s="204"/>
      <c r="D318" s="193" t="s">
        <v>158</v>
      </c>
      <c r="E318" s="205" t="s">
        <v>5</v>
      </c>
      <c r="F318" s="206" t="s">
        <v>939</v>
      </c>
      <c r="H318" s="207">
        <v>6</v>
      </c>
      <c r="I318" s="208"/>
      <c r="L318" s="204"/>
      <c r="M318" s="209"/>
      <c r="N318" s="210"/>
      <c r="O318" s="210"/>
      <c r="P318" s="210"/>
      <c r="Q318" s="210"/>
      <c r="R318" s="210"/>
      <c r="S318" s="210"/>
      <c r="T318" s="211"/>
      <c r="AT318" s="205" t="s">
        <v>158</v>
      </c>
      <c r="AU318" s="205" t="s">
        <v>78</v>
      </c>
      <c r="AV318" s="13" t="s">
        <v>78</v>
      </c>
      <c r="AW318" s="13" t="s">
        <v>34</v>
      </c>
      <c r="AX318" s="13" t="s">
        <v>70</v>
      </c>
      <c r="AY318" s="205" t="s">
        <v>145</v>
      </c>
    </row>
    <row r="319" spans="2:65" s="14" customFormat="1" x14ac:dyDescent="0.3">
      <c r="B319" s="212"/>
      <c r="D319" s="193" t="s">
        <v>158</v>
      </c>
      <c r="E319" s="213" t="s">
        <v>5</v>
      </c>
      <c r="F319" s="214" t="s">
        <v>175</v>
      </c>
      <c r="H319" s="215">
        <v>140</v>
      </c>
      <c r="I319" s="216"/>
      <c r="L319" s="212"/>
      <c r="M319" s="217"/>
      <c r="N319" s="218"/>
      <c r="O319" s="218"/>
      <c r="P319" s="218"/>
      <c r="Q319" s="218"/>
      <c r="R319" s="218"/>
      <c r="S319" s="218"/>
      <c r="T319" s="219"/>
      <c r="AT319" s="213" t="s">
        <v>158</v>
      </c>
      <c r="AU319" s="213" t="s">
        <v>78</v>
      </c>
      <c r="AV319" s="14" t="s">
        <v>152</v>
      </c>
      <c r="AW319" s="14" t="s">
        <v>34</v>
      </c>
      <c r="AX319" s="14" t="s">
        <v>74</v>
      </c>
      <c r="AY319" s="213" t="s">
        <v>145</v>
      </c>
    </row>
    <row r="320" spans="2:65" s="1" customFormat="1" ht="16.5" customHeight="1" x14ac:dyDescent="0.3">
      <c r="B320" s="180"/>
      <c r="C320" s="228" t="s">
        <v>457</v>
      </c>
      <c r="D320" s="228" t="s">
        <v>273</v>
      </c>
      <c r="E320" s="229" t="s">
        <v>802</v>
      </c>
      <c r="F320" s="230" t="s">
        <v>803</v>
      </c>
      <c r="G320" s="231" t="s">
        <v>329</v>
      </c>
      <c r="H320" s="232">
        <v>95.95</v>
      </c>
      <c r="I320" s="186">
        <v>124</v>
      </c>
      <c r="J320" s="187">
        <f>H320*I320</f>
        <v>11897.800000000001</v>
      </c>
      <c r="K320" s="230" t="s">
        <v>151</v>
      </c>
      <c r="L320" s="233"/>
      <c r="M320" s="234" t="s">
        <v>5</v>
      </c>
      <c r="N320" s="235" t="s">
        <v>41</v>
      </c>
      <c r="O320" s="41"/>
      <c r="P320" s="190">
        <v>0</v>
      </c>
      <c r="Q320" s="190">
        <v>8.2100000000000006E-2</v>
      </c>
      <c r="R320" s="190">
        <v>7.8774950000000006</v>
      </c>
      <c r="S320" s="190">
        <v>0</v>
      </c>
      <c r="T320" s="191">
        <v>0</v>
      </c>
      <c r="AR320" s="24" t="s">
        <v>205</v>
      </c>
      <c r="AT320" s="24" t="s">
        <v>273</v>
      </c>
      <c r="AU320" s="24" t="s">
        <v>78</v>
      </c>
      <c r="AY320" s="24" t="s">
        <v>145</v>
      </c>
      <c r="BE320" s="192">
        <v>0</v>
      </c>
      <c r="BF320" s="192">
        <v>0</v>
      </c>
      <c r="BG320" s="192">
        <v>0</v>
      </c>
      <c r="BH320" s="192">
        <v>0</v>
      </c>
      <c r="BI320" s="192">
        <v>0</v>
      </c>
      <c r="BJ320" s="24" t="s">
        <v>74</v>
      </c>
      <c r="BK320" s="192">
        <v>0</v>
      </c>
      <c r="BL320" s="24" t="s">
        <v>152</v>
      </c>
      <c r="BM320" s="24" t="s">
        <v>804</v>
      </c>
    </row>
    <row r="321" spans="2:65" s="1" customFormat="1" x14ac:dyDescent="0.3">
      <c r="B321" s="40"/>
      <c r="D321" s="193" t="s">
        <v>154</v>
      </c>
      <c r="F321" s="194" t="s">
        <v>805</v>
      </c>
      <c r="I321" s="155"/>
      <c r="L321" s="40"/>
      <c r="M321" s="195"/>
      <c r="N321" s="41"/>
      <c r="O321" s="41"/>
      <c r="P321" s="41"/>
      <c r="Q321" s="41"/>
      <c r="R321" s="41"/>
      <c r="S321" s="41"/>
      <c r="T321" s="69"/>
      <c r="AT321" s="24" t="s">
        <v>154</v>
      </c>
      <c r="AU321" s="24" t="s">
        <v>78</v>
      </c>
    </row>
    <row r="322" spans="2:65" s="12" customFormat="1" x14ac:dyDescent="0.3">
      <c r="B322" s="197"/>
      <c r="D322" s="193" t="s">
        <v>158</v>
      </c>
      <c r="E322" s="198" t="s">
        <v>5</v>
      </c>
      <c r="F322" s="199" t="s">
        <v>806</v>
      </c>
      <c r="H322" s="198" t="s">
        <v>5</v>
      </c>
      <c r="I322" s="200"/>
      <c r="L322" s="197"/>
      <c r="M322" s="201"/>
      <c r="N322" s="202"/>
      <c r="O322" s="202"/>
      <c r="P322" s="202"/>
      <c r="Q322" s="202"/>
      <c r="R322" s="202"/>
      <c r="S322" s="202"/>
      <c r="T322" s="203"/>
      <c r="AT322" s="198" t="s">
        <v>158</v>
      </c>
      <c r="AU322" s="198" t="s">
        <v>78</v>
      </c>
      <c r="AV322" s="12" t="s">
        <v>74</v>
      </c>
      <c r="AW322" s="12" t="s">
        <v>34</v>
      </c>
      <c r="AX322" s="12" t="s">
        <v>70</v>
      </c>
      <c r="AY322" s="198" t="s">
        <v>145</v>
      </c>
    </row>
    <row r="323" spans="2:65" s="13" customFormat="1" x14ac:dyDescent="0.3">
      <c r="B323" s="204"/>
      <c r="D323" s="193" t="s">
        <v>158</v>
      </c>
      <c r="E323" s="205" t="s">
        <v>5</v>
      </c>
      <c r="F323" s="206" t="s">
        <v>1301</v>
      </c>
      <c r="H323" s="207">
        <v>95.95</v>
      </c>
      <c r="I323" s="208"/>
      <c r="L323" s="204"/>
      <c r="M323" s="209"/>
      <c r="N323" s="210"/>
      <c r="O323" s="210"/>
      <c r="P323" s="210"/>
      <c r="Q323" s="210"/>
      <c r="R323" s="210"/>
      <c r="S323" s="210"/>
      <c r="T323" s="211"/>
      <c r="AT323" s="205" t="s">
        <v>158</v>
      </c>
      <c r="AU323" s="205" t="s">
        <v>78</v>
      </c>
      <c r="AV323" s="13" t="s">
        <v>78</v>
      </c>
      <c r="AW323" s="13" t="s">
        <v>34</v>
      </c>
      <c r="AX323" s="13" t="s">
        <v>74</v>
      </c>
      <c r="AY323" s="205" t="s">
        <v>145</v>
      </c>
    </row>
    <row r="324" spans="2:65" s="1" customFormat="1" ht="16.5" customHeight="1" x14ac:dyDescent="0.3">
      <c r="B324" s="180"/>
      <c r="C324" s="228" t="s">
        <v>468</v>
      </c>
      <c r="D324" s="228" t="s">
        <v>273</v>
      </c>
      <c r="E324" s="229" t="s">
        <v>1302</v>
      </c>
      <c r="F324" s="230" t="s">
        <v>1303</v>
      </c>
      <c r="G324" s="231" t="s">
        <v>329</v>
      </c>
      <c r="H324" s="232">
        <v>13.13</v>
      </c>
      <c r="I324" s="186">
        <v>374</v>
      </c>
      <c r="J324" s="187">
        <f>H324*I324</f>
        <v>4910.62</v>
      </c>
      <c r="K324" s="230" t="s">
        <v>151</v>
      </c>
      <c r="L324" s="233"/>
      <c r="M324" s="234" t="s">
        <v>5</v>
      </c>
      <c r="N324" s="235" t="s">
        <v>41</v>
      </c>
      <c r="O324" s="41"/>
      <c r="P324" s="190">
        <v>0</v>
      </c>
      <c r="Q324" s="190">
        <v>6.8000000000000005E-2</v>
      </c>
      <c r="R324" s="190">
        <v>0.89284000000000008</v>
      </c>
      <c r="S324" s="190">
        <v>0</v>
      </c>
      <c r="T324" s="191">
        <v>0</v>
      </c>
      <c r="AR324" s="24" t="s">
        <v>205</v>
      </c>
      <c r="AT324" s="24" t="s">
        <v>273</v>
      </c>
      <c r="AU324" s="24" t="s">
        <v>78</v>
      </c>
      <c r="AY324" s="24" t="s">
        <v>145</v>
      </c>
      <c r="BE324" s="192">
        <v>0</v>
      </c>
      <c r="BF324" s="192">
        <v>0</v>
      </c>
      <c r="BG324" s="192">
        <v>0</v>
      </c>
      <c r="BH324" s="192">
        <v>0</v>
      </c>
      <c r="BI324" s="192">
        <v>0</v>
      </c>
      <c r="BJ324" s="24" t="s">
        <v>74</v>
      </c>
      <c r="BK324" s="192">
        <v>0</v>
      </c>
      <c r="BL324" s="24" t="s">
        <v>152</v>
      </c>
      <c r="BM324" s="24" t="s">
        <v>1304</v>
      </c>
    </row>
    <row r="325" spans="2:65" s="1" customFormat="1" x14ac:dyDescent="0.3">
      <c r="B325" s="40"/>
      <c r="D325" s="193" t="s">
        <v>154</v>
      </c>
      <c r="F325" s="194" t="s">
        <v>1305</v>
      </c>
      <c r="I325" s="155"/>
      <c r="L325" s="40"/>
      <c r="M325" s="195"/>
      <c r="N325" s="41"/>
      <c r="O325" s="41"/>
      <c r="P325" s="41"/>
      <c r="Q325" s="41"/>
      <c r="R325" s="41"/>
      <c r="S325" s="41"/>
      <c r="T325" s="69"/>
      <c r="AT325" s="24" t="s">
        <v>154</v>
      </c>
      <c r="AU325" s="24" t="s">
        <v>78</v>
      </c>
    </row>
    <row r="326" spans="2:65" s="12" customFormat="1" x14ac:dyDescent="0.3">
      <c r="B326" s="197"/>
      <c r="D326" s="193" t="s">
        <v>158</v>
      </c>
      <c r="E326" s="198" t="s">
        <v>5</v>
      </c>
      <c r="F326" s="199" t="s">
        <v>806</v>
      </c>
      <c r="H326" s="198" t="s">
        <v>5</v>
      </c>
      <c r="I326" s="200"/>
      <c r="L326" s="197"/>
      <c r="M326" s="201"/>
      <c r="N326" s="202"/>
      <c r="O326" s="202"/>
      <c r="P326" s="202"/>
      <c r="Q326" s="202"/>
      <c r="R326" s="202"/>
      <c r="S326" s="202"/>
      <c r="T326" s="203"/>
      <c r="AT326" s="198" t="s">
        <v>158</v>
      </c>
      <c r="AU326" s="198" t="s">
        <v>78</v>
      </c>
      <c r="AV326" s="12" t="s">
        <v>74</v>
      </c>
      <c r="AW326" s="12" t="s">
        <v>34</v>
      </c>
      <c r="AX326" s="12" t="s">
        <v>70</v>
      </c>
      <c r="AY326" s="198" t="s">
        <v>145</v>
      </c>
    </row>
    <row r="327" spans="2:65" s="13" customFormat="1" x14ac:dyDescent="0.3">
      <c r="B327" s="204"/>
      <c r="D327" s="193" t="s">
        <v>158</v>
      </c>
      <c r="E327" s="205" t="s">
        <v>5</v>
      </c>
      <c r="F327" s="206" t="s">
        <v>1306</v>
      </c>
      <c r="H327" s="207">
        <v>13.13</v>
      </c>
      <c r="I327" s="208"/>
      <c r="L327" s="204"/>
      <c r="M327" s="209"/>
      <c r="N327" s="210"/>
      <c r="O327" s="210"/>
      <c r="P327" s="210"/>
      <c r="Q327" s="210"/>
      <c r="R327" s="210"/>
      <c r="S327" s="210"/>
      <c r="T327" s="211"/>
      <c r="AT327" s="205" t="s">
        <v>158</v>
      </c>
      <c r="AU327" s="205" t="s">
        <v>78</v>
      </c>
      <c r="AV327" s="13" t="s">
        <v>78</v>
      </c>
      <c r="AW327" s="13" t="s">
        <v>34</v>
      </c>
      <c r="AX327" s="13" t="s">
        <v>74</v>
      </c>
      <c r="AY327" s="205" t="s">
        <v>145</v>
      </c>
    </row>
    <row r="328" spans="2:65" s="1" customFormat="1" ht="16.5" customHeight="1" x14ac:dyDescent="0.3">
      <c r="B328" s="180"/>
      <c r="C328" s="228" t="s">
        <v>478</v>
      </c>
      <c r="D328" s="228" t="s">
        <v>273</v>
      </c>
      <c r="E328" s="229" t="s">
        <v>809</v>
      </c>
      <c r="F328" s="230" t="s">
        <v>810</v>
      </c>
      <c r="G328" s="231" t="s">
        <v>329</v>
      </c>
      <c r="H328" s="232">
        <v>20.2</v>
      </c>
      <c r="I328" s="186">
        <v>115</v>
      </c>
      <c r="J328" s="187">
        <f>H328*I328</f>
        <v>2323</v>
      </c>
      <c r="K328" s="230" t="s">
        <v>151</v>
      </c>
      <c r="L328" s="233"/>
      <c r="M328" s="234" t="s">
        <v>5</v>
      </c>
      <c r="N328" s="235" t="s">
        <v>41</v>
      </c>
      <c r="O328" s="41"/>
      <c r="P328" s="190">
        <v>0</v>
      </c>
      <c r="Q328" s="190">
        <v>4.8300000000000003E-2</v>
      </c>
      <c r="R328" s="190">
        <v>0.97565999999999997</v>
      </c>
      <c r="S328" s="190">
        <v>0</v>
      </c>
      <c r="T328" s="191">
        <v>0</v>
      </c>
      <c r="AR328" s="24" t="s">
        <v>205</v>
      </c>
      <c r="AT328" s="24" t="s">
        <v>273</v>
      </c>
      <c r="AU328" s="24" t="s">
        <v>78</v>
      </c>
      <c r="AY328" s="24" t="s">
        <v>145</v>
      </c>
      <c r="BE328" s="192">
        <v>0</v>
      </c>
      <c r="BF328" s="192">
        <v>0</v>
      </c>
      <c r="BG328" s="192">
        <v>0</v>
      </c>
      <c r="BH328" s="192">
        <v>0</v>
      </c>
      <c r="BI328" s="192">
        <v>0</v>
      </c>
      <c r="BJ328" s="24" t="s">
        <v>74</v>
      </c>
      <c r="BK328" s="192">
        <v>0</v>
      </c>
      <c r="BL328" s="24" t="s">
        <v>152</v>
      </c>
      <c r="BM328" s="24" t="s">
        <v>1307</v>
      </c>
    </row>
    <row r="329" spans="2:65" s="1" customFormat="1" x14ac:dyDescent="0.3">
      <c r="B329" s="40"/>
      <c r="D329" s="193" t="s">
        <v>154</v>
      </c>
      <c r="F329" s="194" t="s">
        <v>812</v>
      </c>
      <c r="I329" s="155"/>
      <c r="L329" s="40"/>
      <c r="M329" s="195"/>
      <c r="N329" s="41"/>
      <c r="O329" s="41"/>
      <c r="P329" s="41"/>
      <c r="Q329" s="41"/>
      <c r="R329" s="41"/>
      <c r="S329" s="41"/>
      <c r="T329" s="69"/>
      <c r="AT329" s="24" t="s">
        <v>154</v>
      </c>
      <c r="AU329" s="24" t="s">
        <v>78</v>
      </c>
    </row>
    <row r="330" spans="2:65" s="12" customFormat="1" x14ac:dyDescent="0.3">
      <c r="B330" s="197"/>
      <c r="D330" s="193" t="s">
        <v>158</v>
      </c>
      <c r="E330" s="198" t="s">
        <v>5</v>
      </c>
      <c r="F330" s="199" t="s">
        <v>806</v>
      </c>
      <c r="H330" s="198" t="s">
        <v>5</v>
      </c>
      <c r="I330" s="200"/>
      <c r="L330" s="197"/>
      <c r="M330" s="201"/>
      <c r="N330" s="202"/>
      <c r="O330" s="202"/>
      <c r="P330" s="202"/>
      <c r="Q330" s="202"/>
      <c r="R330" s="202"/>
      <c r="S330" s="202"/>
      <c r="T330" s="203"/>
      <c r="AT330" s="198" t="s">
        <v>158</v>
      </c>
      <c r="AU330" s="198" t="s">
        <v>78</v>
      </c>
      <c r="AV330" s="12" t="s">
        <v>74</v>
      </c>
      <c r="AW330" s="12" t="s">
        <v>34</v>
      </c>
      <c r="AX330" s="12" t="s">
        <v>70</v>
      </c>
      <c r="AY330" s="198" t="s">
        <v>145</v>
      </c>
    </row>
    <row r="331" spans="2:65" s="13" customFormat="1" x14ac:dyDescent="0.3">
      <c r="B331" s="204"/>
      <c r="D331" s="193" t="s">
        <v>158</v>
      </c>
      <c r="E331" s="205" t="s">
        <v>5</v>
      </c>
      <c r="F331" s="206" t="s">
        <v>1308</v>
      </c>
      <c r="H331" s="207">
        <v>20.2</v>
      </c>
      <c r="I331" s="208"/>
      <c r="L331" s="204"/>
      <c r="M331" s="209"/>
      <c r="N331" s="210"/>
      <c r="O331" s="210"/>
      <c r="P331" s="210"/>
      <c r="Q331" s="210"/>
      <c r="R331" s="210"/>
      <c r="S331" s="210"/>
      <c r="T331" s="211"/>
      <c r="AT331" s="205" t="s">
        <v>158</v>
      </c>
      <c r="AU331" s="205" t="s">
        <v>78</v>
      </c>
      <c r="AV331" s="13" t="s">
        <v>78</v>
      </c>
      <c r="AW331" s="13" t="s">
        <v>34</v>
      </c>
      <c r="AX331" s="13" t="s">
        <v>74</v>
      </c>
      <c r="AY331" s="205" t="s">
        <v>145</v>
      </c>
    </row>
    <row r="332" spans="2:65" s="1" customFormat="1" ht="16.5" customHeight="1" x14ac:dyDescent="0.3">
      <c r="B332" s="180"/>
      <c r="C332" s="228" t="s">
        <v>485</v>
      </c>
      <c r="D332" s="228" t="s">
        <v>273</v>
      </c>
      <c r="E332" s="229" t="s">
        <v>815</v>
      </c>
      <c r="F332" s="230" t="s">
        <v>816</v>
      </c>
      <c r="G332" s="231" t="s">
        <v>329</v>
      </c>
      <c r="H332" s="232">
        <v>12.12</v>
      </c>
      <c r="I332" s="186">
        <v>375</v>
      </c>
      <c r="J332" s="187">
        <f>H332*I332</f>
        <v>4545</v>
      </c>
      <c r="K332" s="230" t="s">
        <v>151</v>
      </c>
      <c r="L332" s="233"/>
      <c r="M332" s="234" t="s">
        <v>5</v>
      </c>
      <c r="N332" s="235" t="s">
        <v>41</v>
      </c>
      <c r="O332" s="41"/>
      <c r="P332" s="190">
        <v>0</v>
      </c>
      <c r="Q332" s="190">
        <v>6.4000000000000001E-2</v>
      </c>
      <c r="R332" s="190">
        <v>0.77567999999999993</v>
      </c>
      <c r="S332" s="190">
        <v>0</v>
      </c>
      <c r="T332" s="191">
        <v>0</v>
      </c>
      <c r="AR332" s="24" t="s">
        <v>205</v>
      </c>
      <c r="AT332" s="24" t="s">
        <v>273</v>
      </c>
      <c r="AU332" s="24" t="s">
        <v>78</v>
      </c>
      <c r="AY332" s="24" t="s">
        <v>145</v>
      </c>
      <c r="BE332" s="192">
        <v>0</v>
      </c>
      <c r="BF332" s="192">
        <v>0</v>
      </c>
      <c r="BG332" s="192">
        <v>0</v>
      </c>
      <c r="BH332" s="192">
        <v>0</v>
      </c>
      <c r="BI332" s="192">
        <v>0</v>
      </c>
      <c r="BJ332" s="24" t="s">
        <v>74</v>
      </c>
      <c r="BK332" s="192">
        <v>0</v>
      </c>
      <c r="BL332" s="24" t="s">
        <v>152</v>
      </c>
      <c r="BM332" s="24" t="s">
        <v>1309</v>
      </c>
    </row>
    <row r="333" spans="2:65" s="1" customFormat="1" x14ac:dyDescent="0.3">
      <c r="B333" s="40"/>
      <c r="D333" s="193" t="s">
        <v>154</v>
      </c>
      <c r="F333" s="194" t="s">
        <v>818</v>
      </c>
      <c r="I333" s="155"/>
      <c r="L333" s="40"/>
      <c r="M333" s="195"/>
      <c r="N333" s="41"/>
      <c r="O333" s="41"/>
      <c r="P333" s="41"/>
      <c r="Q333" s="41"/>
      <c r="R333" s="41"/>
      <c r="S333" s="41"/>
      <c r="T333" s="69"/>
      <c r="AT333" s="24" t="s">
        <v>154</v>
      </c>
      <c r="AU333" s="24" t="s">
        <v>78</v>
      </c>
    </row>
    <row r="334" spans="2:65" s="12" customFormat="1" x14ac:dyDescent="0.3">
      <c r="B334" s="197"/>
      <c r="D334" s="193" t="s">
        <v>158</v>
      </c>
      <c r="E334" s="198" t="s">
        <v>5</v>
      </c>
      <c r="F334" s="199" t="s">
        <v>806</v>
      </c>
      <c r="H334" s="198" t="s">
        <v>5</v>
      </c>
      <c r="I334" s="200"/>
      <c r="L334" s="197"/>
      <c r="M334" s="201"/>
      <c r="N334" s="202"/>
      <c r="O334" s="202"/>
      <c r="P334" s="202"/>
      <c r="Q334" s="202"/>
      <c r="R334" s="202"/>
      <c r="S334" s="202"/>
      <c r="T334" s="203"/>
      <c r="AT334" s="198" t="s">
        <v>158</v>
      </c>
      <c r="AU334" s="198" t="s">
        <v>78</v>
      </c>
      <c r="AV334" s="12" t="s">
        <v>74</v>
      </c>
      <c r="AW334" s="12" t="s">
        <v>34</v>
      </c>
      <c r="AX334" s="12" t="s">
        <v>70</v>
      </c>
      <c r="AY334" s="198" t="s">
        <v>145</v>
      </c>
    </row>
    <row r="335" spans="2:65" s="13" customFormat="1" x14ac:dyDescent="0.3">
      <c r="B335" s="204"/>
      <c r="D335" s="193" t="s">
        <v>158</v>
      </c>
      <c r="E335" s="205" t="s">
        <v>5</v>
      </c>
      <c r="F335" s="206" t="s">
        <v>1310</v>
      </c>
      <c r="H335" s="207">
        <v>12.12</v>
      </c>
      <c r="I335" s="208"/>
      <c r="L335" s="204"/>
      <c r="M335" s="209"/>
      <c r="N335" s="210"/>
      <c r="O335" s="210"/>
      <c r="P335" s="210"/>
      <c r="Q335" s="210"/>
      <c r="R335" s="210"/>
      <c r="S335" s="210"/>
      <c r="T335" s="211"/>
      <c r="AT335" s="205" t="s">
        <v>158</v>
      </c>
      <c r="AU335" s="205" t="s">
        <v>78</v>
      </c>
      <c r="AV335" s="13" t="s">
        <v>78</v>
      </c>
      <c r="AW335" s="13" t="s">
        <v>34</v>
      </c>
      <c r="AX335" s="13" t="s">
        <v>74</v>
      </c>
      <c r="AY335" s="205" t="s">
        <v>145</v>
      </c>
    </row>
    <row r="336" spans="2:65" s="1" customFormat="1" ht="25.5" customHeight="1" x14ac:dyDescent="0.3">
      <c r="B336" s="180"/>
      <c r="C336" s="181" t="s">
        <v>491</v>
      </c>
      <c r="D336" s="181" t="s">
        <v>147</v>
      </c>
      <c r="E336" s="182" t="s">
        <v>836</v>
      </c>
      <c r="F336" s="183" t="s">
        <v>837</v>
      </c>
      <c r="G336" s="184" t="s">
        <v>200</v>
      </c>
      <c r="H336" s="185">
        <v>6.125</v>
      </c>
      <c r="I336" s="186">
        <v>1723</v>
      </c>
      <c r="J336" s="187">
        <f>H336*I336</f>
        <v>10553.375</v>
      </c>
      <c r="K336" s="183" t="s">
        <v>151</v>
      </c>
      <c r="L336" s="40"/>
      <c r="M336" s="188" t="s">
        <v>5</v>
      </c>
      <c r="N336" s="189" t="s">
        <v>41</v>
      </c>
      <c r="O336" s="41"/>
      <c r="P336" s="190">
        <v>0</v>
      </c>
      <c r="Q336" s="190">
        <v>2.2563399999999998</v>
      </c>
      <c r="R336" s="190">
        <v>13.820082499999998</v>
      </c>
      <c r="S336" s="190">
        <v>0</v>
      </c>
      <c r="T336" s="191">
        <v>0</v>
      </c>
      <c r="AR336" s="24" t="s">
        <v>152</v>
      </c>
      <c r="AT336" s="24" t="s">
        <v>147</v>
      </c>
      <c r="AU336" s="24" t="s">
        <v>78</v>
      </c>
      <c r="AY336" s="24" t="s">
        <v>145</v>
      </c>
      <c r="BE336" s="192">
        <v>0</v>
      </c>
      <c r="BF336" s="192">
        <v>0</v>
      </c>
      <c r="BG336" s="192">
        <v>0</v>
      </c>
      <c r="BH336" s="192">
        <v>0</v>
      </c>
      <c r="BI336" s="192">
        <v>0</v>
      </c>
      <c r="BJ336" s="24" t="s">
        <v>74</v>
      </c>
      <c r="BK336" s="192">
        <v>0</v>
      </c>
      <c r="BL336" s="24" t="s">
        <v>152</v>
      </c>
      <c r="BM336" s="24" t="s">
        <v>838</v>
      </c>
    </row>
    <row r="337" spans="2:65" s="1" customFormat="1" x14ac:dyDescent="0.3">
      <c r="B337" s="40"/>
      <c r="D337" s="193" t="s">
        <v>154</v>
      </c>
      <c r="F337" s="194" t="s">
        <v>839</v>
      </c>
      <c r="I337" s="155"/>
      <c r="L337" s="40"/>
      <c r="M337" s="195"/>
      <c r="N337" s="41"/>
      <c r="O337" s="41"/>
      <c r="P337" s="41"/>
      <c r="Q337" s="41"/>
      <c r="R337" s="41"/>
      <c r="S337" s="41"/>
      <c r="T337" s="69"/>
      <c r="AT337" s="24" t="s">
        <v>154</v>
      </c>
      <c r="AU337" s="24" t="s">
        <v>78</v>
      </c>
    </row>
    <row r="338" spans="2:65" s="12" customFormat="1" x14ac:dyDescent="0.3">
      <c r="B338" s="197"/>
      <c r="D338" s="193" t="s">
        <v>158</v>
      </c>
      <c r="E338" s="198" t="s">
        <v>5</v>
      </c>
      <c r="F338" s="199" t="s">
        <v>159</v>
      </c>
      <c r="H338" s="198" t="s">
        <v>5</v>
      </c>
      <c r="I338" s="200"/>
      <c r="L338" s="197"/>
      <c r="M338" s="201"/>
      <c r="N338" s="202"/>
      <c r="O338" s="202"/>
      <c r="P338" s="202"/>
      <c r="Q338" s="202"/>
      <c r="R338" s="202"/>
      <c r="S338" s="202"/>
      <c r="T338" s="203"/>
      <c r="AT338" s="198" t="s">
        <v>158</v>
      </c>
      <c r="AU338" s="198" t="s">
        <v>78</v>
      </c>
      <c r="AV338" s="12" t="s">
        <v>74</v>
      </c>
      <c r="AW338" s="12" t="s">
        <v>34</v>
      </c>
      <c r="AX338" s="12" t="s">
        <v>70</v>
      </c>
      <c r="AY338" s="198" t="s">
        <v>145</v>
      </c>
    </row>
    <row r="339" spans="2:65" s="12" customFormat="1" x14ac:dyDescent="0.3">
      <c r="B339" s="197"/>
      <c r="D339" s="193" t="s">
        <v>158</v>
      </c>
      <c r="E339" s="198" t="s">
        <v>5</v>
      </c>
      <c r="F339" s="199" t="s">
        <v>794</v>
      </c>
      <c r="H339" s="198" t="s">
        <v>5</v>
      </c>
      <c r="I339" s="200"/>
      <c r="L339" s="197"/>
      <c r="M339" s="201"/>
      <c r="N339" s="202"/>
      <c r="O339" s="202"/>
      <c r="P339" s="202"/>
      <c r="Q339" s="202"/>
      <c r="R339" s="202"/>
      <c r="S339" s="202"/>
      <c r="T339" s="203"/>
      <c r="AT339" s="198" t="s">
        <v>158</v>
      </c>
      <c r="AU339" s="198" t="s">
        <v>78</v>
      </c>
      <c r="AV339" s="12" t="s">
        <v>74</v>
      </c>
      <c r="AW339" s="12" t="s">
        <v>34</v>
      </c>
      <c r="AX339" s="12" t="s">
        <v>70</v>
      </c>
      <c r="AY339" s="198" t="s">
        <v>145</v>
      </c>
    </row>
    <row r="340" spans="2:65" s="13" customFormat="1" x14ac:dyDescent="0.3">
      <c r="B340" s="204"/>
      <c r="D340" s="193" t="s">
        <v>158</v>
      </c>
      <c r="E340" s="205" t="s">
        <v>5</v>
      </c>
      <c r="F340" s="206" t="s">
        <v>1311</v>
      </c>
      <c r="H340" s="207">
        <v>2.375</v>
      </c>
      <c r="I340" s="208"/>
      <c r="L340" s="204"/>
      <c r="M340" s="209"/>
      <c r="N340" s="210"/>
      <c r="O340" s="210"/>
      <c r="P340" s="210"/>
      <c r="Q340" s="210"/>
      <c r="R340" s="210"/>
      <c r="S340" s="210"/>
      <c r="T340" s="211"/>
      <c r="AT340" s="205" t="s">
        <v>158</v>
      </c>
      <c r="AU340" s="205" t="s">
        <v>78</v>
      </c>
      <c r="AV340" s="13" t="s">
        <v>78</v>
      </c>
      <c r="AW340" s="13" t="s">
        <v>34</v>
      </c>
      <c r="AX340" s="13" t="s">
        <v>70</v>
      </c>
      <c r="AY340" s="205" t="s">
        <v>145</v>
      </c>
    </row>
    <row r="341" spans="2:65" s="12" customFormat="1" x14ac:dyDescent="0.3">
      <c r="B341" s="197"/>
      <c r="D341" s="193" t="s">
        <v>158</v>
      </c>
      <c r="E341" s="198" t="s">
        <v>5</v>
      </c>
      <c r="F341" s="199" t="s">
        <v>1298</v>
      </c>
      <c r="H341" s="198" t="s">
        <v>5</v>
      </c>
      <c r="I341" s="200"/>
      <c r="L341" s="197"/>
      <c r="M341" s="201"/>
      <c r="N341" s="202"/>
      <c r="O341" s="202"/>
      <c r="P341" s="202"/>
      <c r="Q341" s="202"/>
      <c r="R341" s="202"/>
      <c r="S341" s="202"/>
      <c r="T341" s="203"/>
      <c r="AT341" s="198" t="s">
        <v>158</v>
      </c>
      <c r="AU341" s="198" t="s">
        <v>78</v>
      </c>
      <c r="AV341" s="12" t="s">
        <v>74</v>
      </c>
      <c r="AW341" s="12" t="s">
        <v>34</v>
      </c>
      <c r="AX341" s="12" t="s">
        <v>70</v>
      </c>
      <c r="AY341" s="198" t="s">
        <v>145</v>
      </c>
    </row>
    <row r="342" spans="2:65" s="13" customFormat="1" x14ac:dyDescent="0.3">
      <c r="B342" s="204"/>
      <c r="D342" s="193" t="s">
        <v>158</v>
      </c>
      <c r="E342" s="205" t="s">
        <v>5</v>
      </c>
      <c r="F342" s="206" t="s">
        <v>1312</v>
      </c>
      <c r="H342" s="207">
        <v>0.32500000000000001</v>
      </c>
      <c r="I342" s="208"/>
      <c r="L342" s="204"/>
      <c r="M342" s="209"/>
      <c r="N342" s="210"/>
      <c r="O342" s="210"/>
      <c r="P342" s="210"/>
      <c r="Q342" s="210"/>
      <c r="R342" s="210"/>
      <c r="S342" s="210"/>
      <c r="T342" s="211"/>
      <c r="AT342" s="205" t="s">
        <v>158</v>
      </c>
      <c r="AU342" s="205" t="s">
        <v>78</v>
      </c>
      <c r="AV342" s="13" t="s">
        <v>78</v>
      </c>
      <c r="AW342" s="13" t="s">
        <v>34</v>
      </c>
      <c r="AX342" s="13" t="s">
        <v>70</v>
      </c>
      <c r="AY342" s="205" t="s">
        <v>145</v>
      </c>
    </row>
    <row r="343" spans="2:65" s="12" customFormat="1" x14ac:dyDescent="0.3">
      <c r="B343" s="197"/>
      <c r="D343" s="193" t="s">
        <v>158</v>
      </c>
      <c r="E343" s="198" t="s">
        <v>5</v>
      </c>
      <c r="F343" s="199" t="s">
        <v>796</v>
      </c>
      <c r="H343" s="198" t="s">
        <v>5</v>
      </c>
      <c r="I343" s="200"/>
      <c r="L343" s="197"/>
      <c r="M343" s="201"/>
      <c r="N343" s="202"/>
      <c r="O343" s="202"/>
      <c r="P343" s="202"/>
      <c r="Q343" s="202"/>
      <c r="R343" s="202"/>
      <c r="S343" s="202"/>
      <c r="T343" s="203"/>
      <c r="AT343" s="198" t="s">
        <v>158</v>
      </c>
      <c r="AU343" s="198" t="s">
        <v>78</v>
      </c>
      <c r="AV343" s="12" t="s">
        <v>74</v>
      </c>
      <c r="AW343" s="12" t="s">
        <v>34</v>
      </c>
      <c r="AX343" s="12" t="s">
        <v>70</v>
      </c>
      <c r="AY343" s="198" t="s">
        <v>145</v>
      </c>
    </row>
    <row r="344" spans="2:65" s="13" customFormat="1" x14ac:dyDescent="0.3">
      <c r="B344" s="204"/>
      <c r="D344" s="193" t="s">
        <v>158</v>
      </c>
      <c r="E344" s="205" t="s">
        <v>5</v>
      </c>
      <c r="F344" s="206" t="s">
        <v>1313</v>
      </c>
      <c r="H344" s="207">
        <v>0.5</v>
      </c>
      <c r="I344" s="208"/>
      <c r="L344" s="204"/>
      <c r="M344" s="209"/>
      <c r="N344" s="210"/>
      <c r="O344" s="210"/>
      <c r="P344" s="210"/>
      <c r="Q344" s="210"/>
      <c r="R344" s="210"/>
      <c r="S344" s="210"/>
      <c r="T344" s="211"/>
      <c r="AT344" s="205" t="s">
        <v>158</v>
      </c>
      <c r="AU344" s="205" t="s">
        <v>78</v>
      </c>
      <c r="AV344" s="13" t="s">
        <v>78</v>
      </c>
      <c r="AW344" s="13" t="s">
        <v>34</v>
      </c>
      <c r="AX344" s="13" t="s">
        <v>70</v>
      </c>
      <c r="AY344" s="205" t="s">
        <v>145</v>
      </c>
    </row>
    <row r="345" spans="2:65" s="12" customFormat="1" x14ac:dyDescent="0.3">
      <c r="B345" s="197"/>
      <c r="D345" s="193" t="s">
        <v>158</v>
      </c>
      <c r="E345" s="198" t="s">
        <v>5</v>
      </c>
      <c r="F345" s="199" t="s">
        <v>798</v>
      </c>
      <c r="H345" s="198" t="s">
        <v>5</v>
      </c>
      <c r="I345" s="200"/>
      <c r="L345" s="197"/>
      <c r="M345" s="201"/>
      <c r="N345" s="202"/>
      <c r="O345" s="202"/>
      <c r="P345" s="202"/>
      <c r="Q345" s="202"/>
      <c r="R345" s="202"/>
      <c r="S345" s="202"/>
      <c r="T345" s="203"/>
      <c r="AT345" s="198" t="s">
        <v>158</v>
      </c>
      <c r="AU345" s="198" t="s">
        <v>78</v>
      </c>
      <c r="AV345" s="12" t="s">
        <v>74</v>
      </c>
      <c r="AW345" s="12" t="s">
        <v>34</v>
      </c>
      <c r="AX345" s="12" t="s">
        <v>70</v>
      </c>
      <c r="AY345" s="198" t="s">
        <v>145</v>
      </c>
    </row>
    <row r="346" spans="2:65" s="13" customFormat="1" x14ac:dyDescent="0.3">
      <c r="B346" s="204"/>
      <c r="D346" s="193" t="s">
        <v>158</v>
      </c>
      <c r="E346" s="205" t="s">
        <v>5</v>
      </c>
      <c r="F346" s="206" t="s">
        <v>1314</v>
      </c>
      <c r="H346" s="207">
        <v>0.15</v>
      </c>
      <c r="I346" s="208"/>
      <c r="L346" s="204"/>
      <c r="M346" s="209"/>
      <c r="N346" s="210"/>
      <c r="O346" s="210"/>
      <c r="P346" s="210"/>
      <c r="Q346" s="210"/>
      <c r="R346" s="210"/>
      <c r="S346" s="210"/>
      <c r="T346" s="211"/>
      <c r="AT346" s="205" t="s">
        <v>158</v>
      </c>
      <c r="AU346" s="205" t="s">
        <v>78</v>
      </c>
      <c r="AV346" s="13" t="s">
        <v>78</v>
      </c>
      <c r="AW346" s="13" t="s">
        <v>34</v>
      </c>
      <c r="AX346" s="13" t="s">
        <v>70</v>
      </c>
      <c r="AY346" s="205" t="s">
        <v>145</v>
      </c>
    </row>
    <row r="347" spans="2:65" s="12" customFormat="1" x14ac:dyDescent="0.3">
      <c r="B347" s="197"/>
      <c r="D347" s="193" t="s">
        <v>158</v>
      </c>
      <c r="E347" s="198" t="s">
        <v>5</v>
      </c>
      <c r="F347" s="199" t="s">
        <v>800</v>
      </c>
      <c r="H347" s="198" t="s">
        <v>5</v>
      </c>
      <c r="I347" s="200"/>
      <c r="L347" s="197"/>
      <c r="M347" s="201"/>
      <c r="N347" s="202"/>
      <c r="O347" s="202"/>
      <c r="P347" s="202"/>
      <c r="Q347" s="202"/>
      <c r="R347" s="202"/>
      <c r="S347" s="202"/>
      <c r="T347" s="203"/>
      <c r="AT347" s="198" t="s">
        <v>158</v>
      </c>
      <c r="AU347" s="198" t="s">
        <v>78</v>
      </c>
      <c r="AV347" s="12" t="s">
        <v>74</v>
      </c>
      <c r="AW347" s="12" t="s">
        <v>34</v>
      </c>
      <c r="AX347" s="12" t="s">
        <v>70</v>
      </c>
      <c r="AY347" s="198" t="s">
        <v>145</v>
      </c>
    </row>
    <row r="348" spans="2:65" s="13" customFormat="1" x14ac:dyDescent="0.3">
      <c r="B348" s="204"/>
      <c r="D348" s="193" t="s">
        <v>158</v>
      </c>
      <c r="E348" s="205" t="s">
        <v>5</v>
      </c>
      <c r="F348" s="206" t="s">
        <v>1314</v>
      </c>
      <c r="H348" s="207">
        <v>0.15</v>
      </c>
      <c r="I348" s="208"/>
      <c r="L348" s="204"/>
      <c r="M348" s="209"/>
      <c r="N348" s="210"/>
      <c r="O348" s="210"/>
      <c r="P348" s="210"/>
      <c r="Q348" s="210"/>
      <c r="R348" s="210"/>
      <c r="S348" s="210"/>
      <c r="T348" s="211"/>
      <c r="AT348" s="205" t="s">
        <v>158</v>
      </c>
      <c r="AU348" s="205" t="s">
        <v>78</v>
      </c>
      <c r="AV348" s="13" t="s">
        <v>78</v>
      </c>
      <c r="AW348" s="13" t="s">
        <v>34</v>
      </c>
      <c r="AX348" s="13" t="s">
        <v>70</v>
      </c>
      <c r="AY348" s="205" t="s">
        <v>145</v>
      </c>
    </row>
    <row r="349" spans="2:65" s="12" customFormat="1" x14ac:dyDescent="0.3">
      <c r="B349" s="197"/>
      <c r="D349" s="193" t="s">
        <v>158</v>
      </c>
      <c r="E349" s="198" t="s">
        <v>5</v>
      </c>
      <c r="F349" s="199" t="s">
        <v>777</v>
      </c>
      <c r="H349" s="198" t="s">
        <v>5</v>
      </c>
      <c r="I349" s="200"/>
      <c r="L349" s="197"/>
      <c r="M349" s="201"/>
      <c r="N349" s="202"/>
      <c r="O349" s="202"/>
      <c r="P349" s="202"/>
      <c r="Q349" s="202"/>
      <c r="R349" s="202"/>
      <c r="S349" s="202"/>
      <c r="T349" s="203"/>
      <c r="AT349" s="198" t="s">
        <v>158</v>
      </c>
      <c r="AU349" s="198" t="s">
        <v>78</v>
      </c>
      <c r="AV349" s="12" t="s">
        <v>74</v>
      </c>
      <c r="AW349" s="12" t="s">
        <v>34</v>
      </c>
      <c r="AX349" s="12" t="s">
        <v>70</v>
      </c>
      <c r="AY349" s="198" t="s">
        <v>145</v>
      </c>
    </row>
    <row r="350" spans="2:65" s="13" customFormat="1" x14ac:dyDescent="0.3">
      <c r="B350" s="204"/>
      <c r="D350" s="193" t="s">
        <v>158</v>
      </c>
      <c r="E350" s="205" t="s">
        <v>5</v>
      </c>
      <c r="F350" s="206" t="s">
        <v>1315</v>
      </c>
      <c r="H350" s="207">
        <v>2.625</v>
      </c>
      <c r="I350" s="208"/>
      <c r="L350" s="204"/>
      <c r="M350" s="209"/>
      <c r="N350" s="210"/>
      <c r="O350" s="210"/>
      <c r="P350" s="210"/>
      <c r="Q350" s="210"/>
      <c r="R350" s="210"/>
      <c r="S350" s="210"/>
      <c r="T350" s="211"/>
      <c r="AT350" s="205" t="s">
        <v>158</v>
      </c>
      <c r="AU350" s="205" t="s">
        <v>78</v>
      </c>
      <c r="AV350" s="13" t="s">
        <v>78</v>
      </c>
      <c r="AW350" s="13" t="s">
        <v>34</v>
      </c>
      <c r="AX350" s="13" t="s">
        <v>70</v>
      </c>
      <c r="AY350" s="205" t="s">
        <v>145</v>
      </c>
    </row>
    <row r="351" spans="2:65" s="14" customFormat="1" x14ac:dyDescent="0.3">
      <c r="B351" s="212"/>
      <c r="D351" s="193" t="s">
        <v>158</v>
      </c>
      <c r="E351" s="213" t="s">
        <v>5</v>
      </c>
      <c r="F351" s="214" t="s">
        <v>175</v>
      </c>
      <c r="H351" s="215">
        <v>6.125</v>
      </c>
      <c r="I351" s="216"/>
      <c r="L351" s="212"/>
      <c r="M351" s="217"/>
      <c r="N351" s="218"/>
      <c r="O351" s="218"/>
      <c r="P351" s="218"/>
      <c r="Q351" s="218"/>
      <c r="R351" s="218"/>
      <c r="S351" s="218"/>
      <c r="T351" s="219"/>
      <c r="AT351" s="213" t="s">
        <v>158</v>
      </c>
      <c r="AU351" s="213" t="s">
        <v>78</v>
      </c>
      <c r="AV351" s="14" t="s">
        <v>152</v>
      </c>
      <c r="AW351" s="14" t="s">
        <v>34</v>
      </c>
      <c r="AX351" s="14" t="s">
        <v>74</v>
      </c>
      <c r="AY351" s="213" t="s">
        <v>145</v>
      </c>
    </row>
    <row r="352" spans="2:65" s="1" customFormat="1" ht="25.5" customHeight="1" x14ac:dyDescent="0.3">
      <c r="B352" s="180"/>
      <c r="C352" s="181" t="s">
        <v>498</v>
      </c>
      <c r="D352" s="181" t="s">
        <v>147</v>
      </c>
      <c r="E352" s="182" t="s">
        <v>853</v>
      </c>
      <c r="F352" s="183" t="s">
        <v>854</v>
      </c>
      <c r="G352" s="184" t="s">
        <v>150</v>
      </c>
      <c r="H352" s="185">
        <v>258</v>
      </c>
      <c r="I352" s="186">
        <v>47</v>
      </c>
      <c r="J352" s="187">
        <f>H352*I352</f>
        <v>12126</v>
      </c>
      <c r="K352" s="183" t="s">
        <v>151</v>
      </c>
      <c r="L352" s="40"/>
      <c r="M352" s="188" t="s">
        <v>5</v>
      </c>
      <c r="N352" s="189" t="s">
        <v>41</v>
      </c>
      <c r="O352" s="41"/>
      <c r="P352" s="190">
        <v>0</v>
      </c>
      <c r="Q352" s="190">
        <v>6.8749999999999996E-4</v>
      </c>
      <c r="R352" s="190">
        <v>0.17737499999999998</v>
      </c>
      <c r="S352" s="190">
        <v>0</v>
      </c>
      <c r="T352" s="191">
        <v>0</v>
      </c>
      <c r="AR352" s="24" t="s">
        <v>152</v>
      </c>
      <c r="AT352" s="24" t="s">
        <v>147</v>
      </c>
      <c r="AU352" s="24" t="s">
        <v>78</v>
      </c>
      <c r="AY352" s="24" t="s">
        <v>145</v>
      </c>
      <c r="BE352" s="192">
        <v>0</v>
      </c>
      <c r="BF352" s="192">
        <v>0</v>
      </c>
      <c r="BG352" s="192">
        <v>0</v>
      </c>
      <c r="BH352" s="192">
        <v>0</v>
      </c>
      <c r="BI352" s="192">
        <v>0</v>
      </c>
      <c r="BJ352" s="24" t="s">
        <v>74</v>
      </c>
      <c r="BK352" s="192">
        <v>0</v>
      </c>
      <c r="BL352" s="24" t="s">
        <v>152</v>
      </c>
      <c r="BM352" s="24" t="s">
        <v>855</v>
      </c>
    </row>
    <row r="353" spans="2:65" s="1" customFormat="1" x14ac:dyDescent="0.3">
      <c r="B353" s="40"/>
      <c r="D353" s="193" t="s">
        <v>154</v>
      </c>
      <c r="F353" s="194" t="s">
        <v>856</v>
      </c>
      <c r="I353" s="155"/>
      <c r="L353" s="40"/>
      <c r="M353" s="195"/>
      <c r="N353" s="41"/>
      <c r="O353" s="41"/>
      <c r="P353" s="41"/>
      <c r="Q353" s="41"/>
      <c r="R353" s="41"/>
      <c r="S353" s="41"/>
      <c r="T353" s="69"/>
      <c r="AT353" s="24" t="s">
        <v>154</v>
      </c>
      <c r="AU353" s="24" t="s">
        <v>78</v>
      </c>
    </row>
    <row r="354" spans="2:65" s="1" customFormat="1" ht="27" x14ac:dyDescent="0.3">
      <c r="B354" s="40"/>
      <c r="D354" s="193" t="s">
        <v>156</v>
      </c>
      <c r="F354" s="196" t="s">
        <v>857</v>
      </c>
      <c r="I354" s="155"/>
      <c r="L354" s="40"/>
      <c r="M354" s="195"/>
      <c r="N354" s="41"/>
      <c r="O354" s="41"/>
      <c r="P354" s="41"/>
      <c r="Q354" s="41"/>
      <c r="R354" s="41"/>
      <c r="S354" s="41"/>
      <c r="T354" s="69"/>
      <c r="AT354" s="24" t="s">
        <v>156</v>
      </c>
      <c r="AU354" s="24" t="s">
        <v>78</v>
      </c>
    </row>
    <row r="355" spans="2:65" s="12" customFormat="1" x14ac:dyDescent="0.3">
      <c r="B355" s="197"/>
      <c r="D355" s="193" t="s">
        <v>158</v>
      </c>
      <c r="E355" s="198" t="s">
        <v>5</v>
      </c>
      <c r="F355" s="199" t="s">
        <v>159</v>
      </c>
      <c r="H355" s="198" t="s">
        <v>5</v>
      </c>
      <c r="I355" s="200"/>
      <c r="L355" s="197"/>
      <c r="M355" s="201"/>
      <c r="N355" s="202"/>
      <c r="O355" s="202"/>
      <c r="P355" s="202"/>
      <c r="Q355" s="202"/>
      <c r="R355" s="202"/>
      <c r="S355" s="202"/>
      <c r="T355" s="203"/>
      <c r="AT355" s="198" t="s">
        <v>158</v>
      </c>
      <c r="AU355" s="198" t="s">
        <v>78</v>
      </c>
      <c r="AV355" s="12" t="s">
        <v>74</v>
      </c>
      <c r="AW355" s="12" t="s">
        <v>34</v>
      </c>
      <c r="AX355" s="12" t="s">
        <v>70</v>
      </c>
      <c r="AY355" s="198" t="s">
        <v>145</v>
      </c>
    </row>
    <row r="356" spans="2:65" s="13" customFormat="1" x14ac:dyDescent="0.3">
      <c r="B356" s="204"/>
      <c r="D356" s="193" t="s">
        <v>158</v>
      </c>
      <c r="E356" s="205" t="s">
        <v>5</v>
      </c>
      <c r="F356" s="206" t="s">
        <v>1316</v>
      </c>
      <c r="H356" s="207">
        <v>258</v>
      </c>
      <c r="I356" s="208"/>
      <c r="L356" s="204"/>
      <c r="M356" s="209"/>
      <c r="N356" s="210"/>
      <c r="O356" s="210"/>
      <c r="P356" s="210"/>
      <c r="Q356" s="210"/>
      <c r="R356" s="210"/>
      <c r="S356" s="210"/>
      <c r="T356" s="211"/>
      <c r="AT356" s="205" t="s">
        <v>158</v>
      </c>
      <c r="AU356" s="205" t="s">
        <v>78</v>
      </c>
      <c r="AV356" s="13" t="s">
        <v>78</v>
      </c>
      <c r="AW356" s="13" t="s">
        <v>34</v>
      </c>
      <c r="AX356" s="13" t="s">
        <v>74</v>
      </c>
      <c r="AY356" s="205" t="s">
        <v>145</v>
      </c>
    </row>
    <row r="357" spans="2:65" s="1" customFormat="1" ht="25.5" customHeight="1" x14ac:dyDescent="0.3">
      <c r="B357" s="180"/>
      <c r="C357" s="181" t="s">
        <v>510</v>
      </c>
      <c r="D357" s="181" t="s">
        <v>147</v>
      </c>
      <c r="E357" s="182" t="s">
        <v>1153</v>
      </c>
      <c r="F357" s="183" t="s">
        <v>1154</v>
      </c>
      <c r="G357" s="184" t="s">
        <v>185</v>
      </c>
      <c r="H357" s="185">
        <v>80</v>
      </c>
      <c r="I357" s="186">
        <v>90</v>
      </c>
      <c r="J357" s="187">
        <f>H357*I357</f>
        <v>7200</v>
      </c>
      <c r="K357" s="183" t="s">
        <v>151</v>
      </c>
      <c r="L357" s="40"/>
      <c r="M357" s="188" t="s">
        <v>5</v>
      </c>
      <c r="N357" s="189" t="s">
        <v>41</v>
      </c>
      <c r="O357" s="41"/>
      <c r="P357" s="190">
        <v>0</v>
      </c>
      <c r="Q357" s="190">
        <v>6.0506299999999998E-4</v>
      </c>
      <c r="R357" s="190">
        <v>4.8405039999999996E-2</v>
      </c>
      <c r="S357" s="190">
        <v>0</v>
      </c>
      <c r="T357" s="191">
        <v>0</v>
      </c>
      <c r="AR357" s="24" t="s">
        <v>152</v>
      </c>
      <c r="AT357" s="24" t="s">
        <v>147</v>
      </c>
      <c r="AU357" s="24" t="s">
        <v>78</v>
      </c>
      <c r="AY357" s="24" t="s">
        <v>145</v>
      </c>
      <c r="BE357" s="192">
        <v>0</v>
      </c>
      <c r="BF357" s="192">
        <v>0</v>
      </c>
      <c r="BG357" s="192">
        <v>0</v>
      </c>
      <c r="BH357" s="192">
        <v>0</v>
      </c>
      <c r="BI357" s="192">
        <v>0</v>
      </c>
      <c r="BJ357" s="24" t="s">
        <v>74</v>
      </c>
      <c r="BK357" s="192">
        <v>0</v>
      </c>
      <c r="BL357" s="24" t="s">
        <v>152</v>
      </c>
      <c r="BM357" s="24" t="s">
        <v>1317</v>
      </c>
    </row>
    <row r="358" spans="2:65" s="1" customFormat="1" ht="40.5" x14ac:dyDescent="0.3">
      <c r="B358" s="40"/>
      <c r="D358" s="193" t="s">
        <v>154</v>
      </c>
      <c r="F358" s="194" t="s">
        <v>1156</v>
      </c>
      <c r="I358" s="155"/>
      <c r="L358" s="40"/>
      <c r="M358" s="195"/>
      <c r="N358" s="41"/>
      <c r="O358" s="41"/>
      <c r="P358" s="41"/>
      <c r="Q358" s="41"/>
      <c r="R358" s="41"/>
      <c r="S358" s="41"/>
      <c r="T358" s="69"/>
      <c r="AT358" s="24" t="s">
        <v>154</v>
      </c>
      <c r="AU358" s="24" t="s">
        <v>78</v>
      </c>
    </row>
    <row r="359" spans="2:65" s="1" customFormat="1" ht="40.5" x14ac:dyDescent="0.3">
      <c r="B359" s="40"/>
      <c r="D359" s="193" t="s">
        <v>156</v>
      </c>
      <c r="F359" s="196" t="s">
        <v>1157</v>
      </c>
      <c r="I359" s="155"/>
      <c r="L359" s="40"/>
      <c r="M359" s="195"/>
      <c r="N359" s="41"/>
      <c r="O359" s="41"/>
      <c r="P359" s="41"/>
      <c r="Q359" s="41"/>
      <c r="R359" s="41"/>
      <c r="S359" s="41"/>
      <c r="T359" s="69"/>
      <c r="AT359" s="24" t="s">
        <v>156</v>
      </c>
      <c r="AU359" s="24" t="s">
        <v>78</v>
      </c>
    </row>
    <row r="360" spans="2:65" s="12" customFormat="1" x14ac:dyDescent="0.3">
      <c r="B360" s="197"/>
      <c r="D360" s="193" t="s">
        <v>158</v>
      </c>
      <c r="E360" s="198" t="s">
        <v>5</v>
      </c>
      <c r="F360" s="199" t="s">
        <v>159</v>
      </c>
      <c r="H360" s="198" t="s">
        <v>5</v>
      </c>
      <c r="I360" s="200"/>
      <c r="L360" s="197"/>
      <c r="M360" s="201"/>
      <c r="N360" s="202"/>
      <c r="O360" s="202"/>
      <c r="P360" s="202"/>
      <c r="Q360" s="202"/>
      <c r="R360" s="202"/>
      <c r="S360" s="202"/>
      <c r="T360" s="203"/>
      <c r="AT360" s="198" t="s">
        <v>158</v>
      </c>
      <c r="AU360" s="198" t="s">
        <v>78</v>
      </c>
      <c r="AV360" s="12" t="s">
        <v>74</v>
      </c>
      <c r="AW360" s="12" t="s">
        <v>34</v>
      </c>
      <c r="AX360" s="12" t="s">
        <v>70</v>
      </c>
      <c r="AY360" s="198" t="s">
        <v>145</v>
      </c>
    </row>
    <row r="361" spans="2:65" s="12" customFormat="1" x14ac:dyDescent="0.3">
      <c r="B361" s="197"/>
      <c r="D361" s="193" t="s">
        <v>158</v>
      </c>
      <c r="E361" s="198" t="s">
        <v>5</v>
      </c>
      <c r="F361" s="199" t="s">
        <v>1318</v>
      </c>
      <c r="H361" s="198" t="s">
        <v>5</v>
      </c>
      <c r="I361" s="200"/>
      <c r="L361" s="197"/>
      <c r="M361" s="201"/>
      <c r="N361" s="202"/>
      <c r="O361" s="202"/>
      <c r="P361" s="202"/>
      <c r="Q361" s="202"/>
      <c r="R361" s="202"/>
      <c r="S361" s="202"/>
      <c r="T361" s="203"/>
      <c r="AT361" s="198" t="s">
        <v>158</v>
      </c>
      <c r="AU361" s="198" t="s">
        <v>78</v>
      </c>
      <c r="AV361" s="12" t="s">
        <v>74</v>
      </c>
      <c r="AW361" s="12" t="s">
        <v>34</v>
      </c>
      <c r="AX361" s="12" t="s">
        <v>70</v>
      </c>
      <c r="AY361" s="198" t="s">
        <v>145</v>
      </c>
    </row>
    <row r="362" spans="2:65" s="13" customFormat="1" x14ac:dyDescent="0.3">
      <c r="B362" s="204"/>
      <c r="D362" s="193" t="s">
        <v>158</v>
      </c>
      <c r="E362" s="205" t="s">
        <v>5</v>
      </c>
      <c r="F362" s="206" t="s">
        <v>1146</v>
      </c>
      <c r="H362" s="207">
        <v>80</v>
      </c>
      <c r="I362" s="208"/>
      <c r="L362" s="204"/>
      <c r="M362" s="209"/>
      <c r="N362" s="210"/>
      <c r="O362" s="210"/>
      <c r="P362" s="210"/>
      <c r="Q362" s="210"/>
      <c r="R362" s="210"/>
      <c r="S362" s="210"/>
      <c r="T362" s="211"/>
      <c r="AT362" s="205" t="s">
        <v>158</v>
      </c>
      <c r="AU362" s="205" t="s">
        <v>78</v>
      </c>
      <c r="AV362" s="13" t="s">
        <v>78</v>
      </c>
      <c r="AW362" s="13" t="s">
        <v>34</v>
      </c>
      <c r="AX362" s="13" t="s">
        <v>74</v>
      </c>
      <c r="AY362" s="205" t="s">
        <v>145</v>
      </c>
    </row>
    <row r="363" spans="2:65" s="1" customFormat="1" ht="16.5" customHeight="1" x14ac:dyDescent="0.3">
      <c r="B363" s="180"/>
      <c r="C363" s="181" t="s">
        <v>517</v>
      </c>
      <c r="D363" s="181" t="s">
        <v>147</v>
      </c>
      <c r="E363" s="182" t="s">
        <v>941</v>
      </c>
      <c r="F363" s="183" t="s">
        <v>942</v>
      </c>
      <c r="G363" s="184" t="s">
        <v>150</v>
      </c>
      <c r="H363" s="185">
        <v>80</v>
      </c>
      <c r="I363" s="186">
        <v>663</v>
      </c>
      <c r="J363" s="187">
        <f>H363*I363</f>
        <v>53040</v>
      </c>
      <c r="K363" s="183" t="s">
        <v>5</v>
      </c>
      <c r="L363" s="40"/>
      <c r="M363" s="188" t="s">
        <v>5</v>
      </c>
      <c r="N363" s="189" t="s">
        <v>41</v>
      </c>
      <c r="O363" s="41"/>
      <c r="P363" s="190">
        <v>0</v>
      </c>
      <c r="Q363" s="190">
        <v>0</v>
      </c>
      <c r="R363" s="190">
        <v>0</v>
      </c>
      <c r="S363" s="190">
        <v>0</v>
      </c>
      <c r="T363" s="191">
        <v>0</v>
      </c>
      <c r="AR363" s="24" t="s">
        <v>152</v>
      </c>
      <c r="AT363" s="24" t="s">
        <v>147</v>
      </c>
      <c r="AU363" s="24" t="s">
        <v>78</v>
      </c>
      <c r="AY363" s="24" t="s">
        <v>145</v>
      </c>
      <c r="BE363" s="192">
        <v>0</v>
      </c>
      <c r="BF363" s="192">
        <v>0</v>
      </c>
      <c r="BG363" s="192">
        <v>0</v>
      </c>
      <c r="BH363" s="192">
        <v>0</v>
      </c>
      <c r="BI363" s="192">
        <v>0</v>
      </c>
      <c r="BJ363" s="24" t="s">
        <v>74</v>
      </c>
      <c r="BK363" s="192">
        <v>0</v>
      </c>
      <c r="BL363" s="24" t="s">
        <v>152</v>
      </c>
      <c r="BM363" s="24" t="s">
        <v>943</v>
      </c>
    </row>
    <row r="364" spans="2:65" s="1" customFormat="1" x14ac:dyDescent="0.3">
      <c r="B364" s="40"/>
      <c r="D364" s="193" t="s">
        <v>154</v>
      </c>
      <c r="F364" s="194" t="s">
        <v>942</v>
      </c>
      <c r="I364" s="155"/>
      <c r="L364" s="40"/>
      <c r="M364" s="195"/>
      <c r="N364" s="41"/>
      <c r="O364" s="41"/>
      <c r="P364" s="41"/>
      <c r="Q364" s="41"/>
      <c r="R364" s="41"/>
      <c r="S364" s="41"/>
      <c r="T364" s="69"/>
      <c r="AT364" s="24" t="s">
        <v>154</v>
      </c>
      <c r="AU364" s="24" t="s">
        <v>78</v>
      </c>
    </row>
    <row r="365" spans="2:65" s="12" customFormat="1" x14ac:dyDescent="0.3">
      <c r="B365" s="197"/>
      <c r="D365" s="193" t="s">
        <v>158</v>
      </c>
      <c r="E365" s="198" t="s">
        <v>5</v>
      </c>
      <c r="F365" s="199" t="s">
        <v>557</v>
      </c>
      <c r="H365" s="198" t="s">
        <v>5</v>
      </c>
      <c r="I365" s="200"/>
      <c r="L365" s="197"/>
      <c r="M365" s="201"/>
      <c r="N365" s="202"/>
      <c r="O365" s="202"/>
      <c r="P365" s="202"/>
      <c r="Q365" s="202"/>
      <c r="R365" s="202"/>
      <c r="S365" s="202"/>
      <c r="T365" s="203"/>
      <c r="AT365" s="198" t="s">
        <v>158</v>
      </c>
      <c r="AU365" s="198" t="s">
        <v>78</v>
      </c>
      <c r="AV365" s="12" t="s">
        <v>74</v>
      </c>
      <c r="AW365" s="12" t="s">
        <v>34</v>
      </c>
      <c r="AX365" s="12" t="s">
        <v>70</v>
      </c>
      <c r="AY365" s="198" t="s">
        <v>145</v>
      </c>
    </row>
    <row r="366" spans="2:65" s="13" customFormat="1" x14ac:dyDescent="0.3">
      <c r="B366" s="204"/>
      <c r="D366" s="193" t="s">
        <v>158</v>
      </c>
      <c r="E366" s="205" t="s">
        <v>5</v>
      </c>
      <c r="F366" s="206" t="s">
        <v>1146</v>
      </c>
      <c r="H366" s="207">
        <v>80</v>
      </c>
      <c r="I366" s="208"/>
      <c r="L366" s="204"/>
      <c r="M366" s="209"/>
      <c r="N366" s="210"/>
      <c r="O366" s="210"/>
      <c r="P366" s="210"/>
      <c r="Q366" s="210"/>
      <c r="R366" s="210"/>
      <c r="S366" s="210"/>
      <c r="T366" s="211"/>
      <c r="AT366" s="205" t="s">
        <v>158</v>
      </c>
      <c r="AU366" s="205" t="s">
        <v>78</v>
      </c>
      <c r="AV366" s="13" t="s">
        <v>78</v>
      </c>
      <c r="AW366" s="13" t="s">
        <v>34</v>
      </c>
      <c r="AX366" s="13" t="s">
        <v>74</v>
      </c>
      <c r="AY366" s="205" t="s">
        <v>145</v>
      </c>
    </row>
    <row r="367" spans="2:65" s="1" customFormat="1" ht="16.5" customHeight="1" x14ac:dyDescent="0.3">
      <c r="B367" s="180"/>
      <c r="C367" s="181" t="s">
        <v>523</v>
      </c>
      <c r="D367" s="181" t="s">
        <v>147</v>
      </c>
      <c r="E367" s="182" t="s">
        <v>945</v>
      </c>
      <c r="F367" s="183" t="s">
        <v>946</v>
      </c>
      <c r="G367" s="184" t="s">
        <v>185</v>
      </c>
      <c r="H367" s="185">
        <v>1.65</v>
      </c>
      <c r="I367" s="186">
        <v>6363</v>
      </c>
      <c r="J367" s="187">
        <f>H367*I367</f>
        <v>10498.949999999999</v>
      </c>
      <c r="K367" s="183" t="s">
        <v>151</v>
      </c>
      <c r="L367" s="40"/>
      <c r="M367" s="188" t="s">
        <v>5</v>
      </c>
      <c r="N367" s="189" t="s">
        <v>41</v>
      </c>
      <c r="O367" s="41"/>
      <c r="P367" s="190">
        <v>0</v>
      </c>
      <c r="Q367" s="190">
        <v>3.0931000000000001E-3</v>
      </c>
      <c r="R367" s="190">
        <v>5.1036149999999997E-3</v>
      </c>
      <c r="S367" s="190">
        <v>0.126</v>
      </c>
      <c r="T367" s="191">
        <v>0.2079</v>
      </c>
      <c r="AR367" s="24" t="s">
        <v>152</v>
      </c>
      <c r="AT367" s="24" t="s">
        <v>147</v>
      </c>
      <c r="AU367" s="24" t="s">
        <v>78</v>
      </c>
      <c r="AY367" s="24" t="s">
        <v>145</v>
      </c>
      <c r="BE367" s="192">
        <v>0</v>
      </c>
      <c r="BF367" s="192">
        <v>0</v>
      </c>
      <c r="BG367" s="192">
        <v>0</v>
      </c>
      <c r="BH367" s="192">
        <v>0</v>
      </c>
      <c r="BI367" s="192">
        <v>0</v>
      </c>
      <c r="BJ367" s="24" t="s">
        <v>74</v>
      </c>
      <c r="BK367" s="192">
        <v>0</v>
      </c>
      <c r="BL367" s="24" t="s">
        <v>152</v>
      </c>
      <c r="BM367" s="24" t="s">
        <v>947</v>
      </c>
    </row>
    <row r="368" spans="2:65" s="1" customFormat="1" ht="27" x14ac:dyDescent="0.3">
      <c r="B368" s="40"/>
      <c r="D368" s="193" t="s">
        <v>154</v>
      </c>
      <c r="F368" s="194" t="s">
        <v>948</v>
      </c>
      <c r="I368" s="155"/>
      <c r="L368" s="40"/>
      <c r="M368" s="195"/>
      <c r="N368" s="41"/>
      <c r="O368" s="41"/>
      <c r="P368" s="41"/>
      <c r="Q368" s="41"/>
      <c r="R368" s="41"/>
      <c r="S368" s="41"/>
      <c r="T368" s="69"/>
      <c r="AT368" s="24" t="s">
        <v>154</v>
      </c>
      <c r="AU368" s="24" t="s">
        <v>78</v>
      </c>
    </row>
    <row r="369" spans="2:65" s="1" customFormat="1" ht="54" x14ac:dyDescent="0.3">
      <c r="B369" s="40"/>
      <c r="D369" s="193" t="s">
        <v>156</v>
      </c>
      <c r="F369" s="196" t="s">
        <v>949</v>
      </c>
      <c r="I369" s="155"/>
      <c r="L369" s="40"/>
      <c r="M369" s="195"/>
      <c r="N369" s="41"/>
      <c r="O369" s="41"/>
      <c r="P369" s="41"/>
      <c r="Q369" s="41"/>
      <c r="R369" s="41"/>
      <c r="S369" s="41"/>
      <c r="T369" s="69"/>
      <c r="AT369" s="24" t="s">
        <v>156</v>
      </c>
      <c r="AU369" s="24" t="s">
        <v>78</v>
      </c>
    </row>
    <row r="370" spans="2:65" s="12" customFormat="1" x14ac:dyDescent="0.3">
      <c r="B370" s="197"/>
      <c r="D370" s="193" t="s">
        <v>158</v>
      </c>
      <c r="E370" s="198" t="s">
        <v>5</v>
      </c>
      <c r="F370" s="199" t="s">
        <v>159</v>
      </c>
      <c r="H370" s="198" t="s">
        <v>5</v>
      </c>
      <c r="I370" s="200"/>
      <c r="L370" s="197"/>
      <c r="M370" s="201"/>
      <c r="N370" s="202"/>
      <c r="O370" s="202"/>
      <c r="P370" s="202"/>
      <c r="Q370" s="202"/>
      <c r="R370" s="202"/>
      <c r="S370" s="202"/>
      <c r="T370" s="203"/>
      <c r="AT370" s="198" t="s">
        <v>158</v>
      </c>
      <c r="AU370" s="198" t="s">
        <v>78</v>
      </c>
      <c r="AV370" s="12" t="s">
        <v>74</v>
      </c>
      <c r="AW370" s="12" t="s">
        <v>34</v>
      </c>
      <c r="AX370" s="12" t="s">
        <v>70</v>
      </c>
      <c r="AY370" s="198" t="s">
        <v>145</v>
      </c>
    </row>
    <row r="371" spans="2:65" s="12" customFormat="1" x14ac:dyDescent="0.3">
      <c r="B371" s="197"/>
      <c r="D371" s="193" t="s">
        <v>158</v>
      </c>
      <c r="E371" s="198" t="s">
        <v>5</v>
      </c>
      <c r="F371" s="199" t="s">
        <v>950</v>
      </c>
      <c r="H371" s="198" t="s">
        <v>5</v>
      </c>
      <c r="I371" s="200"/>
      <c r="L371" s="197"/>
      <c r="M371" s="201"/>
      <c r="N371" s="202"/>
      <c r="O371" s="202"/>
      <c r="P371" s="202"/>
      <c r="Q371" s="202"/>
      <c r="R371" s="202"/>
      <c r="S371" s="202"/>
      <c r="T371" s="203"/>
      <c r="AT371" s="198" t="s">
        <v>158</v>
      </c>
      <c r="AU371" s="198" t="s">
        <v>78</v>
      </c>
      <c r="AV371" s="12" t="s">
        <v>74</v>
      </c>
      <c r="AW371" s="12" t="s">
        <v>34</v>
      </c>
      <c r="AX371" s="12" t="s">
        <v>70</v>
      </c>
      <c r="AY371" s="198" t="s">
        <v>145</v>
      </c>
    </row>
    <row r="372" spans="2:65" s="13" customFormat="1" x14ac:dyDescent="0.3">
      <c r="B372" s="204"/>
      <c r="D372" s="193" t="s">
        <v>158</v>
      </c>
      <c r="E372" s="205" t="s">
        <v>5</v>
      </c>
      <c r="F372" s="206" t="s">
        <v>1319</v>
      </c>
      <c r="H372" s="207">
        <v>1.65</v>
      </c>
      <c r="I372" s="208"/>
      <c r="L372" s="204"/>
      <c r="M372" s="209"/>
      <c r="N372" s="210"/>
      <c r="O372" s="210"/>
      <c r="P372" s="210"/>
      <c r="Q372" s="210"/>
      <c r="R372" s="210"/>
      <c r="S372" s="210"/>
      <c r="T372" s="211"/>
      <c r="AT372" s="205" t="s">
        <v>158</v>
      </c>
      <c r="AU372" s="205" t="s">
        <v>78</v>
      </c>
      <c r="AV372" s="13" t="s">
        <v>78</v>
      </c>
      <c r="AW372" s="13" t="s">
        <v>34</v>
      </c>
      <c r="AX372" s="13" t="s">
        <v>74</v>
      </c>
      <c r="AY372" s="205" t="s">
        <v>145</v>
      </c>
    </row>
    <row r="373" spans="2:65" s="11" customFormat="1" ht="29.85" customHeight="1" x14ac:dyDescent="0.3">
      <c r="B373" s="167"/>
      <c r="D373" s="168" t="s">
        <v>69</v>
      </c>
      <c r="E373" s="178" t="s">
        <v>969</v>
      </c>
      <c r="F373" s="178" t="s">
        <v>970</v>
      </c>
      <c r="I373" s="170"/>
      <c r="J373" s="179">
        <f>SUBTOTAL(9,J374:J394)</f>
        <v>10449.343999999999</v>
      </c>
      <c r="L373" s="167"/>
      <c r="M373" s="172"/>
      <c r="N373" s="173"/>
      <c r="O373" s="173"/>
      <c r="P373" s="174">
        <v>0</v>
      </c>
      <c r="Q373" s="173"/>
      <c r="R373" s="174">
        <v>0</v>
      </c>
      <c r="S373" s="173"/>
      <c r="T373" s="175">
        <v>0</v>
      </c>
      <c r="AR373" s="168" t="s">
        <v>74</v>
      </c>
      <c r="AT373" s="176" t="s">
        <v>69</v>
      </c>
      <c r="AU373" s="176" t="s">
        <v>74</v>
      </c>
      <c r="AY373" s="168" t="s">
        <v>145</v>
      </c>
      <c r="BK373" s="177">
        <v>0</v>
      </c>
    </row>
    <row r="374" spans="2:65" s="1" customFormat="1" ht="16.5" customHeight="1" x14ac:dyDescent="0.3">
      <c r="B374" s="180"/>
      <c r="C374" s="181" t="s">
        <v>529</v>
      </c>
      <c r="D374" s="181" t="s">
        <v>147</v>
      </c>
      <c r="E374" s="182" t="s">
        <v>972</v>
      </c>
      <c r="F374" s="183" t="s">
        <v>973</v>
      </c>
      <c r="G374" s="184" t="s">
        <v>260</v>
      </c>
      <c r="H374" s="185">
        <v>93.007999999999996</v>
      </c>
      <c r="I374" s="186">
        <v>37</v>
      </c>
      <c r="J374" s="187">
        <f>H374*I374</f>
        <v>3441.2959999999998</v>
      </c>
      <c r="K374" s="183" t="s">
        <v>151</v>
      </c>
      <c r="L374" s="40"/>
      <c r="M374" s="188" t="s">
        <v>5</v>
      </c>
      <c r="N374" s="189" t="s">
        <v>41</v>
      </c>
      <c r="O374" s="41"/>
      <c r="P374" s="190">
        <v>0</v>
      </c>
      <c r="Q374" s="190">
        <v>0</v>
      </c>
      <c r="R374" s="190">
        <v>0</v>
      </c>
      <c r="S374" s="190">
        <v>0</v>
      </c>
      <c r="T374" s="191">
        <v>0</v>
      </c>
      <c r="AR374" s="24" t="s">
        <v>152</v>
      </c>
      <c r="AT374" s="24" t="s">
        <v>147</v>
      </c>
      <c r="AU374" s="24" t="s">
        <v>78</v>
      </c>
      <c r="AY374" s="24" t="s">
        <v>145</v>
      </c>
      <c r="BE374" s="192">
        <v>0</v>
      </c>
      <c r="BF374" s="192">
        <v>0</v>
      </c>
      <c r="BG374" s="192">
        <v>0</v>
      </c>
      <c r="BH374" s="192">
        <v>0</v>
      </c>
      <c r="BI374" s="192">
        <v>0</v>
      </c>
      <c r="BJ374" s="24" t="s">
        <v>74</v>
      </c>
      <c r="BK374" s="192">
        <v>0</v>
      </c>
      <c r="BL374" s="24" t="s">
        <v>152</v>
      </c>
      <c r="BM374" s="24" t="s">
        <v>974</v>
      </c>
    </row>
    <row r="375" spans="2:65" s="1" customFormat="1" ht="27" x14ac:dyDescent="0.3">
      <c r="B375" s="40"/>
      <c r="D375" s="193" t="s">
        <v>154</v>
      </c>
      <c r="F375" s="194" t="s">
        <v>975</v>
      </c>
      <c r="I375" s="155"/>
      <c r="L375" s="40"/>
      <c r="M375" s="195"/>
      <c r="N375" s="41"/>
      <c r="O375" s="41"/>
      <c r="P375" s="41"/>
      <c r="Q375" s="41"/>
      <c r="R375" s="41"/>
      <c r="S375" s="41"/>
      <c r="T375" s="69"/>
      <c r="AT375" s="24" t="s">
        <v>154</v>
      </c>
      <c r="AU375" s="24" t="s">
        <v>78</v>
      </c>
    </row>
    <row r="376" spans="2:65" s="1" customFormat="1" ht="94.5" x14ac:dyDescent="0.3">
      <c r="B376" s="40"/>
      <c r="D376" s="193" t="s">
        <v>156</v>
      </c>
      <c r="F376" s="196" t="s">
        <v>976</v>
      </c>
      <c r="I376" s="155"/>
      <c r="L376" s="40"/>
      <c r="M376" s="195"/>
      <c r="N376" s="41"/>
      <c r="O376" s="41"/>
      <c r="P376" s="41"/>
      <c r="Q376" s="41"/>
      <c r="R376" s="41"/>
      <c r="S376" s="41"/>
      <c r="T376" s="69"/>
      <c r="AT376" s="24" t="s">
        <v>156</v>
      </c>
      <c r="AU376" s="24" t="s">
        <v>78</v>
      </c>
    </row>
    <row r="377" spans="2:65" s="13" customFormat="1" x14ac:dyDescent="0.3">
      <c r="B377" s="204"/>
      <c r="D377" s="193" t="s">
        <v>158</v>
      </c>
      <c r="E377" s="205" t="s">
        <v>5</v>
      </c>
      <c r="F377" s="206" t="s">
        <v>1320</v>
      </c>
      <c r="H377" s="207">
        <v>22.4</v>
      </c>
      <c r="I377" s="208"/>
      <c r="L377" s="204"/>
      <c r="M377" s="209"/>
      <c r="N377" s="210"/>
      <c r="O377" s="210"/>
      <c r="P377" s="210"/>
      <c r="Q377" s="210"/>
      <c r="R377" s="210"/>
      <c r="S377" s="210"/>
      <c r="T377" s="211"/>
      <c r="AT377" s="205" t="s">
        <v>158</v>
      </c>
      <c r="AU377" s="205" t="s">
        <v>78</v>
      </c>
      <c r="AV377" s="13" t="s">
        <v>78</v>
      </c>
      <c r="AW377" s="13" t="s">
        <v>34</v>
      </c>
      <c r="AX377" s="13" t="s">
        <v>70</v>
      </c>
      <c r="AY377" s="205" t="s">
        <v>145</v>
      </c>
    </row>
    <row r="378" spans="2:65" s="13" customFormat="1" x14ac:dyDescent="0.3">
      <c r="B378" s="204"/>
      <c r="D378" s="193" t="s">
        <v>158</v>
      </c>
      <c r="E378" s="205" t="s">
        <v>5</v>
      </c>
      <c r="F378" s="206" t="s">
        <v>1321</v>
      </c>
      <c r="H378" s="207">
        <v>70.400000000000006</v>
      </c>
      <c r="I378" s="208"/>
      <c r="L378" s="204"/>
      <c r="M378" s="209"/>
      <c r="N378" s="210"/>
      <c r="O378" s="210"/>
      <c r="P378" s="210"/>
      <c r="Q378" s="210"/>
      <c r="R378" s="210"/>
      <c r="S378" s="210"/>
      <c r="T378" s="211"/>
      <c r="AT378" s="205" t="s">
        <v>158</v>
      </c>
      <c r="AU378" s="205" t="s">
        <v>78</v>
      </c>
      <c r="AV378" s="13" t="s">
        <v>78</v>
      </c>
      <c r="AW378" s="13" t="s">
        <v>34</v>
      </c>
      <c r="AX378" s="13" t="s">
        <v>70</v>
      </c>
      <c r="AY378" s="205" t="s">
        <v>145</v>
      </c>
    </row>
    <row r="379" spans="2:65" s="13" customFormat="1" x14ac:dyDescent="0.3">
      <c r="B379" s="204"/>
      <c r="D379" s="193" t="s">
        <v>158</v>
      </c>
      <c r="E379" s="205" t="s">
        <v>5</v>
      </c>
      <c r="F379" s="206" t="s">
        <v>1322</v>
      </c>
      <c r="H379" s="207">
        <v>0.20799999999999999</v>
      </c>
      <c r="I379" s="208"/>
      <c r="L379" s="204"/>
      <c r="M379" s="209"/>
      <c r="N379" s="210"/>
      <c r="O379" s="210"/>
      <c r="P379" s="210"/>
      <c r="Q379" s="210"/>
      <c r="R379" s="210"/>
      <c r="S379" s="210"/>
      <c r="T379" s="211"/>
      <c r="AT379" s="205" t="s">
        <v>158</v>
      </c>
      <c r="AU379" s="205" t="s">
        <v>78</v>
      </c>
      <c r="AV379" s="13" t="s">
        <v>78</v>
      </c>
      <c r="AW379" s="13" t="s">
        <v>34</v>
      </c>
      <c r="AX379" s="13" t="s">
        <v>70</v>
      </c>
      <c r="AY379" s="205" t="s">
        <v>145</v>
      </c>
    </row>
    <row r="380" spans="2:65" s="14" customFormat="1" x14ac:dyDescent="0.3">
      <c r="B380" s="212"/>
      <c r="D380" s="193" t="s">
        <v>158</v>
      </c>
      <c r="E380" s="213" t="s">
        <v>5</v>
      </c>
      <c r="F380" s="214" t="s">
        <v>175</v>
      </c>
      <c r="H380" s="215">
        <v>93.007999999999996</v>
      </c>
      <c r="I380" s="216"/>
      <c r="L380" s="212"/>
      <c r="M380" s="217"/>
      <c r="N380" s="218"/>
      <c r="O380" s="218"/>
      <c r="P380" s="218"/>
      <c r="Q380" s="218"/>
      <c r="R380" s="218"/>
      <c r="S380" s="218"/>
      <c r="T380" s="219"/>
      <c r="AT380" s="213" t="s">
        <v>158</v>
      </c>
      <c r="AU380" s="213" t="s">
        <v>78</v>
      </c>
      <c r="AV380" s="14" t="s">
        <v>152</v>
      </c>
      <c r="AW380" s="14" t="s">
        <v>34</v>
      </c>
      <c r="AX380" s="14" t="s">
        <v>74</v>
      </c>
      <c r="AY380" s="213" t="s">
        <v>145</v>
      </c>
    </row>
    <row r="381" spans="2:65" s="1" customFormat="1" ht="16.5" customHeight="1" x14ac:dyDescent="0.3">
      <c r="B381" s="180"/>
      <c r="C381" s="181" t="s">
        <v>536</v>
      </c>
      <c r="D381" s="181" t="s">
        <v>147</v>
      </c>
      <c r="E381" s="182" t="s">
        <v>989</v>
      </c>
      <c r="F381" s="183" t="s">
        <v>990</v>
      </c>
      <c r="G381" s="184" t="s">
        <v>260</v>
      </c>
      <c r="H381" s="185">
        <v>372.03199999999998</v>
      </c>
      <c r="I381" s="186">
        <v>8</v>
      </c>
      <c r="J381" s="187">
        <f>H381*I381</f>
        <v>2976.2559999999999</v>
      </c>
      <c r="K381" s="183" t="s">
        <v>151</v>
      </c>
      <c r="L381" s="40"/>
      <c r="M381" s="188" t="s">
        <v>5</v>
      </c>
      <c r="N381" s="189" t="s">
        <v>41</v>
      </c>
      <c r="O381" s="41"/>
      <c r="P381" s="190">
        <v>0</v>
      </c>
      <c r="Q381" s="190">
        <v>0</v>
      </c>
      <c r="R381" s="190">
        <v>0</v>
      </c>
      <c r="S381" s="190">
        <v>0</v>
      </c>
      <c r="T381" s="191">
        <v>0</v>
      </c>
      <c r="AR381" s="24" t="s">
        <v>152</v>
      </c>
      <c r="AT381" s="24" t="s">
        <v>147</v>
      </c>
      <c r="AU381" s="24" t="s">
        <v>78</v>
      </c>
      <c r="AY381" s="24" t="s">
        <v>145</v>
      </c>
      <c r="BE381" s="192">
        <v>0</v>
      </c>
      <c r="BF381" s="192">
        <v>0</v>
      </c>
      <c r="BG381" s="192">
        <v>0</v>
      </c>
      <c r="BH381" s="192">
        <v>0</v>
      </c>
      <c r="BI381" s="192">
        <v>0</v>
      </c>
      <c r="BJ381" s="24" t="s">
        <v>74</v>
      </c>
      <c r="BK381" s="192">
        <v>0</v>
      </c>
      <c r="BL381" s="24" t="s">
        <v>152</v>
      </c>
      <c r="BM381" s="24" t="s">
        <v>991</v>
      </c>
    </row>
    <row r="382" spans="2:65" s="1" customFormat="1" ht="27" x14ac:dyDescent="0.3">
      <c r="B382" s="40"/>
      <c r="D382" s="193" t="s">
        <v>154</v>
      </c>
      <c r="F382" s="194" t="s">
        <v>992</v>
      </c>
      <c r="I382" s="155"/>
      <c r="L382" s="40"/>
      <c r="M382" s="195"/>
      <c r="N382" s="41"/>
      <c r="O382" s="41"/>
      <c r="P382" s="41"/>
      <c r="Q382" s="41"/>
      <c r="R382" s="41"/>
      <c r="S382" s="41"/>
      <c r="T382" s="69"/>
      <c r="AT382" s="24" t="s">
        <v>154</v>
      </c>
      <c r="AU382" s="24" t="s">
        <v>78</v>
      </c>
    </row>
    <row r="383" spans="2:65" s="1" customFormat="1" ht="94.5" x14ac:dyDescent="0.3">
      <c r="B383" s="40"/>
      <c r="D383" s="193" t="s">
        <v>156</v>
      </c>
      <c r="F383" s="196" t="s">
        <v>976</v>
      </c>
      <c r="I383" s="155"/>
      <c r="L383" s="40"/>
      <c r="M383" s="195"/>
      <c r="N383" s="41"/>
      <c r="O383" s="41"/>
      <c r="P383" s="41"/>
      <c r="Q383" s="41"/>
      <c r="R383" s="41"/>
      <c r="S383" s="41"/>
      <c r="T383" s="69"/>
      <c r="AT383" s="24" t="s">
        <v>156</v>
      </c>
      <c r="AU383" s="24" t="s">
        <v>78</v>
      </c>
    </row>
    <row r="384" spans="2:65" s="12" customFormat="1" x14ac:dyDescent="0.3">
      <c r="B384" s="197"/>
      <c r="D384" s="193" t="s">
        <v>158</v>
      </c>
      <c r="E384" s="198" t="s">
        <v>5</v>
      </c>
      <c r="F384" s="199" t="s">
        <v>993</v>
      </c>
      <c r="H384" s="198" t="s">
        <v>5</v>
      </c>
      <c r="I384" s="200"/>
      <c r="L384" s="197"/>
      <c r="M384" s="201"/>
      <c r="N384" s="202"/>
      <c r="O384" s="202"/>
      <c r="P384" s="202"/>
      <c r="Q384" s="202"/>
      <c r="R384" s="202"/>
      <c r="S384" s="202"/>
      <c r="T384" s="203"/>
      <c r="AT384" s="198" t="s">
        <v>158</v>
      </c>
      <c r="AU384" s="198" t="s">
        <v>78</v>
      </c>
      <c r="AV384" s="12" t="s">
        <v>74</v>
      </c>
      <c r="AW384" s="12" t="s">
        <v>34</v>
      </c>
      <c r="AX384" s="12" t="s">
        <v>70</v>
      </c>
      <c r="AY384" s="198" t="s">
        <v>145</v>
      </c>
    </row>
    <row r="385" spans="2:65" s="13" customFormat="1" x14ac:dyDescent="0.3">
      <c r="B385" s="204"/>
      <c r="D385" s="193" t="s">
        <v>158</v>
      </c>
      <c r="E385" s="205" t="s">
        <v>5</v>
      </c>
      <c r="F385" s="206" t="s">
        <v>1323</v>
      </c>
      <c r="H385" s="207">
        <v>372.03199999999998</v>
      </c>
      <c r="I385" s="208"/>
      <c r="L385" s="204"/>
      <c r="M385" s="209"/>
      <c r="N385" s="210"/>
      <c r="O385" s="210"/>
      <c r="P385" s="210"/>
      <c r="Q385" s="210"/>
      <c r="R385" s="210"/>
      <c r="S385" s="210"/>
      <c r="T385" s="211"/>
      <c r="AT385" s="205" t="s">
        <v>158</v>
      </c>
      <c r="AU385" s="205" t="s">
        <v>78</v>
      </c>
      <c r="AV385" s="13" t="s">
        <v>78</v>
      </c>
      <c r="AW385" s="13" t="s">
        <v>34</v>
      </c>
      <c r="AX385" s="13" t="s">
        <v>74</v>
      </c>
      <c r="AY385" s="205" t="s">
        <v>145</v>
      </c>
    </row>
    <row r="386" spans="2:65" s="1" customFormat="1" ht="16.5" customHeight="1" x14ac:dyDescent="0.3">
      <c r="B386" s="180"/>
      <c r="C386" s="181" t="s">
        <v>543</v>
      </c>
      <c r="D386" s="181" t="s">
        <v>147</v>
      </c>
      <c r="E386" s="182" t="s">
        <v>996</v>
      </c>
      <c r="F386" s="183" t="s">
        <v>997</v>
      </c>
      <c r="G386" s="184" t="s">
        <v>260</v>
      </c>
      <c r="H386" s="185">
        <v>0.20799999999999999</v>
      </c>
      <c r="I386" s="186">
        <v>199</v>
      </c>
      <c r="J386" s="187">
        <f>H386*I386</f>
        <v>41.391999999999996</v>
      </c>
      <c r="K386" s="183" t="s">
        <v>151</v>
      </c>
      <c r="L386" s="40"/>
      <c r="M386" s="188" t="s">
        <v>5</v>
      </c>
      <c r="N386" s="189" t="s">
        <v>41</v>
      </c>
      <c r="O386" s="41"/>
      <c r="P386" s="190">
        <v>0</v>
      </c>
      <c r="Q386" s="190">
        <v>0</v>
      </c>
      <c r="R386" s="190">
        <v>0</v>
      </c>
      <c r="S386" s="190">
        <v>0</v>
      </c>
      <c r="T386" s="191">
        <v>0</v>
      </c>
      <c r="AR386" s="24" t="s">
        <v>152</v>
      </c>
      <c r="AT386" s="24" t="s">
        <v>147</v>
      </c>
      <c r="AU386" s="24" t="s">
        <v>78</v>
      </c>
      <c r="AY386" s="24" t="s">
        <v>145</v>
      </c>
      <c r="BE386" s="192">
        <v>0</v>
      </c>
      <c r="BF386" s="192">
        <v>0</v>
      </c>
      <c r="BG386" s="192">
        <v>0</v>
      </c>
      <c r="BH386" s="192">
        <v>0</v>
      </c>
      <c r="BI386" s="192">
        <v>0</v>
      </c>
      <c r="BJ386" s="24" t="s">
        <v>74</v>
      </c>
      <c r="BK386" s="192">
        <v>0</v>
      </c>
      <c r="BL386" s="24" t="s">
        <v>152</v>
      </c>
      <c r="BM386" s="24" t="s">
        <v>998</v>
      </c>
    </row>
    <row r="387" spans="2:65" s="1" customFormat="1" x14ac:dyDescent="0.3">
      <c r="B387" s="40"/>
      <c r="D387" s="193" t="s">
        <v>154</v>
      </c>
      <c r="F387" s="194" t="s">
        <v>999</v>
      </c>
      <c r="I387" s="155"/>
      <c r="L387" s="40"/>
      <c r="M387" s="195"/>
      <c r="N387" s="41"/>
      <c r="O387" s="41"/>
      <c r="P387" s="41"/>
      <c r="Q387" s="41"/>
      <c r="R387" s="41"/>
      <c r="S387" s="41"/>
      <c r="T387" s="69"/>
      <c r="AT387" s="24" t="s">
        <v>154</v>
      </c>
      <c r="AU387" s="24" t="s">
        <v>78</v>
      </c>
    </row>
    <row r="388" spans="2:65" s="1" customFormat="1" ht="67.5" x14ac:dyDescent="0.3">
      <c r="B388" s="40"/>
      <c r="D388" s="193" t="s">
        <v>156</v>
      </c>
      <c r="F388" s="196" t="s">
        <v>1000</v>
      </c>
      <c r="I388" s="155"/>
      <c r="L388" s="40"/>
      <c r="M388" s="195"/>
      <c r="N388" s="41"/>
      <c r="O388" s="41"/>
      <c r="P388" s="41"/>
      <c r="Q388" s="41"/>
      <c r="R388" s="41"/>
      <c r="S388" s="41"/>
      <c r="T388" s="69"/>
      <c r="AT388" s="24" t="s">
        <v>156</v>
      </c>
      <c r="AU388" s="24" t="s">
        <v>78</v>
      </c>
    </row>
    <row r="389" spans="2:65" s="13" customFormat="1" x14ac:dyDescent="0.3">
      <c r="B389" s="204"/>
      <c r="D389" s="193" t="s">
        <v>158</v>
      </c>
      <c r="E389" s="205" t="s">
        <v>5</v>
      </c>
      <c r="F389" s="206" t="s">
        <v>1322</v>
      </c>
      <c r="H389" s="207">
        <v>0.20799999999999999</v>
      </c>
      <c r="I389" s="208"/>
      <c r="L389" s="204"/>
      <c r="M389" s="209"/>
      <c r="N389" s="210"/>
      <c r="O389" s="210"/>
      <c r="P389" s="210"/>
      <c r="Q389" s="210"/>
      <c r="R389" s="210"/>
      <c r="S389" s="210"/>
      <c r="T389" s="211"/>
      <c r="AT389" s="205" t="s">
        <v>158</v>
      </c>
      <c r="AU389" s="205" t="s">
        <v>78</v>
      </c>
      <c r="AV389" s="13" t="s">
        <v>78</v>
      </c>
      <c r="AW389" s="13" t="s">
        <v>34</v>
      </c>
      <c r="AX389" s="13" t="s">
        <v>74</v>
      </c>
      <c r="AY389" s="205" t="s">
        <v>145</v>
      </c>
    </row>
    <row r="390" spans="2:65" s="1" customFormat="1" ht="16.5" customHeight="1" x14ac:dyDescent="0.3">
      <c r="B390" s="180"/>
      <c r="C390" s="181" t="s">
        <v>551</v>
      </c>
      <c r="D390" s="181" t="s">
        <v>147</v>
      </c>
      <c r="E390" s="182" t="s">
        <v>1324</v>
      </c>
      <c r="F390" s="183" t="s">
        <v>1325</v>
      </c>
      <c r="G390" s="184" t="s">
        <v>260</v>
      </c>
      <c r="H390" s="185">
        <v>70.400000000000006</v>
      </c>
      <c r="I390" s="186">
        <v>22</v>
      </c>
      <c r="J390" s="187">
        <f>H390*I390</f>
        <v>1548.8000000000002</v>
      </c>
      <c r="K390" s="183" t="s">
        <v>151</v>
      </c>
      <c r="L390" s="40"/>
      <c r="M390" s="188" t="s">
        <v>5</v>
      </c>
      <c r="N390" s="189" t="s">
        <v>41</v>
      </c>
      <c r="O390" s="41"/>
      <c r="P390" s="190">
        <v>0</v>
      </c>
      <c r="Q390" s="190">
        <v>0</v>
      </c>
      <c r="R390" s="190">
        <v>0</v>
      </c>
      <c r="S390" s="190">
        <v>0</v>
      </c>
      <c r="T390" s="191">
        <v>0</v>
      </c>
      <c r="AR390" s="24" t="s">
        <v>152</v>
      </c>
      <c r="AT390" s="24" t="s">
        <v>147</v>
      </c>
      <c r="AU390" s="24" t="s">
        <v>78</v>
      </c>
      <c r="AY390" s="24" t="s">
        <v>145</v>
      </c>
      <c r="BE390" s="192">
        <v>0</v>
      </c>
      <c r="BF390" s="192">
        <v>0</v>
      </c>
      <c r="BG390" s="192">
        <v>0</v>
      </c>
      <c r="BH390" s="192">
        <v>0</v>
      </c>
      <c r="BI390" s="192">
        <v>0</v>
      </c>
      <c r="BJ390" s="24" t="s">
        <v>74</v>
      </c>
      <c r="BK390" s="192">
        <v>0</v>
      </c>
      <c r="BL390" s="24" t="s">
        <v>152</v>
      </c>
      <c r="BM390" s="24" t="s">
        <v>1326</v>
      </c>
    </row>
    <row r="391" spans="2:65" s="1" customFormat="1" x14ac:dyDescent="0.3">
      <c r="B391" s="40"/>
      <c r="D391" s="193" t="s">
        <v>154</v>
      </c>
      <c r="F391" s="194" t="s">
        <v>1327</v>
      </c>
      <c r="I391" s="155"/>
      <c r="L391" s="40"/>
      <c r="M391" s="195"/>
      <c r="N391" s="41"/>
      <c r="O391" s="41"/>
      <c r="P391" s="41"/>
      <c r="Q391" s="41"/>
      <c r="R391" s="41"/>
      <c r="S391" s="41"/>
      <c r="T391" s="69"/>
      <c r="AT391" s="24" t="s">
        <v>154</v>
      </c>
      <c r="AU391" s="24" t="s">
        <v>78</v>
      </c>
    </row>
    <row r="392" spans="2:65" s="1" customFormat="1" ht="67.5" x14ac:dyDescent="0.3">
      <c r="B392" s="40"/>
      <c r="D392" s="193" t="s">
        <v>156</v>
      </c>
      <c r="F392" s="196" t="s">
        <v>1000</v>
      </c>
      <c r="I392" s="155"/>
      <c r="L392" s="40"/>
      <c r="M392" s="195"/>
      <c r="N392" s="41"/>
      <c r="O392" s="41"/>
      <c r="P392" s="41"/>
      <c r="Q392" s="41"/>
      <c r="R392" s="41"/>
      <c r="S392" s="41"/>
      <c r="T392" s="69"/>
      <c r="AT392" s="24" t="s">
        <v>156</v>
      </c>
      <c r="AU392" s="24" t="s">
        <v>78</v>
      </c>
    </row>
    <row r="393" spans="2:65" s="13" customFormat="1" x14ac:dyDescent="0.3">
      <c r="B393" s="204"/>
      <c r="D393" s="193" t="s">
        <v>158</v>
      </c>
      <c r="E393" s="205" t="s">
        <v>5</v>
      </c>
      <c r="F393" s="206" t="s">
        <v>1321</v>
      </c>
      <c r="H393" s="207">
        <v>70.400000000000006</v>
      </c>
      <c r="I393" s="208"/>
      <c r="L393" s="204"/>
      <c r="M393" s="209"/>
      <c r="N393" s="210"/>
      <c r="O393" s="210"/>
      <c r="P393" s="210"/>
      <c r="Q393" s="210"/>
      <c r="R393" s="210"/>
      <c r="S393" s="210"/>
      <c r="T393" s="211"/>
      <c r="AT393" s="205" t="s">
        <v>158</v>
      </c>
      <c r="AU393" s="205" t="s">
        <v>78</v>
      </c>
      <c r="AV393" s="13" t="s">
        <v>78</v>
      </c>
      <c r="AW393" s="13" t="s">
        <v>34</v>
      </c>
      <c r="AX393" s="13" t="s">
        <v>74</v>
      </c>
      <c r="AY393" s="205" t="s">
        <v>145</v>
      </c>
    </row>
    <row r="394" spans="2:65" s="1" customFormat="1" ht="16.5" customHeight="1" x14ac:dyDescent="0.3">
      <c r="B394" s="180"/>
      <c r="C394" s="181" t="s">
        <v>559</v>
      </c>
      <c r="D394" s="181" t="s">
        <v>147</v>
      </c>
      <c r="E394" s="182" t="s">
        <v>1007</v>
      </c>
      <c r="F394" s="183" t="s">
        <v>1008</v>
      </c>
      <c r="G394" s="184" t="s">
        <v>260</v>
      </c>
      <c r="H394" s="185">
        <v>22.4</v>
      </c>
      <c r="I394" s="186">
        <v>109</v>
      </c>
      <c r="J394" s="187">
        <f>H394*I394</f>
        <v>2441.6</v>
      </c>
      <c r="K394" s="183" t="s">
        <v>151</v>
      </c>
      <c r="L394" s="40"/>
      <c r="M394" s="188" t="s">
        <v>5</v>
      </c>
      <c r="N394" s="189" t="s">
        <v>41</v>
      </c>
      <c r="O394" s="41"/>
      <c r="P394" s="190">
        <v>0</v>
      </c>
      <c r="Q394" s="190">
        <v>0</v>
      </c>
      <c r="R394" s="190">
        <v>0</v>
      </c>
      <c r="S394" s="190">
        <v>0</v>
      </c>
      <c r="T394" s="191">
        <v>0</v>
      </c>
      <c r="AR394" s="24" t="s">
        <v>152</v>
      </c>
      <c r="AT394" s="24" t="s">
        <v>147</v>
      </c>
      <c r="AU394" s="24" t="s">
        <v>78</v>
      </c>
      <c r="AY394" s="24" t="s">
        <v>145</v>
      </c>
      <c r="BE394" s="192">
        <v>0</v>
      </c>
      <c r="BF394" s="192">
        <v>0</v>
      </c>
      <c r="BG394" s="192">
        <v>0</v>
      </c>
      <c r="BH394" s="192">
        <v>0</v>
      </c>
      <c r="BI394" s="192">
        <v>0</v>
      </c>
      <c r="BJ394" s="24" t="s">
        <v>74</v>
      </c>
      <c r="BK394" s="192">
        <v>0</v>
      </c>
      <c r="BL394" s="24" t="s">
        <v>152</v>
      </c>
      <c r="BM394" s="24" t="s">
        <v>1009</v>
      </c>
    </row>
    <row r="395" spans="2:65" s="1" customFormat="1" x14ac:dyDescent="0.3">
      <c r="B395" s="40"/>
      <c r="D395" s="193" t="s">
        <v>154</v>
      </c>
      <c r="F395" s="194" t="s">
        <v>1010</v>
      </c>
      <c r="I395" s="155"/>
      <c r="L395" s="40"/>
      <c r="M395" s="195"/>
      <c r="N395" s="41"/>
      <c r="O395" s="41"/>
      <c r="P395" s="41"/>
      <c r="Q395" s="41"/>
      <c r="R395" s="41"/>
      <c r="S395" s="41"/>
      <c r="T395" s="69"/>
      <c r="AT395" s="24" t="s">
        <v>154</v>
      </c>
      <c r="AU395" s="24" t="s">
        <v>78</v>
      </c>
    </row>
    <row r="396" spans="2:65" s="1" customFormat="1" ht="67.5" x14ac:dyDescent="0.3">
      <c r="B396" s="40"/>
      <c r="D396" s="193" t="s">
        <v>156</v>
      </c>
      <c r="F396" s="196" t="s">
        <v>1000</v>
      </c>
      <c r="I396" s="155"/>
      <c r="L396" s="40"/>
      <c r="M396" s="195"/>
      <c r="N396" s="41"/>
      <c r="O396" s="41"/>
      <c r="P396" s="41"/>
      <c r="Q396" s="41"/>
      <c r="R396" s="41"/>
      <c r="S396" s="41"/>
      <c r="T396" s="69"/>
      <c r="AT396" s="24" t="s">
        <v>156</v>
      </c>
      <c r="AU396" s="24" t="s">
        <v>78</v>
      </c>
    </row>
    <row r="397" spans="2:65" s="13" customFormat="1" x14ac:dyDescent="0.3">
      <c r="B397" s="204"/>
      <c r="D397" s="193" t="s">
        <v>158</v>
      </c>
      <c r="E397" s="205" t="s">
        <v>5</v>
      </c>
      <c r="F397" s="206" t="s">
        <v>1320</v>
      </c>
      <c r="H397" s="207">
        <v>22.4</v>
      </c>
      <c r="I397" s="208"/>
      <c r="L397" s="204"/>
      <c r="M397" s="209"/>
      <c r="N397" s="210"/>
      <c r="O397" s="210"/>
      <c r="P397" s="210"/>
      <c r="Q397" s="210"/>
      <c r="R397" s="210"/>
      <c r="S397" s="210"/>
      <c r="T397" s="211"/>
      <c r="AT397" s="205" t="s">
        <v>158</v>
      </c>
      <c r="AU397" s="205" t="s">
        <v>78</v>
      </c>
      <c r="AV397" s="13" t="s">
        <v>78</v>
      </c>
      <c r="AW397" s="13" t="s">
        <v>34</v>
      </c>
      <c r="AX397" s="13" t="s">
        <v>74</v>
      </c>
      <c r="AY397" s="205" t="s">
        <v>145</v>
      </c>
    </row>
    <row r="398" spans="2:65" s="11" customFormat="1" ht="29.85" customHeight="1" x14ac:dyDescent="0.3">
      <c r="B398" s="167"/>
      <c r="D398" s="168" t="s">
        <v>69</v>
      </c>
      <c r="E398" s="178" t="s">
        <v>1011</v>
      </c>
      <c r="F398" s="178" t="s">
        <v>1012</v>
      </c>
      <c r="I398" s="170"/>
      <c r="J398" s="179">
        <f>J399</f>
        <v>15281.598997620551</v>
      </c>
      <c r="L398" s="167"/>
      <c r="M398" s="172"/>
      <c r="N398" s="173"/>
      <c r="O398" s="173"/>
      <c r="P398" s="174">
        <v>0</v>
      </c>
      <c r="Q398" s="173"/>
      <c r="R398" s="174">
        <v>0</v>
      </c>
      <c r="S398" s="173"/>
      <c r="T398" s="175">
        <v>0</v>
      </c>
      <c r="AR398" s="168" t="s">
        <v>74</v>
      </c>
      <c r="AT398" s="176" t="s">
        <v>69</v>
      </c>
      <c r="AU398" s="176" t="s">
        <v>74</v>
      </c>
      <c r="AY398" s="168" t="s">
        <v>145</v>
      </c>
      <c r="BK398" s="177">
        <v>0</v>
      </c>
    </row>
    <row r="399" spans="2:65" s="1" customFormat="1" ht="16.5" customHeight="1" x14ac:dyDescent="0.3">
      <c r="B399" s="180"/>
      <c r="C399" s="181" t="s">
        <v>564</v>
      </c>
      <c r="D399" s="181" t="s">
        <v>147</v>
      </c>
      <c r="E399" s="182" t="s">
        <v>1014</v>
      </c>
      <c r="F399" s="183" t="s">
        <v>1015</v>
      </c>
      <c r="G399" s="184" t="s">
        <v>260</v>
      </c>
      <c r="H399" s="185">
        <v>292.48899999999998</v>
      </c>
      <c r="I399" s="186">
        <v>52.246747732805517</v>
      </c>
      <c r="J399" s="187">
        <f>H399*I399</f>
        <v>15281.598997620551</v>
      </c>
      <c r="K399" s="183" t="s">
        <v>151</v>
      </c>
      <c r="L399" s="40"/>
      <c r="M399" s="188" t="s">
        <v>5</v>
      </c>
      <c r="N399" s="189" t="s">
        <v>41</v>
      </c>
      <c r="O399" s="41"/>
      <c r="P399" s="190">
        <v>0</v>
      </c>
      <c r="Q399" s="190">
        <v>0</v>
      </c>
      <c r="R399" s="190">
        <v>0</v>
      </c>
      <c r="S399" s="190">
        <v>0</v>
      </c>
      <c r="T399" s="191">
        <v>0</v>
      </c>
      <c r="AR399" s="24" t="s">
        <v>152</v>
      </c>
      <c r="AT399" s="24" t="s">
        <v>147</v>
      </c>
      <c r="AU399" s="24" t="s">
        <v>78</v>
      </c>
      <c r="AY399" s="24" t="s">
        <v>145</v>
      </c>
      <c r="BE399" s="192">
        <v>0</v>
      </c>
      <c r="BF399" s="192">
        <v>0</v>
      </c>
      <c r="BG399" s="192">
        <v>0</v>
      </c>
      <c r="BH399" s="192">
        <v>0</v>
      </c>
      <c r="BI399" s="192">
        <v>0</v>
      </c>
      <c r="BJ399" s="24" t="s">
        <v>74</v>
      </c>
      <c r="BK399" s="192">
        <v>0</v>
      </c>
      <c r="BL399" s="24" t="s">
        <v>152</v>
      </c>
      <c r="BM399" s="24" t="s">
        <v>1016</v>
      </c>
    </row>
    <row r="400" spans="2:65" s="1" customFormat="1" ht="27" x14ac:dyDescent="0.3">
      <c r="B400" s="40"/>
      <c r="D400" s="193" t="s">
        <v>154</v>
      </c>
      <c r="F400" s="194" t="s">
        <v>1017</v>
      </c>
      <c r="I400" s="155"/>
      <c r="L400" s="40"/>
      <c r="M400" s="239"/>
      <c r="N400" s="240"/>
      <c r="O400" s="240"/>
      <c r="P400" s="240"/>
      <c r="Q400" s="240"/>
      <c r="R400" s="240"/>
      <c r="S400" s="240"/>
      <c r="T400" s="241"/>
      <c r="AT400" s="24" t="s">
        <v>154</v>
      </c>
      <c r="AU400" s="24" t="s">
        <v>78</v>
      </c>
    </row>
    <row r="401" spans="2:12" s="1" customFormat="1" ht="6.95" customHeight="1" x14ac:dyDescent="0.3">
      <c r="B401" s="55"/>
      <c r="C401" s="56"/>
      <c r="D401" s="56"/>
      <c r="E401" s="56"/>
      <c r="F401" s="56"/>
      <c r="G401" s="56"/>
      <c r="H401" s="56"/>
      <c r="I401" s="133"/>
      <c r="J401" s="56"/>
      <c r="K401" s="56"/>
      <c r="L401" s="40"/>
    </row>
  </sheetData>
  <autoFilter ref="C89:K400"/>
  <mergeCells count="13">
    <mergeCell ref="E82:H82"/>
    <mergeCell ref="G1:H1"/>
    <mergeCell ref="L2:V2"/>
    <mergeCell ref="E49:H49"/>
    <mergeCell ref="E51:H51"/>
    <mergeCell ref="J55:J56"/>
    <mergeCell ref="E78:H78"/>
    <mergeCell ref="E80:H80"/>
    <mergeCell ref="E7:H7"/>
    <mergeCell ref="E9:H9"/>
    <mergeCell ref="E11:H11"/>
    <mergeCell ref="E26:H26"/>
    <mergeCell ref="E47:H47"/>
  </mergeCells>
  <hyperlinks>
    <hyperlink ref="F1:G1" location="C2" display="1) Krycí list soupisu"/>
    <hyperlink ref="G1:H1" location="C58" display="2) Rekapitulace"/>
    <hyperlink ref="J1" location="C89" display="3) Soupis prací"/>
    <hyperlink ref="L1:V1" location="'Rekapitulace stavby'!C2" display="Rekapitulace stavby"/>
  </hyperlinks>
  <pageMargins left="0.58333330000000005" right="0.58333330000000005" top="0.58333330000000005" bottom="0.58333330000000005" header="0" footer="0"/>
  <pageSetup paperSize="9" scale="70" fitToHeight="100" orientation="portrait"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89"/>
  <sheetViews>
    <sheetView showGridLines="0" workbookViewId="0">
      <pane ySplit="1" topLeftCell="A64" activePane="bottomLeft" state="frozen"/>
      <selection pane="bottomLeft" activeCell="F98" sqref="F98"/>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5"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21"/>
      <c r="B1" s="106"/>
      <c r="C1" s="106"/>
      <c r="D1" s="107" t="s">
        <v>1</v>
      </c>
      <c r="E1" s="106"/>
      <c r="F1" s="108" t="s">
        <v>100</v>
      </c>
      <c r="G1" s="297" t="s">
        <v>101</v>
      </c>
      <c r="H1" s="297"/>
      <c r="I1" s="109"/>
      <c r="J1" s="108" t="s">
        <v>102</v>
      </c>
      <c r="K1" s="107" t="s">
        <v>103</v>
      </c>
      <c r="L1" s="108" t="s">
        <v>104</v>
      </c>
      <c r="M1" s="108"/>
      <c r="N1" s="108"/>
      <c r="O1" s="108"/>
      <c r="P1" s="108"/>
      <c r="Q1" s="108"/>
      <c r="R1" s="108"/>
      <c r="S1" s="108"/>
      <c r="T1" s="108"/>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x14ac:dyDescent="0.3">
      <c r="L2" s="263" t="s">
        <v>8</v>
      </c>
      <c r="M2" s="264"/>
      <c r="N2" s="264"/>
      <c r="O2" s="264"/>
      <c r="P2" s="264"/>
      <c r="Q2" s="264"/>
      <c r="R2" s="264"/>
      <c r="S2" s="264"/>
      <c r="T2" s="264"/>
      <c r="U2" s="264"/>
      <c r="V2" s="264"/>
      <c r="AT2" s="24" t="s">
        <v>99</v>
      </c>
    </row>
    <row r="3" spans="1:70" ht="6.95" customHeight="1" x14ac:dyDescent="0.3">
      <c r="B3" s="25"/>
      <c r="C3" s="26"/>
      <c r="D3" s="26"/>
      <c r="E3" s="26"/>
      <c r="F3" s="26"/>
      <c r="G3" s="26"/>
      <c r="H3" s="26"/>
      <c r="I3" s="110"/>
      <c r="J3" s="26"/>
      <c r="K3" s="27"/>
      <c r="AT3" s="24" t="s">
        <v>78</v>
      </c>
    </row>
    <row r="4" spans="1:70" ht="36.950000000000003" customHeight="1" x14ac:dyDescent="0.3">
      <c r="B4" s="28"/>
      <c r="C4" s="29"/>
      <c r="D4" s="30" t="s">
        <v>105</v>
      </c>
      <c r="E4" s="29"/>
      <c r="F4" s="29"/>
      <c r="G4" s="29"/>
      <c r="H4" s="29"/>
      <c r="I4" s="111"/>
      <c r="J4" s="29"/>
      <c r="K4" s="31"/>
      <c r="M4" s="32" t="s">
        <v>13</v>
      </c>
      <c r="AT4" s="24" t="s">
        <v>6</v>
      </c>
    </row>
    <row r="5" spans="1:70" ht="6.95" customHeight="1" x14ac:dyDescent="0.3">
      <c r="B5" s="28"/>
      <c r="C5" s="29"/>
      <c r="D5" s="29"/>
      <c r="E5" s="29"/>
      <c r="F5" s="29"/>
      <c r="G5" s="29"/>
      <c r="H5" s="29"/>
      <c r="I5" s="111"/>
      <c r="J5" s="29"/>
      <c r="K5" s="31"/>
    </row>
    <row r="6" spans="1:70" ht="15" x14ac:dyDescent="0.3">
      <c r="B6" s="28"/>
      <c r="C6" s="29"/>
      <c r="D6" s="37" t="s">
        <v>19</v>
      </c>
      <c r="E6" s="29"/>
      <c r="F6" s="29"/>
      <c r="G6" s="29"/>
      <c r="H6" s="29"/>
      <c r="I6" s="111"/>
      <c r="J6" s="29"/>
      <c r="K6" s="31"/>
    </row>
    <row r="7" spans="1:70" ht="16.5" customHeight="1" x14ac:dyDescent="0.3">
      <c r="B7" s="28"/>
      <c r="C7" s="29"/>
      <c r="D7" s="29"/>
      <c r="E7" s="298" t="s">
        <v>20</v>
      </c>
      <c r="F7" s="304"/>
      <c r="G7" s="304"/>
      <c r="H7" s="304"/>
      <c r="I7" s="111"/>
      <c r="J7" s="29"/>
      <c r="K7" s="31"/>
    </row>
    <row r="8" spans="1:70" ht="15" x14ac:dyDescent="0.3">
      <c r="B8" s="28"/>
      <c r="C8" s="29"/>
      <c r="D8" s="37" t="s">
        <v>106</v>
      </c>
      <c r="E8" s="29"/>
      <c r="F8" s="29"/>
      <c r="G8" s="29"/>
      <c r="H8" s="29"/>
      <c r="I8" s="111"/>
      <c r="J8" s="29"/>
      <c r="K8" s="31"/>
    </row>
    <row r="9" spans="1:70" s="1" customFormat="1" ht="16.5" customHeight="1" x14ac:dyDescent="0.3">
      <c r="B9" s="40"/>
      <c r="C9" s="41"/>
      <c r="D9" s="41"/>
      <c r="E9" s="298" t="s">
        <v>1214</v>
      </c>
      <c r="F9" s="299"/>
      <c r="G9" s="299"/>
      <c r="H9" s="299"/>
      <c r="I9" s="112"/>
      <c r="J9" s="41"/>
      <c r="K9" s="44"/>
    </row>
    <row r="10" spans="1:70" s="1" customFormat="1" ht="15" x14ac:dyDescent="0.3">
      <c r="B10" s="40"/>
      <c r="C10" s="41"/>
      <c r="D10" s="37" t="s">
        <v>108</v>
      </c>
      <c r="E10" s="41"/>
      <c r="F10" s="41"/>
      <c r="G10" s="41"/>
      <c r="H10" s="41"/>
      <c r="I10" s="112"/>
      <c r="J10" s="41"/>
      <c r="K10" s="44"/>
    </row>
    <row r="11" spans="1:70" s="1" customFormat="1" ht="36.950000000000003" customHeight="1" x14ac:dyDescent="0.3">
      <c r="B11" s="40"/>
      <c r="C11" s="41"/>
      <c r="D11" s="41"/>
      <c r="E11" s="300" t="s">
        <v>1328</v>
      </c>
      <c r="F11" s="299"/>
      <c r="G11" s="299"/>
      <c r="H11" s="299"/>
      <c r="I11" s="112"/>
      <c r="J11" s="41"/>
      <c r="K11" s="44"/>
    </row>
    <row r="12" spans="1:70" s="1" customFormat="1" x14ac:dyDescent="0.3">
      <c r="B12" s="40"/>
      <c r="C12" s="41"/>
      <c r="D12" s="41"/>
      <c r="E12" s="41"/>
      <c r="F12" s="41"/>
      <c r="G12" s="41"/>
      <c r="H12" s="41"/>
      <c r="I12" s="112"/>
      <c r="J12" s="41"/>
      <c r="K12" s="44"/>
    </row>
    <row r="13" spans="1:70" s="1" customFormat="1" ht="14.45" customHeight="1" x14ac:dyDescent="0.3">
      <c r="B13" s="40"/>
      <c r="C13" s="41"/>
      <c r="D13" s="37" t="s">
        <v>21</v>
      </c>
      <c r="E13" s="41"/>
      <c r="F13" s="35" t="s">
        <v>5</v>
      </c>
      <c r="G13" s="41"/>
      <c r="H13" s="41"/>
      <c r="I13" s="113" t="s">
        <v>22</v>
      </c>
      <c r="J13" s="35" t="s">
        <v>5</v>
      </c>
      <c r="K13" s="44"/>
    </row>
    <row r="14" spans="1:70" s="1" customFormat="1" ht="14.45" customHeight="1" x14ac:dyDescent="0.3">
      <c r="B14" s="40"/>
      <c r="C14" s="41"/>
      <c r="D14" s="37" t="s">
        <v>23</v>
      </c>
      <c r="E14" s="41"/>
      <c r="F14" s="35" t="s">
        <v>24</v>
      </c>
      <c r="G14" s="41"/>
      <c r="H14" s="41"/>
      <c r="I14" s="113" t="s">
        <v>25</v>
      </c>
      <c r="J14" s="114" t="s">
        <v>26</v>
      </c>
      <c r="K14" s="44"/>
    </row>
    <row r="15" spans="1:70" s="1" customFormat="1" ht="10.9" customHeight="1" x14ac:dyDescent="0.3">
      <c r="B15" s="40"/>
      <c r="C15" s="41"/>
      <c r="D15" s="41"/>
      <c r="E15" s="41"/>
      <c r="F15" s="41"/>
      <c r="G15" s="41"/>
      <c r="H15" s="41"/>
      <c r="I15" s="112"/>
      <c r="J15" s="41"/>
      <c r="K15" s="44"/>
    </row>
    <row r="16" spans="1:70" s="1" customFormat="1" ht="14.45" customHeight="1" x14ac:dyDescent="0.3">
      <c r="B16" s="40"/>
      <c r="C16" s="41"/>
      <c r="D16" s="37" t="s">
        <v>27</v>
      </c>
      <c r="E16" s="41"/>
      <c r="F16" s="41"/>
      <c r="G16" s="41"/>
      <c r="H16" s="41"/>
      <c r="I16" s="113" t="s">
        <v>28</v>
      </c>
      <c r="J16" s="35" t="s">
        <v>5</v>
      </c>
      <c r="K16" s="44"/>
    </row>
    <row r="17" spans="2:11" s="1" customFormat="1" ht="18" customHeight="1" x14ac:dyDescent="0.3">
      <c r="B17" s="40"/>
      <c r="C17" s="41"/>
      <c r="D17" s="41"/>
      <c r="E17" s="35" t="s">
        <v>29</v>
      </c>
      <c r="F17" s="41"/>
      <c r="G17" s="41"/>
      <c r="H17" s="41"/>
      <c r="I17" s="113" t="s">
        <v>30</v>
      </c>
      <c r="J17" s="35" t="s">
        <v>5</v>
      </c>
      <c r="K17" s="44"/>
    </row>
    <row r="18" spans="2:11" s="1" customFormat="1" ht="6.95" customHeight="1" x14ac:dyDescent="0.3">
      <c r="B18" s="40"/>
      <c r="C18" s="41"/>
      <c r="D18" s="41"/>
      <c r="E18" s="41"/>
      <c r="F18" s="41"/>
      <c r="G18" s="41"/>
      <c r="H18" s="41"/>
      <c r="I18" s="112"/>
      <c r="J18" s="41"/>
      <c r="K18" s="44"/>
    </row>
    <row r="19" spans="2:11" s="1" customFormat="1" ht="14.45" customHeight="1" x14ac:dyDescent="0.3">
      <c r="B19" s="40"/>
      <c r="C19" s="41"/>
      <c r="D19" s="37" t="s">
        <v>31</v>
      </c>
      <c r="E19" s="41"/>
      <c r="F19" s="41"/>
      <c r="G19" s="41"/>
      <c r="H19" s="41"/>
      <c r="I19" s="113" t="s">
        <v>28</v>
      </c>
      <c r="J19" s="35" t="s">
        <v>5</v>
      </c>
      <c r="K19" s="44"/>
    </row>
    <row r="20" spans="2:11" s="1" customFormat="1" ht="18" customHeight="1" x14ac:dyDescent="0.3">
      <c r="B20" s="40"/>
      <c r="C20" s="41"/>
      <c r="D20" s="41"/>
      <c r="E20" s="35" t="s">
        <v>5</v>
      </c>
      <c r="F20" s="41"/>
      <c r="G20" s="41"/>
      <c r="H20" s="41"/>
      <c r="I20" s="113" t="s">
        <v>30</v>
      </c>
      <c r="J20" s="35" t="s">
        <v>5</v>
      </c>
      <c r="K20" s="44"/>
    </row>
    <row r="21" spans="2:11" s="1" customFormat="1" ht="6.95" customHeight="1" x14ac:dyDescent="0.3">
      <c r="B21" s="40"/>
      <c r="C21" s="41"/>
      <c r="D21" s="41"/>
      <c r="E21" s="41"/>
      <c r="F21" s="41"/>
      <c r="G21" s="41"/>
      <c r="H21" s="41"/>
      <c r="I21" s="112"/>
      <c r="J21" s="41"/>
      <c r="K21" s="44"/>
    </row>
    <row r="22" spans="2:11" s="1" customFormat="1" ht="14.45" customHeight="1" x14ac:dyDescent="0.3">
      <c r="B22" s="40"/>
      <c r="C22" s="41"/>
      <c r="D22" s="37" t="s">
        <v>32</v>
      </c>
      <c r="E22" s="41"/>
      <c r="F22" s="41"/>
      <c r="G22" s="41"/>
      <c r="H22" s="41"/>
      <c r="I22" s="113" t="s">
        <v>28</v>
      </c>
      <c r="J22" s="35" t="s">
        <v>5</v>
      </c>
      <c r="K22" s="44"/>
    </row>
    <row r="23" spans="2:11" s="1" customFormat="1" ht="18" customHeight="1" x14ac:dyDescent="0.3">
      <c r="B23" s="40"/>
      <c r="C23" s="41"/>
      <c r="D23" s="41"/>
      <c r="E23" s="35" t="s">
        <v>33</v>
      </c>
      <c r="F23" s="41"/>
      <c r="G23" s="41"/>
      <c r="H23" s="41"/>
      <c r="I23" s="113" t="s">
        <v>30</v>
      </c>
      <c r="J23" s="35" t="s">
        <v>5</v>
      </c>
      <c r="K23" s="44"/>
    </row>
    <row r="24" spans="2:11" s="1" customFormat="1" ht="6.95" customHeight="1" x14ac:dyDescent="0.3">
      <c r="B24" s="40"/>
      <c r="C24" s="41"/>
      <c r="D24" s="41"/>
      <c r="E24" s="41"/>
      <c r="F24" s="41"/>
      <c r="G24" s="41"/>
      <c r="H24" s="41"/>
      <c r="I24" s="112"/>
      <c r="J24" s="41"/>
      <c r="K24" s="44"/>
    </row>
    <row r="25" spans="2:11" s="1" customFormat="1" ht="14.45" customHeight="1" x14ac:dyDescent="0.3">
      <c r="B25" s="40"/>
      <c r="C25" s="41"/>
      <c r="D25" s="37" t="s">
        <v>35</v>
      </c>
      <c r="E25" s="41"/>
      <c r="F25" s="41"/>
      <c r="G25" s="41"/>
      <c r="H25" s="41"/>
      <c r="I25" s="112"/>
      <c r="J25" s="41"/>
      <c r="K25" s="44"/>
    </row>
    <row r="26" spans="2:11" s="7" customFormat="1" ht="16.5" customHeight="1" x14ac:dyDescent="0.3">
      <c r="B26" s="115"/>
      <c r="C26" s="116"/>
      <c r="D26" s="116"/>
      <c r="E26" s="270" t="s">
        <v>5</v>
      </c>
      <c r="F26" s="270"/>
      <c r="G26" s="270"/>
      <c r="H26" s="270"/>
      <c r="I26" s="117"/>
      <c r="J26" s="116"/>
      <c r="K26" s="118"/>
    </row>
    <row r="27" spans="2:11" s="1" customFormat="1" ht="6.95" customHeight="1" x14ac:dyDescent="0.3">
      <c r="B27" s="40"/>
      <c r="C27" s="41"/>
      <c r="D27" s="41"/>
      <c r="E27" s="41"/>
      <c r="F27" s="41"/>
      <c r="G27" s="41"/>
      <c r="H27" s="41"/>
      <c r="I27" s="112"/>
      <c r="J27" s="41"/>
      <c r="K27" s="44"/>
    </row>
    <row r="28" spans="2:11" s="1" customFormat="1" ht="6.95" customHeight="1" x14ac:dyDescent="0.3">
      <c r="B28" s="40"/>
      <c r="C28" s="41"/>
      <c r="D28" s="67"/>
      <c r="E28" s="67"/>
      <c r="F28" s="67"/>
      <c r="G28" s="67"/>
      <c r="H28" s="67"/>
      <c r="I28" s="119"/>
      <c r="J28" s="67"/>
      <c r="K28" s="120"/>
    </row>
    <row r="29" spans="2:11" s="1" customFormat="1" ht="25.35" customHeight="1" x14ac:dyDescent="0.3">
      <c r="B29" s="40"/>
      <c r="C29" s="41"/>
      <c r="D29" s="121" t="s">
        <v>36</v>
      </c>
      <c r="E29" s="41"/>
      <c r="F29" s="41"/>
      <c r="G29" s="41"/>
      <c r="H29" s="41"/>
      <c r="I29" s="112"/>
      <c r="J29" s="122">
        <f>J60</f>
        <v>18293</v>
      </c>
      <c r="K29" s="44"/>
    </row>
    <row r="30" spans="2:11" s="1" customFormat="1" ht="6.95" customHeight="1" x14ac:dyDescent="0.3">
      <c r="B30" s="40"/>
      <c r="C30" s="41"/>
      <c r="D30" s="67"/>
      <c r="E30" s="67"/>
      <c r="F30" s="67"/>
      <c r="G30" s="67"/>
      <c r="H30" s="67"/>
      <c r="I30" s="119"/>
      <c r="J30" s="67"/>
      <c r="K30" s="120"/>
    </row>
    <row r="31" spans="2:11" s="1" customFormat="1" ht="14.45" customHeight="1" x14ac:dyDescent="0.3">
      <c r="B31" s="40"/>
      <c r="C31" s="41"/>
      <c r="D31" s="41"/>
      <c r="E31" s="41"/>
      <c r="F31" s="45" t="s">
        <v>38</v>
      </c>
      <c r="G31" s="41"/>
      <c r="H31" s="41"/>
      <c r="I31" s="123" t="s">
        <v>37</v>
      </c>
      <c r="J31" s="45" t="s">
        <v>39</v>
      </c>
      <c r="K31" s="44"/>
    </row>
    <row r="32" spans="2:11" s="1" customFormat="1" ht="14.45" customHeight="1" x14ac:dyDescent="0.3">
      <c r="B32" s="40"/>
      <c r="C32" s="41"/>
      <c r="D32" s="48" t="s">
        <v>40</v>
      </c>
      <c r="E32" s="48" t="s">
        <v>41</v>
      </c>
      <c r="F32" s="124">
        <f>J29</f>
        <v>18293</v>
      </c>
      <c r="G32" s="41"/>
      <c r="H32" s="41"/>
      <c r="I32" s="125">
        <v>0.21</v>
      </c>
      <c r="J32" s="124">
        <f>F32*0.21</f>
        <v>3841.5299999999997</v>
      </c>
      <c r="K32" s="44"/>
    </row>
    <row r="33" spans="2:11" s="1" customFormat="1" ht="14.45" customHeight="1" x14ac:dyDescent="0.3">
      <c r="B33" s="40"/>
      <c r="C33" s="41"/>
      <c r="D33" s="41"/>
      <c r="E33" s="48" t="s">
        <v>42</v>
      </c>
      <c r="F33" s="124">
        <v>0</v>
      </c>
      <c r="G33" s="41"/>
      <c r="H33" s="41"/>
      <c r="I33" s="125">
        <v>0.15</v>
      </c>
      <c r="J33" s="124">
        <v>0</v>
      </c>
      <c r="K33" s="44"/>
    </row>
    <row r="34" spans="2:11" s="1" customFormat="1" ht="14.45" hidden="1" customHeight="1" x14ac:dyDescent="0.3">
      <c r="B34" s="40"/>
      <c r="C34" s="41"/>
      <c r="D34" s="41"/>
      <c r="E34" s="48" t="s">
        <v>43</v>
      </c>
      <c r="F34" s="124">
        <v>0</v>
      </c>
      <c r="G34" s="41"/>
      <c r="H34" s="41"/>
      <c r="I34" s="125">
        <v>0.21</v>
      </c>
      <c r="J34" s="124">
        <v>0</v>
      </c>
      <c r="K34" s="44"/>
    </row>
    <row r="35" spans="2:11" s="1" customFormat="1" ht="14.45" hidden="1" customHeight="1" x14ac:dyDescent="0.3">
      <c r="B35" s="40"/>
      <c r="C35" s="41"/>
      <c r="D35" s="41"/>
      <c r="E35" s="48" t="s">
        <v>44</v>
      </c>
      <c r="F35" s="124">
        <v>0</v>
      </c>
      <c r="G35" s="41"/>
      <c r="H35" s="41"/>
      <c r="I35" s="125">
        <v>0.15</v>
      </c>
      <c r="J35" s="124">
        <v>0</v>
      </c>
      <c r="K35" s="44"/>
    </row>
    <row r="36" spans="2:11" s="1" customFormat="1" ht="14.45" hidden="1" customHeight="1" x14ac:dyDescent="0.3">
      <c r="B36" s="40"/>
      <c r="C36" s="41"/>
      <c r="D36" s="41"/>
      <c r="E36" s="48" t="s">
        <v>45</v>
      </c>
      <c r="F36" s="124">
        <v>0</v>
      </c>
      <c r="G36" s="41"/>
      <c r="H36" s="41"/>
      <c r="I36" s="125">
        <v>0</v>
      </c>
      <c r="J36" s="124">
        <v>0</v>
      </c>
      <c r="K36" s="44"/>
    </row>
    <row r="37" spans="2:11" s="1" customFormat="1" ht="6.95" customHeight="1" x14ac:dyDescent="0.3">
      <c r="B37" s="40"/>
      <c r="C37" s="41"/>
      <c r="D37" s="41"/>
      <c r="E37" s="41"/>
      <c r="F37" s="41"/>
      <c r="G37" s="41"/>
      <c r="H37" s="41"/>
      <c r="I37" s="112"/>
      <c r="J37" s="41"/>
      <c r="K37" s="44"/>
    </row>
    <row r="38" spans="2:11" s="1" customFormat="1" ht="25.35" customHeight="1" x14ac:dyDescent="0.3">
      <c r="B38" s="40"/>
      <c r="C38" s="126"/>
      <c r="D38" s="127" t="s">
        <v>46</v>
      </c>
      <c r="E38" s="70"/>
      <c r="F38" s="70"/>
      <c r="G38" s="128" t="s">
        <v>47</v>
      </c>
      <c r="H38" s="129" t="s">
        <v>48</v>
      </c>
      <c r="I38" s="130"/>
      <c r="J38" s="131">
        <f>J29+J32</f>
        <v>22134.53</v>
      </c>
      <c r="K38" s="132"/>
    </row>
    <row r="39" spans="2:11" s="1" customFormat="1" ht="14.45" customHeight="1" x14ac:dyDescent="0.3">
      <c r="B39" s="55"/>
      <c r="C39" s="56"/>
      <c r="D39" s="56"/>
      <c r="E39" s="56"/>
      <c r="F39" s="56"/>
      <c r="G39" s="56"/>
      <c r="H39" s="56"/>
      <c r="I39" s="133"/>
      <c r="J39" s="56"/>
      <c r="K39" s="57"/>
    </row>
    <row r="43" spans="2:11" s="1" customFormat="1" ht="6.95" customHeight="1" x14ac:dyDescent="0.3">
      <c r="B43" s="58"/>
      <c r="C43" s="59"/>
      <c r="D43" s="59"/>
      <c r="E43" s="59"/>
      <c r="F43" s="59"/>
      <c r="G43" s="59"/>
      <c r="H43" s="59"/>
      <c r="I43" s="134"/>
      <c r="J43" s="59"/>
      <c r="K43" s="135"/>
    </row>
    <row r="44" spans="2:11" s="1" customFormat="1" ht="36.950000000000003" customHeight="1" x14ac:dyDescent="0.3">
      <c r="B44" s="40"/>
      <c r="C44" s="30" t="s">
        <v>110</v>
      </c>
      <c r="D44" s="41"/>
      <c r="E44" s="41"/>
      <c r="F44" s="41"/>
      <c r="G44" s="41"/>
      <c r="H44" s="41"/>
      <c r="I44" s="112"/>
      <c r="J44" s="41"/>
      <c r="K44" s="44"/>
    </row>
    <row r="45" spans="2:11" s="1" customFormat="1" ht="6.95" customHeight="1" x14ac:dyDescent="0.3">
      <c r="B45" s="40"/>
      <c r="C45" s="41"/>
      <c r="D45" s="41"/>
      <c r="E45" s="41"/>
      <c r="F45" s="41"/>
      <c r="G45" s="41"/>
      <c r="H45" s="41"/>
      <c r="I45" s="112"/>
      <c r="J45" s="41"/>
      <c r="K45" s="44"/>
    </row>
    <row r="46" spans="2:11" s="1" customFormat="1" ht="14.45" customHeight="1" x14ac:dyDescent="0.3">
      <c r="B46" s="40"/>
      <c r="C46" s="37" t="s">
        <v>19</v>
      </c>
      <c r="D46" s="41"/>
      <c r="E46" s="41"/>
      <c r="F46" s="41"/>
      <c r="G46" s="41"/>
      <c r="H46" s="41"/>
      <c r="I46" s="112"/>
      <c r="J46" s="41"/>
      <c r="K46" s="44"/>
    </row>
    <row r="47" spans="2:11" s="1" customFormat="1" ht="16.5" customHeight="1" x14ac:dyDescent="0.3">
      <c r="B47" s="40"/>
      <c r="C47" s="41"/>
      <c r="D47" s="41"/>
      <c r="E47" s="298" t="s">
        <v>20</v>
      </c>
      <c r="F47" s="304"/>
      <c r="G47" s="304"/>
      <c r="H47" s="304"/>
      <c r="I47" s="112"/>
      <c r="J47" s="41"/>
      <c r="K47" s="44"/>
    </row>
    <row r="48" spans="2:11" ht="15" x14ac:dyDescent="0.3">
      <c r="B48" s="28"/>
      <c r="C48" s="37" t="s">
        <v>106</v>
      </c>
      <c r="D48" s="29"/>
      <c r="E48" s="29"/>
      <c r="F48" s="29"/>
      <c r="G48" s="29"/>
      <c r="H48" s="29"/>
      <c r="I48" s="111"/>
      <c r="J48" s="29"/>
      <c r="K48" s="31"/>
    </row>
    <row r="49" spans="2:47" s="1" customFormat="1" ht="16.5" customHeight="1" x14ac:dyDescent="0.3">
      <c r="B49" s="40"/>
      <c r="C49" s="41"/>
      <c r="D49" s="41"/>
      <c r="E49" s="298" t="s">
        <v>1214</v>
      </c>
      <c r="F49" s="299"/>
      <c r="G49" s="299"/>
      <c r="H49" s="299"/>
      <c r="I49" s="112"/>
      <c r="J49" s="41"/>
      <c r="K49" s="44"/>
    </row>
    <row r="50" spans="2:47" s="1" customFormat="1" ht="14.45" customHeight="1" x14ac:dyDescent="0.3">
      <c r="B50" s="40"/>
      <c r="C50" s="37" t="s">
        <v>108</v>
      </c>
      <c r="D50" s="41"/>
      <c r="E50" s="41"/>
      <c r="F50" s="41"/>
      <c r="G50" s="41"/>
      <c r="H50" s="41"/>
      <c r="I50" s="112"/>
      <c r="J50" s="41"/>
      <c r="K50" s="44"/>
    </row>
    <row r="51" spans="2:47" s="1" customFormat="1" ht="17.25" customHeight="1" x14ac:dyDescent="0.3">
      <c r="B51" s="40"/>
      <c r="C51" s="41"/>
      <c r="D51" s="41"/>
      <c r="E51" s="300" t="s">
        <v>1328</v>
      </c>
      <c r="F51" s="299"/>
      <c r="G51" s="299"/>
      <c r="H51" s="299"/>
      <c r="I51" s="112"/>
      <c r="J51" s="41"/>
      <c r="K51" s="44"/>
    </row>
    <row r="52" spans="2:47" s="1" customFormat="1" ht="6.95" customHeight="1" x14ac:dyDescent="0.3">
      <c r="B52" s="40"/>
      <c r="C52" s="41"/>
      <c r="D52" s="41"/>
      <c r="E52" s="41"/>
      <c r="F52" s="41"/>
      <c r="G52" s="41"/>
      <c r="H52" s="41"/>
      <c r="I52" s="112"/>
      <c r="J52" s="41"/>
      <c r="K52" s="44"/>
    </row>
    <row r="53" spans="2:47" s="1" customFormat="1" ht="18" customHeight="1" x14ac:dyDescent="0.3">
      <c r="B53" s="40"/>
      <c r="C53" s="37" t="s">
        <v>23</v>
      </c>
      <c r="D53" s="41"/>
      <c r="E53" s="41"/>
      <c r="F53" s="35" t="s">
        <v>24</v>
      </c>
      <c r="G53" s="41"/>
      <c r="H53" s="41"/>
      <c r="I53" s="113" t="s">
        <v>25</v>
      </c>
      <c r="J53" s="114" t="s">
        <v>26</v>
      </c>
      <c r="K53" s="44"/>
    </row>
    <row r="54" spans="2:47" s="1" customFormat="1" ht="6.95" customHeight="1" x14ac:dyDescent="0.3">
      <c r="B54" s="40"/>
      <c r="C54" s="41"/>
      <c r="D54" s="41"/>
      <c r="E54" s="41"/>
      <c r="F54" s="41"/>
      <c r="G54" s="41"/>
      <c r="H54" s="41"/>
      <c r="I54" s="112"/>
      <c r="J54" s="41"/>
      <c r="K54" s="44"/>
    </row>
    <row r="55" spans="2:47" s="1" customFormat="1" ht="15" x14ac:dyDescent="0.3">
      <c r="B55" s="40"/>
      <c r="C55" s="37" t="s">
        <v>27</v>
      </c>
      <c r="D55" s="41"/>
      <c r="E55" s="41"/>
      <c r="F55" s="35" t="s">
        <v>29</v>
      </c>
      <c r="G55" s="41"/>
      <c r="H55" s="41"/>
      <c r="I55" s="113" t="s">
        <v>32</v>
      </c>
      <c r="J55" s="270" t="s">
        <v>33</v>
      </c>
      <c r="K55" s="44"/>
    </row>
    <row r="56" spans="2:47" s="1" customFormat="1" ht="14.45" customHeight="1" x14ac:dyDescent="0.3">
      <c r="B56" s="40"/>
      <c r="C56" s="37" t="s">
        <v>31</v>
      </c>
      <c r="D56" s="41"/>
      <c r="E56" s="41"/>
      <c r="F56" s="35" t="s">
        <v>5</v>
      </c>
      <c r="G56" s="41"/>
      <c r="H56" s="41"/>
      <c r="I56" s="112"/>
      <c r="J56" s="301"/>
      <c r="K56" s="44"/>
    </row>
    <row r="57" spans="2:47" s="1" customFormat="1" ht="10.35" customHeight="1" x14ac:dyDescent="0.3">
      <c r="B57" s="40"/>
      <c r="C57" s="41"/>
      <c r="D57" s="41"/>
      <c r="E57" s="41"/>
      <c r="F57" s="41"/>
      <c r="G57" s="41"/>
      <c r="H57" s="41"/>
      <c r="I57" s="112"/>
      <c r="J57" s="41"/>
      <c r="K57" s="44"/>
    </row>
    <row r="58" spans="2:47" s="1" customFormat="1" ht="29.25" customHeight="1" x14ac:dyDescent="0.3">
      <c r="B58" s="40"/>
      <c r="C58" s="136" t="s">
        <v>111</v>
      </c>
      <c r="D58" s="126"/>
      <c r="E58" s="126"/>
      <c r="F58" s="126"/>
      <c r="G58" s="126"/>
      <c r="H58" s="126"/>
      <c r="I58" s="137"/>
      <c r="J58" s="138" t="s">
        <v>112</v>
      </c>
      <c r="K58" s="139"/>
    </row>
    <row r="59" spans="2:47" s="1" customFormat="1" ht="10.35" customHeight="1" x14ac:dyDescent="0.3">
      <c r="B59" s="40"/>
      <c r="C59" s="41"/>
      <c r="D59" s="41"/>
      <c r="E59" s="41"/>
      <c r="F59" s="41"/>
      <c r="G59" s="41"/>
      <c r="H59" s="41"/>
      <c r="I59" s="112"/>
      <c r="J59" s="41"/>
      <c r="K59" s="44"/>
    </row>
    <row r="60" spans="2:47" s="1" customFormat="1" ht="29.25" customHeight="1" x14ac:dyDescent="0.3">
      <c r="B60" s="40"/>
      <c r="C60" s="140" t="s">
        <v>113</v>
      </c>
      <c r="D60" s="41"/>
      <c r="E60" s="41"/>
      <c r="F60" s="41"/>
      <c r="G60" s="41"/>
      <c r="H60" s="41"/>
      <c r="I60" s="112"/>
      <c r="J60" s="122">
        <f>J84</f>
        <v>18293</v>
      </c>
      <c r="K60" s="44"/>
      <c r="AU60" s="24" t="s">
        <v>114</v>
      </c>
    </row>
    <row r="61" spans="2:47" s="8" customFormat="1" ht="24.95" customHeight="1" x14ac:dyDescent="0.3">
      <c r="B61" s="141"/>
      <c r="C61" s="142"/>
      <c r="D61" s="143" t="s">
        <v>1186</v>
      </c>
      <c r="E61" s="144"/>
      <c r="F61" s="144"/>
      <c r="G61" s="144"/>
      <c r="H61" s="144"/>
      <c r="I61" s="145"/>
      <c r="J61" s="146">
        <f>J62</f>
        <v>18293</v>
      </c>
      <c r="K61" s="147"/>
    </row>
    <row r="62" spans="2:47" s="9" customFormat="1" ht="19.899999999999999" customHeight="1" x14ac:dyDescent="0.3">
      <c r="B62" s="148"/>
      <c r="C62" s="149"/>
      <c r="D62" s="150" t="s">
        <v>1329</v>
      </c>
      <c r="E62" s="151"/>
      <c r="F62" s="151"/>
      <c r="G62" s="151"/>
      <c r="H62" s="151"/>
      <c r="I62" s="152"/>
      <c r="J62" s="153">
        <f>J86</f>
        <v>18293</v>
      </c>
      <c r="K62" s="154"/>
    </row>
    <row r="63" spans="2:47" s="1" customFormat="1" ht="21.75" customHeight="1" x14ac:dyDescent="0.3">
      <c r="B63" s="40"/>
      <c r="C63" s="41"/>
      <c r="D63" s="41"/>
      <c r="E63" s="41"/>
      <c r="F63" s="41"/>
      <c r="G63" s="41"/>
      <c r="H63" s="41"/>
      <c r="I63" s="112"/>
      <c r="J63" s="41"/>
      <c r="K63" s="44"/>
    </row>
    <row r="64" spans="2:47" s="1" customFormat="1" ht="6.95" customHeight="1" x14ac:dyDescent="0.3">
      <c r="B64" s="55"/>
      <c r="C64" s="56"/>
      <c r="D64" s="56"/>
      <c r="E64" s="56"/>
      <c r="F64" s="56"/>
      <c r="G64" s="56"/>
      <c r="H64" s="56"/>
      <c r="I64" s="133"/>
      <c r="J64" s="56"/>
      <c r="K64" s="57"/>
    </row>
    <row r="68" spans="2:12" s="1" customFormat="1" ht="6.95" customHeight="1" x14ac:dyDescent="0.3">
      <c r="B68" s="58"/>
      <c r="C68" s="59"/>
      <c r="D68" s="59"/>
      <c r="E68" s="59"/>
      <c r="F68" s="59"/>
      <c r="G68" s="59"/>
      <c r="H68" s="59"/>
      <c r="I68" s="134"/>
      <c r="J68" s="59"/>
      <c r="K68" s="59"/>
      <c r="L68" s="40"/>
    </row>
    <row r="69" spans="2:12" s="1" customFormat="1" ht="36.950000000000003" customHeight="1" x14ac:dyDescent="0.3">
      <c r="B69" s="40"/>
      <c r="C69" s="60" t="s">
        <v>129</v>
      </c>
      <c r="I69" s="155"/>
      <c r="L69" s="40"/>
    </row>
    <row r="70" spans="2:12" s="1" customFormat="1" ht="6.95" customHeight="1" x14ac:dyDescent="0.3">
      <c r="B70" s="40"/>
      <c r="I70" s="155"/>
      <c r="L70" s="40"/>
    </row>
    <row r="71" spans="2:12" s="1" customFormat="1" ht="14.45" customHeight="1" x14ac:dyDescent="0.3">
      <c r="B71" s="40"/>
      <c r="C71" s="62" t="s">
        <v>19</v>
      </c>
      <c r="I71" s="155"/>
      <c r="L71" s="40"/>
    </row>
    <row r="72" spans="2:12" s="1" customFormat="1" ht="16.5" customHeight="1" x14ac:dyDescent="0.3">
      <c r="B72" s="40"/>
      <c r="E72" s="302" t="s">
        <v>20</v>
      </c>
      <c r="F72" s="303"/>
      <c r="G72" s="303"/>
      <c r="H72" s="303"/>
      <c r="I72" s="155"/>
      <c r="L72" s="40"/>
    </row>
    <row r="73" spans="2:12" ht="15" x14ac:dyDescent="0.3">
      <c r="B73" s="28"/>
      <c r="C73" s="62" t="s">
        <v>106</v>
      </c>
      <c r="L73" s="28"/>
    </row>
    <row r="74" spans="2:12" s="1" customFormat="1" ht="16.5" customHeight="1" x14ac:dyDescent="0.3">
      <c r="B74" s="40"/>
      <c r="E74" s="302" t="s">
        <v>1214</v>
      </c>
      <c r="F74" s="296"/>
      <c r="G74" s="296"/>
      <c r="H74" s="296"/>
      <c r="I74" s="155"/>
      <c r="L74" s="40"/>
    </row>
    <row r="75" spans="2:12" s="1" customFormat="1" ht="14.45" customHeight="1" x14ac:dyDescent="0.3">
      <c r="B75" s="40"/>
      <c r="C75" s="62" t="s">
        <v>108</v>
      </c>
      <c r="I75" s="155"/>
      <c r="L75" s="40"/>
    </row>
    <row r="76" spans="2:12" s="1" customFormat="1" ht="17.25" customHeight="1" x14ac:dyDescent="0.3">
      <c r="B76" s="40"/>
      <c r="E76" s="288" t="s">
        <v>1328</v>
      </c>
      <c r="F76" s="296"/>
      <c r="G76" s="296"/>
      <c r="H76" s="296"/>
      <c r="I76" s="155"/>
      <c r="L76" s="40"/>
    </row>
    <row r="77" spans="2:12" s="1" customFormat="1" ht="6.95" customHeight="1" x14ac:dyDescent="0.3">
      <c r="B77" s="40"/>
      <c r="I77" s="155"/>
      <c r="L77" s="40"/>
    </row>
    <row r="78" spans="2:12" s="1" customFormat="1" ht="18" customHeight="1" x14ac:dyDescent="0.3">
      <c r="B78" s="40"/>
      <c r="C78" s="62" t="s">
        <v>23</v>
      </c>
      <c r="F78" s="156" t="s">
        <v>24</v>
      </c>
      <c r="I78" s="157" t="s">
        <v>25</v>
      </c>
      <c r="J78" s="66" t="s">
        <v>26</v>
      </c>
      <c r="L78" s="40"/>
    </row>
    <row r="79" spans="2:12" s="1" customFormat="1" ht="6.95" customHeight="1" x14ac:dyDescent="0.3">
      <c r="B79" s="40"/>
      <c r="I79" s="155"/>
      <c r="L79" s="40"/>
    </row>
    <row r="80" spans="2:12" s="1" customFormat="1" ht="15" x14ac:dyDescent="0.3">
      <c r="B80" s="40"/>
      <c r="C80" s="62" t="s">
        <v>27</v>
      </c>
      <c r="F80" s="156" t="s">
        <v>29</v>
      </c>
      <c r="I80" s="157" t="s">
        <v>32</v>
      </c>
      <c r="J80" s="156" t="s">
        <v>33</v>
      </c>
      <c r="L80" s="40"/>
    </row>
    <row r="81" spans="2:65" s="1" customFormat="1" ht="14.45" customHeight="1" x14ac:dyDescent="0.3">
      <c r="B81" s="40"/>
      <c r="C81" s="62" t="s">
        <v>31</v>
      </c>
      <c r="F81" s="156" t="s">
        <v>5</v>
      </c>
      <c r="I81" s="155"/>
      <c r="L81" s="40"/>
    </row>
    <row r="82" spans="2:65" s="1" customFormat="1" ht="10.35" customHeight="1" x14ac:dyDescent="0.3">
      <c r="B82" s="40"/>
      <c r="I82" s="155"/>
      <c r="L82" s="40"/>
    </row>
    <row r="83" spans="2:65" s="10" customFormat="1" ht="29.25" customHeight="1" x14ac:dyDescent="0.3">
      <c r="B83" s="158"/>
      <c r="C83" s="159" t="s">
        <v>130</v>
      </c>
      <c r="D83" s="160" t="s">
        <v>55</v>
      </c>
      <c r="E83" s="160" t="s">
        <v>51</v>
      </c>
      <c r="F83" s="160" t="s">
        <v>131</v>
      </c>
      <c r="G83" s="160" t="s">
        <v>132</v>
      </c>
      <c r="H83" s="160" t="s">
        <v>133</v>
      </c>
      <c r="I83" s="161" t="s">
        <v>134</v>
      </c>
      <c r="J83" s="160" t="s">
        <v>112</v>
      </c>
      <c r="K83" s="162" t="s">
        <v>135</v>
      </c>
      <c r="L83" s="158"/>
      <c r="M83" s="72" t="s">
        <v>136</v>
      </c>
      <c r="N83" s="73" t="s">
        <v>40</v>
      </c>
      <c r="O83" s="73" t="s">
        <v>137</v>
      </c>
      <c r="P83" s="73" t="s">
        <v>138</v>
      </c>
      <c r="Q83" s="73" t="s">
        <v>139</v>
      </c>
      <c r="R83" s="73" t="s">
        <v>140</v>
      </c>
      <c r="S83" s="73" t="s">
        <v>141</v>
      </c>
      <c r="T83" s="74" t="s">
        <v>142</v>
      </c>
    </row>
    <row r="84" spans="2:65" s="1" customFormat="1" ht="29.25" customHeight="1" x14ac:dyDescent="0.35">
      <c r="B84" s="40"/>
      <c r="C84" s="76" t="s">
        <v>113</v>
      </c>
      <c r="I84" s="155"/>
      <c r="J84" s="163">
        <f>J85</f>
        <v>18293</v>
      </c>
      <c r="L84" s="40"/>
      <c r="M84" s="75"/>
      <c r="N84" s="67"/>
      <c r="O84" s="67"/>
      <c r="P84" s="164">
        <v>0</v>
      </c>
      <c r="Q84" s="67"/>
      <c r="R84" s="164">
        <v>0</v>
      </c>
      <c r="S84" s="67"/>
      <c r="T84" s="165">
        <v>0</v>
      </c>
      <c r="AT84" s="24" t="s">
        <v>69</v>
      </c>
      <c r="AU84" s="24" t="s">
        <v>114</v>
      </c>
      <c r="BK84" s="166">
        <v>0</v>
      </c>
    </row>
    <row r="85" spans="2:65" s="11" customFormat="1" ht="37.35" customHeight="1" x14ac:dyDescent="0.35">
      <c r="B85" s="167"/>
      <c r="D85" s="168" t="s">
        <v>69</v>
      </c>
      <c r="E85" s="169" t="s">
        <v>1206</v>
      </c>
      <c r="F85" s="169" t="s">
        <v>1207</v>
      </c>
      <c r="I85" s="170"/>
      <c r="J85" s="171">
        <f>J86</f>
        <v>18293</v>
      </c>
      <c r="L85" s="167"/>
      <c r="M85" s="172"/>
      <c r="N85" s="173"/>
      <c r="O85" s="173"/>
      <c r="P85" s="174">
        <v>0</v>
      </c>
      <c r="Q85" s="173"/>
      <c r="R85" s="174">
        <v>0</v>
      </c>
      <c r="S85" s="173"/>
      <c r="T85" s="175">
        <v>0</v>
      </c>
      <c r="AR85" s="168" t="s">
        <v>182</v>
      </c>
      <c r="AT85" s="176" t="s">
        <v>69</v>
      </c>
      <c r="AU85" s="176" t="s">
        <v>70</v>
      </c>
      <c r="AY85" s="168" t="s">
        <v>145</v>
      </c>
      <c r="BK85" s="177">
        <v>0</v>
      </c>
    </row>
    <row r="86" spans="2:65" s="11" customFormat="1" ht="19.899999999999999" customHeight="1" x14ac:dyDescent="0.3">
      <c r="B86" s="167"/>
      <c r="D86" s="168" t="s">
        <v>69</v>
      </c>
      <c r="E86" s="178" t="s">
        <v>1330</v>
      </c>
      <c r="F86" s="178" t="s">
        <v>1331</v>
      </c>
      <c r="I86" s="170"/>
      <c r="J86" s="179">
        <f>J87</f>
        <v>18293</v>
      </c>
      <c r="L86" s="167"/>
      <c r="M86" s="172"/>
      <c r="N86" s="173"/>
      <c r="O86" s="173"/>
      <c r="P86" s="174">
        <v>0</v>
      </c>
      <c r="Q86" s="173"/>
      <c r="R86" s="174">
        <v>0</v>
      </c>
      <c r="S86" s="173"/>
      <c r="T86" s="175">
        <v>0</v>
      </c>
      <c r="AR86" s="168" t="s">
        <v>182</v>
      </c>
      <c r="AT86" s="176" t="s">
        <v>69</v>
      </c>
      <c r="AU86" s="176" t="s">
        <v>74</v>
      </c>
      <c r="AY86" s="168" t="s">
        <v>145</v>
      </c>
      <c r="BK86" s="177">
        <v>0</v>
      </c>
    </row>
    <row r="87" spans="2:65" s="1" customFormat="1" ht="16.5" customHeight="1" x14ac:dyDescent="0.3">
      <c r="B87" s="180"/>
      <c r="C87" s="181" t="s">
        <v>74</v>
      </c>
      <c r="D87" s="181" t="s">
        <v>147</v>
      </c>
      <c r="E87" s="182" t="s">
        <v>1332</v>
      </c>
      <c r="F87" s="183" t="s">
        <v>1331</v>
      </c>
      <c r="G87" s="184" t="s">
        <v>253</v>
      </c>
      <c r="H87" s="185">
        <v>1</v>
      </c>
      <c r="I87" s="186">
        <v>18293</v>
      </c>
      <c r="J87" s="187">
        <f>H87*I87</f>
        <v>18293</v>
      </c>
      <c r="K87" s="183" t="s">
        <v>151</v>
      </c>
      <c r="L87" s="40"/>
      <c r="M87" s="188" t="s">
        <v>5</v>
      </c>
      <c r="N87" s="189" t="s">
        <v>41</v>
      </c>
      <c r="O87" s="41"/>
      <c r="P87" s="190">
        <v>0</v>
      </c>
      <c r="Q87" s="190">
        <v>0</v>
      </c>
      <c r="R87" s="190">
        <v>0</v>
      </c>
      <c r="S87" s="190">
        <v>0</v>
      </c>
      <c r="T87" s="191">
        <v>0</v>
      </c>
      <c r="AR87" s="24" t="s">
        <v>1192</v>
      </c>
      <c r="AT87" s="24" t="s">
        <v>147</v>
      </c>
      <c r="AU87" s="24" t="s">
        <v>78</v>
      </c>
      <c r="AY87" s="24" t="s">
        <v>145</v>
      </c>
      <c r="BE87" s="192">
        <v>0</v>
      </c>
      <c r="BF87" s="192">
        <v>0</v>
      </c>
      <c r="BG87" s="192">
        <v>0</v>
      </c>
      <c r="BH87" s="192">
        <v>0</v>
      </c>
      <c r="BI87" s="192">
        <v>0</v>
      </c>
      <c r="BJ87" s="24" t="s">
        <v>74</v>
      </c>
      <c r="BK87" s="192">
        <v>0</v>
      </c>
      <c r="BL87" s="24" t="s">
        <v>1192</v>
      </c>
      <c r="BM87" s="24" t="s">
        <v>1333</v>
      </c>
    </row>
    <row r="88" spans="2:65" s="1" customFormat="1" x14ac:dyDescent="0.3">
      <c r="B88" s="40"/>
      <c r="D88" s="193" t="s">
        <v>154</v>
      </c>
      <c r="F88" s="194" t="s">
        <v>1334</v>
      </c>
      <c r="I88" s="155"/>
      <c r="L88" s="40"/>
      <c r="M88" s="239"/>
      <c r="N88" s="240"/>
      <c r="O88" s="240"/>
      <c r="P88" s="240"/>
      <c r="Q88" s="240"/>
      <c r="R88" s="240"/>
      <c r="S88" s="240"/>
      <c r="T88" s="241"/>
      <c r="AT88" s="24" t="s">
        <v>154</v>
      </c>
      <c r="AU88" s="24" t="s">
        <v>78</v>
      </c>
    </row>
    <row r="89" spans="2:65" s="1" customFormat="1" ht="6.95" customHeight="1" x14ac:dyDescent="0.3">
      <c r="B89" s="55"/>
      <c r="C89" s="56"/>
      <c r="D89" s="56"/>
      <c r="E89" s="56"/>
      <c r="F89" s="56"/>
      <c r="G89" s="56"/>
      <c r="H89" s="56"/>
      <c r="I89" s="133"/>
      <c r="J89" s="56"/>
      <c r="K89" s="56"/>
      <c r="L89" s="40"/>
    </row>
  </sheetData>
  <autoFilter ref="C83:K88"/>
  <mergeCells count="13">
    <mergeCell ref="E76:H76"/>
    <mergeCell ref="G1:H1"/>
    <mergeCell ref="L2:V2"/>
    <mergeCell ref="E49:H49"/>
    <mergeCell ref="E51:H51"/>
    <mergeCell ref="J55:J56"/>
    <mergeCell ref="E72:H72"/>
    <mergeCell ref="E74:H74"/>
    <mergeCell ref="E7:H7"/>
    <mergeCell ref="E9:H9"/>
    <mergeCell ref="E11:H11"/>
    <mergeCell ref="E26:H26"/>
    <mergeCell ref="E47:H47"/>
  </mergeCells>
  <hyperlinks>
    <hyperlink ref="F1:G1" location="C2" display="1) Krycí list soupisu"/>
    <hyperlink ref="G1:H1" location="C58" display="2) Rekapitulace"/>
    <hyperlink ref="J1" location="C83" display="3) Soupis prací"/>
    <hyperlink ref="L1:V1" location="'Rekapitulace stavby'!C2" display="Rekapitulace stavby"/>
  </hyperlinks>
  <pageMargins left="0.58333330000000005" right="0.58333330000000005" top="0.58333330000000005" bottom="0.58333330000000005" header="0" footer="0"/>
  <pageSetup paperSize="9" scale="70" fitToHeight="100" orientation="portrait"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12</vt:i4>
      </vt:variant>
    </vt:vector>
  </HeadingPairs>
  <TitlesOfParts>
    <vt:vector size="18" baseType="lpstr">
      <vt:lpstr>Rekapitulace stavby</vt:lpstr>
      <vt:lpstr>11 - SO 101 – Zpevněné do...</vt:lpstr>
      <vt:lpstr>21 - SO 101 – Zpevněné do...</vt:lpstr>
      <vt:lpstr>22 - Vedlejší a ostatní n...</vt:lpstr>
      <vt:lpstr>31 - SO 101 – Zpevněné do...</vt:lpstr>
      <vt:lpstr>32 - Vedlejší a ostatní n...</vt:lpstr>
      <vt:lpstr>'11 - SO 101 – Zpevněné do...'!Názvy_tisku</vt:lpstr>
      <vt:lpstr>'21 - SO 101 – Zpevněné do...'!Názvy_tisku</vt:lpstr>
      <vt:lpstr>'22 - Vedlejší a ostatní n...'!Názvy_tisku</vt:lpstr>
      <vt:lpstr>'31 - SO 101 – Zpevněné do...'!Názvy_tisku</vt:lpstr>
      <vt:lpstr>'32 - Vedlejší a ostatní n...'!Názvy_tisku</vt:lpstr>
      <vt:lpstr>'Rekapitulace stavby'!Názvy_tisku</vt:lpstr>
      <vt:lpstr>'11 - SO 101 – Zpevněné do...'!Oblast_tisku</vt:lpstr>
      <vt:lpstr>'21 - SO 101 – Zpevněné do...'!Oblast_tisku</vt:lpstr>
      <vt:lpstr>'22 - Vedlejší a ostatní n...'!Oblast_tisku</vt:lpstr>
      <vt:lpstr>'31 - SO 101 – Zpevněné do...'!Oblast_tisku</vt:lpstr>
      <vt:lpstr>'32 - Vedlejší a ostatní n...'!Oblast_tisku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Veronika Čiklová</dc:creator>
  <cp:lastModifiedBy>Machacova Katerina</cp:lastModifiedBy>
  <cp:lastPrinted>2019-07-16T07:11:18Z</cp:lastPrinted>
  <dcterms:created xsi:type="dcterms:W3CDTF">2019-02-06T15:27:10Z</dcterms:created>
  <dcterms:modified xsi:type="dcterms:W3CDTF">2019-07-16T07:11:28Z</dcterms:modified>
</cp:coreProperties>
</file>