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808\Desktop\Doklady MB\"/>
    </mc:Choice>
  </mc:AlternateContent>
  <bookViews>
    <workbookView xWindow="0" yWindow="2250" windowWidth="28800" windowHeight="11835" tabRatio="685" activeTab="1"/>
  </bookViews>
  <sheets>
    <sheet name="Príloha č.1 k A.2-časť 1" sheetId="17" r:id="rId1"/>
    <sheet name="Príloha č.1 k B.2-časť 1" sheetId="16" r:id="rId2"/>
  </sheet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16" l="1"/>
  <c r="N44" i="16" s="1"/>
  <c r="J43" i="16"/>
  <c r="N43" i="16" s="1"/>
  <c r="J42" i="16"/>
  <c r="N42" i="16" s="1"/>
  <c r="J41" i="16"/>
  <c r="N41" i="16" s="1"/>
  <c r="J40" i="16"/>
  <c r="N40" i="16" s="1"/>
  <c r="J39" i="16"/>
  <c r="N39" i="16" s="1"/>
  <c r="J22" i="16"/>
  <c r="N22" i="16" s="1"/>
  <c r="J23" i="16"/>
  <c r="N23" i="16" s="1"/>
  <c r="J24" i="16"/>
  <c r="N24" i="16" s="1"/>
  <c r="J25" i="16"/>
  <c r="N25" i="16" s="1"/>
  <c r="J26" i="16"/>
  <c r="N26" i="16" s="1"/>
  <c r="J21" i="16"/>
  <c r="N21" i="16" s="1"/>
  <c r="N27" i="16" s="1"/>
  <c r="N45" i="16" l="1"/>
  <c r="I38" i="16"/>
  <c r="H38" i="16"/>
  <c r="I37" i="16"/>
  <c r="H37" i="16"/>
  <c r="I36" i="16"/>
  <c r="H36" i="16"/>
  <c r="I35" i="16"/>
  <c r="H35" i="16"/>
  <c r="I34" i="16"/>
  <c r="H34" i="16"/>
  <c r="I20" i="16"/>
  <c r="H20" i="16"/>
  <c r="I19" i="16"/>
  <c r="H19" i="16"/>
  <c r="I18" i="16"/>
  <c r="H18" i="16"/>
  <c r="I17" i="16"/>
  <c r="H17" i="16"/>
  <c r="I16" i="16"/>
  <c r="E16" i="16"/>
  <c r="H16" i="16" s="1"/>
  <c r="I15" i="16"/>
  <c r="E15" i="16"/>
  <c r="H15" i="16" s="1"/>
  <c r="I14" i="16"/>
  <c r="H14" i="16"/>
  <c r="I13" i="16"/>
  <c r="H13" i="16"/>
  <c r="I12" i="16"/>
  <c r="H12" i="16"/>
  <c r="I11" i="16"/>
  <c r="H11" i="16"/>
  <c r="L11" i="16" s="1"/>
  <c r="M19" i="16" l="1"/>
  <c r="M37" i="16"/>
  <c r="L18" i="16"/>
  <c r="L19" i="16"/>
  <c r="L13" i="16"/>
  <c r="L16" i="16"/>
  <c r="L12" i="16"/>
  <c r="M12" i="16"/>
  <c r="L34" i="16"/>
  <c r="L38" i="16"/>
  <c r="M34" i="16"/>
  <c r="M38" i="16"/>
  <c r="M18" i="16"/>
  <c r="L35" i="16"/>
  <c r="L15" i="16"/>
  <c r="M11" i="16"/>
  <c r="M15" i="16"/>
  <c r="M36" i="16"/>
  <c r="M13" i="16"/>
  <c r="M16" i="16"/>
  <c r="L20" i="16"/>
  <c r="L37" i="16"/>
  <c r="L17" i="16"/>
  <c r="M20" i="16"/>
  <c r="M35" i="16"/>
  <c r="M17" i="16"/>
  <c r="L14" i="16"/>
  <c r="M14" i="16"/>
  <c r="L36" i="16"/>
  <c r="M27" i="16" l="1"/>
  <c r="L27" i="16"/>
  <c r="M45" i="16"/>
  <c r="L45" i="16"/>
  <c r="M28" i="16" l="1"/>
  <c r="M46" i="16"/>
  <c r="M49" i="16" l="1"/>
  <c r="M48" i="16"/>
  <c r="M50" i="16" l="1"/>
  <c r="M51" i="16" l="1"/>
  <c r="M52" i="16" s="1"/>
  <c r="B11" i="17"/>
</calcChain>
</file>

<file path=xl/sharedStrings.xml><?xml version="1.0" encoding="utf-8"?>
<sst xmlns="http://schemas.openxmlformats.org/spreadsheetml/2006/main" count="124" uniqueCount="62">
  <si>
    <t>roky</t>
  </si>
  <si>
    <t>por. č.</t>
  </si>
  <si>
    <t>spolu</t>
  </si>
  <si>
    <t>m.j.</t>
  </si>
  <si>
    <t>jednotková cena</t>
  </si>
  <si>
    <t>EUR bez DPH</t>
  </si>
  <si>
    <t>vertikálne inklinometre</t>
  </si>
  <si>
    <t>m</t>
  </si>
  <si>
    <t>horizontálne inklinometre</t>
  </si>
  <si>
    <t>pórové tlaky</t>
  </si>
  <si>
    <t>ks</t>
  </si>
  <si>
    <t>geodetické body</t>
  </si>
  <si>
    <t>bod</t>
  </si>
  <si>
    <t>podzemné vody - hladina</t>
  </si>
  <si>
    <t>dynamometer</t>
  </si>
  <si>
    <t>Čiastková správa (tlačené 2 ks + CD/DVD 2 ks)</t>
  </si>
  <si>
    <t>kpl.</t>
  </si>
  <si>
    <t>Záverečná správa (tlačené 5 ks + CD/DVD 10 ks)</t>
  </si>
  <si>
    <t>DPH</t>
  </si>
  <si>
    <t>frekvencia meraní za
1. rok</t>
  </si>
  <si>
    <t>frekvencia meraní za
ostatné roky</t>
  </si>
  <si>
    <t>počet meraní za 1. rok</t>
  </si>
  <si>
    <t>počet meraní za ost. roky</t>
  </si>
  <si>
    <t>vertikálne inklinometre - zhustené sledovanie</t>
  </si>
  <si>
    <t>ost. roky:</t>
  </si>
  <si>
    <t>horizontálne odvodňovacie vrty</t>
  </si>
  <si>
    <t>cena za merania za    ost. roky</t>
  </si>
  <si>
    <t>cena SPOLU za obidva úseky s DPH</t>
  </si>
  <si>
    <t>cena SPOLU za obidva úseky bez DPH</t>
  </si>
  <si>
    <t>Oprava geodetických bodov</t>
  </si>
  <si>
    <t>Prenájom vysokozdvižnej plošiny</t>
  </si>
  <si>
    <t>Vystrojenie vertikálnych inklinometrov</t>
  </si>
  <si>
    <t>Súvisiaca inžinierska činnosť</t>
  </si>
  <si>
    <t>deň</t>
  </si>
  <si>
    <t>frekvencia opráv počas obdobia GTM</t>
  </si>
  <si>
    <t>počet opráv počas obdobia GTM</t>
  </si>
  <si>
    <t>cena za opravy počas obdobia GTM</t>
  </si>
  <si>
    <t>Čiastková správa o dobudovaní siete GTM</t>
  </si>
  <si>
    <t>Záverečná správa o dobudovaní siete GTM</t>
  </si>
  <si>
    <t>monitorovací objekt/
objekt opráv</t>
  </si>
  <si>
    <t>cena za merania za
1. rok</t>
  </si>
  <si>
    <t>Rozpočet GTM "D3 Svrčinovec - Skalité počas prevádzky"</t>
  </si>
  <si>
    <t>Rozpočet GTM "D3 Čadca, Bukov - Svrčinovec počas prevádzky"</t>
  </si>
  <si>
    <t xml:space="preserve">Návrh na plnenie kritéria </t>
  </si>
  <si>
    <t>Časť 1: D3 Čadca, Bukov – Svrčinovec – Skalité</t>
  </si>
  <si>
    <t>Kritérium</t>
  </si>
  <si>
    <t>Uchádzač uvedie skutočnosť či je/nie je platcom DPH:  som / nie som platcom DPH.</t>
  </si>
  <si>
    <t>V .................................., dňa ..........................</t>
  </si>
  <si>
    <t>Príloha č.1 k časti A.2</t>
  </si>
  <si>
    <t>Návrh uchádzača v € bez DPH</t>
  </si>
  <si>
    <t>...............................................</t>
  </si>
  <si>
    <t>Pečiatka a podpis
oprávnenej osoby uchádzača</t>
  </si>
  <si>
    <r>
      <t>C</t>
    </r>
    <r>
      <rPr>
        <sz val="10"/>
        <rFont val="Arial"/>
        <family val="2"/>
        <charset val="238"/>
      </rPr>
      <t>elková cena za uskutočnenie predmetu  zákazky pre časť 1: D3 Čadca, Bukov – Svrčinovec – Skalité</t>
    </r>
  </si>
  <si>
    <t>Príloha č. 1 k časti B.2</t>
  </si>
  <si>
    <t>Špecifikácia ceny</t>
  </si>
  <si>
    <t>cena bez DPH</t>
  </si>
  <si>
    <t>Celková cena bez DPH za úsek Čadca, Bukov - Svrčinovec</t>
  </si>
  <si>
    <t>Celková cena bez DPH za úsek Svrčinovec - Skalité</t>
  </si>
  <si>
    <t>Pečiatka a podpis</t>
  </si>
  <si>
    <t xml:space="preserve">
oprávnenej osoby uchádzača</t>
  </si>
  <si>
    <t>„Geotechnický monitoring na úsekoch diaľnic a rýchlostných ciest v správe Národnej diaľničnej spoločnosti, a.s.“</t>
  </si>
  <si>
    <t>(zároveň Príloha č. 1 k Rámcovej dohode)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</si>
</sst>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DashDotDot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mediumDashDotDot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DashDotDot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hair">
        <color auto="1"/>
      </right>
      <top style="medium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hair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hair">
        <color auto="1"/>
      </right>
      <top/>
      <bottom style="dashed">
        <color auto="1"/>
      </bottom>
      <diagonal/>
    </border>
    <border>
      <left style="hair">
        <color auto="1"/>
      </left>
      <right style="hair">
        <color auto="1"/>
      </right>
      <top/>
      <bottom style="dashed">
        <color auto="1"/>
      </bottom>
      <diagonal/>
    </border>
    <border>
      <left style="hair">
        <color auto="1"/>
      </left>
      <right style="medium">
        <color auto="1"/>
      </right>
      <top/>
      <bottom style="dashed">
        <color auto="1"/>
      </bottom>
      <diagonal/>
    </border>
  </borders>
  <cellStyleXfs count="2">
    <xf numFmtId="0" fontId="0" fillId="0" borderId="0"/>
    <xf numFmtId="0" fontId="10" fillId="0" borderId="0"/>
  </cellStyleXfs>
  <cellXfs count="165">
    <xf numFmtId="0" fontId="0" fillId="0" borderId="0" xfId="0"/>
    <xf numFmtId="4" fontId="0" fillId="2" borderId="19" xfId="0" applyNumberFormat="1" applyFont="1" applyFill="1" applyBorder="1" applyAlignment="1" applyProtection="1">
      <alignment horizontal="right" vertical="center"/>
      <protection locked="0"/>
    </xf>
    <xf numFmtId="4" fontId="0" fillId="2" borderId="27" xfId="0" applyNumberFormat="1" applyFont="1" applyFill="1" applyBorder="1" applyAlignment="1" applyProtection="1">
      <alignment horizontal="right" vertical="center"/>
      <protection locked="0"/>
    </xf>
    <xf numFmtId="4" fontId="0" fillId="2" borderId="36" xfId="0" applyNumberFormat="1" applyFont="1" applyFill="1" applyBorder="1" applyAlignment="1" applyProtection="1">
      <alignment horizontal="right" vertical="center"/>
      <protection locked="0"/>
    </xf>
    <xf numFmtId="4" fontId="0" fillId="2" borderId="24" xfId="0" applyNumberFormat="1" applyFont="1" applyFill="1" applyBorder="1" applyAlignment="1" applyProtection="1">
      <alignment horizontal="right" vertical="center"/>
      <protection locked="0"/>
    </xf>
    <xf numFmtId="0" fontId="11" fillId="0" borderId="0" xfId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indent="15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justify" vertical="center"/>
    </xf>
    <xf numFmtId="0" fontId="8" fillId="0" borderId="30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 wrapText="1"/>
    </xf>
    <xf numFmtId="4" fontId="9" fillId="0" borderId="49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15" fillId="0" borderId="0" xfId="0" applyFont="1" applyProtection="1"/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0" fontId="3" fillId="0" borderId="14" xfId="0" applyFont="1" applyBorder="1" applyAlignment="1" applyProtection="1">
      <alignment horizontal="left" vertical="center"/>
    </xf>
    <xf numFmtId="0" fontId="0" fillId="0" borderId="16" xfId="0" applyBorder="1" applyAlignment="1" applyProtection="1">
      <alignment horizontal="right" vertical="center" indent="1"/>
    </xf>
    <xf numFmtId="0" fontId="1" fillId="0" borderId="7" xfId="0" applyFont="1" applyBorder="1" applyAlignment="1" applyProtection="1">
      <alignment horizontal="right" vertical="center" indent="1"/>
    </xf>
    <xf numFmtId="0" fontId="1" fillId="0" borderId="5" xfId="0" applyFont="1" applyBorder="1" applyAlignment="1" applyProtection="1">
      <alignment horizontal="center" vertical="center"/>
    </xf>
    <xf numFmtId="0" fontId="1" fillId="0" borderId="48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horizontal="right" vertical="center"/>
    </xf>
    <xf numFmtId="0" fontId="0" fillId="0" borderId="19" xfId="0" applyFont="1" applyBorder="1" applyAlignment="1" applyProtection="1">
      <alignment horizontal="center" vertical="center"/>
    </xf>
    <xf numFmtId="1" fontId="0" fillId="0" borderId="19" xfId="0" applyNumberFormat="1" applyFont="1" applyBorder="1" applyAlignment="1" applyProtection="1">
      <alignment vertical="center"/>
    </xf>
    <xf numFmtId="4" fontId="0" fillId="0" borderId="19" xfId="0" applyNumberFormat="1" applyFont="1" applyBorder="1" applyAlignment="1" applyProtection="1">
      <alignment vertical="center"/>
    </xf>
    <xf numFmtId="4" fontId="0" fillId="0" borderId="32" xfId="0" applyNumberFormat="1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" fontId="2" fillId="0" borderId="21" xfId="0" applyNumberFormat="1" applyFont="1" applyBorder="1" applyAlignment="1" applyProtection="1">
      <alignment horizontal="right" vertical="center"/>
    </xf>
    <xf numFmtId="0" fontId="0" fillId="0" borderId="21" xfId="0" applyFont="1" applyBorder="1" applyAlignment="1" applyProtection="1">
      <alignment horizontal="center" vertical="center"/>
    </xf>
    <xf numFmtId="1" fontId="0" fillId="0" borderId="21" xfId="0" applyNumberFormat="1" applyFont="1" applyBorder="1" applyAlignment="1" applyProtection="1">
      <alignment vertical="center"/>
    </xf>
    <xf numFmtId="4" fontId="0" fillId="0" borderId="21" xfId="0" applyNumberFormat="1" applyFont="1" applyBorder="1" applyAlignment="1" applyProtection="1">
      <alignment vertical="center"/>
    </xf>
    <xf numFmtId="4" fontId="0" fillId="0" borderId="28" xfId="0" applyNumberFormat="1" applyFont="1" applyBorder="1" applyAlignment="1" applyProtection="1">
      <alignment vertical="center"/>
    </xf>
    <xf numFmtId="2" fontId="2" fillId="0" borderId="21" xfId="0" applyNumberFormat="1" applyFont="1" applyBorder="1" applyAlignment="1" applyProtection="1">
      <alignment horizontal="right" vertical="center"/>
    </xf>
    <xf numFmtId="2" fontId="0" fillId="0" borderId="21" xfId="0" applyNumberFormat="1" applyFont="1" applyBorder="1" applyAlignment="1" applyProtection="1">
      <alignment horizontal="right" vertical="center"/>
    </xf>
    <xf numFmtId="1" fontId="0" fillId="0" borderId="21" xfId="0" applyNumberFormat="1" applyFont="1" applyBorder="1" applyAlignment="1" applyProtection="1">
      <alignment horizontal="right" vertical="center"/>
    </xf>
    <xf numFmtId="0" fontId="0" fillId="0" borderId="27" xfId="0" applyFont="1" applyBorder="1" applyAlignment="1" applyProtection="1">
      <alignment vertical="center"/>
    </xf>
    <xf numFmtId="1" fontId="0" fillId="0" borderId="27" xfId="0" applyNumberFormat="1" applyFont="1" applyBorder="1" applyAlignment="1" applyProtection="1">
      <alignment horizontal="right" vertical="center"/>
    </xf>
    <xf numFmtId="0" fontId="0" fillId="0" borderId="27" xfId="0" applyFont="1" applyBorder="1" applyAlignment="1" applyProtection="1">
      <alignment horizontal="center" vertical="center"/>
    </xf>
    <xf numFmtId="1" fontId="0" fillId="0" borderId="27" xfId="0" applyNumberFormat="1" applyFont="1" applyBorder="1" applyAlignment="1" applyProtection="1">
      <alignment vertical="center"/>
    </xf>
    <xf numFmtId="4" fontId="0" fillId="0" borderId="27" xfId="0" applyNumberFormat="1" applyFont="1" applyBorder="1" applyAlignment="1" applyProtection="1">
      <alignment vertical="center"/>
    </xf>
    <xf numFmtId="4" fontId="0" fillId="0" borderId="34" xfId="0" applyNumberFormat="1" applyFont="1" applyBorder="1" applyAlignment="1" applyProtection="1">
      <alignment vertical="center"/>
    </xf>
    <xf numFmtId="0" fontId="0" fillId="0" borderId="36" xfId="0" applyFont="1" applyBorder="1" applyAlignment="1" applyProtection="1">
      <alignment vertical="center"/>
    </xf>
    <xf numFmtId="1" fontId="0" fillId="0" borderId="36" xfId="0" applyNumberFormat="1" applyFont="1" applyBorder="1" applyAlignment="1" applyProtection="1">
      <alignment horizontal="right" vertical="center"/>
    </xf>
    <xf numFmtId="0" fontId="0" fillId="0" borderId="36" xfId="0" applyFont="1" applyBorder="1" applyAlignment="1" applyProtection="1">
      <alignment horizontal="center" vertical="center"/>
    </xf>
    <xf numFmtId="1" fontId="0" fillId="0" borderId="36" xfId="0" applyNumberFormat="1" applyFont="1" applyBorder="1" applyAlignment="1" applyProtection="1">
      <alignment vertical="center"/>
    </xf>
    <xf numFmtId="4" fontId="0" fillId="0" borderId="36" xfId="0" applyNumberFormat="1" applyFont="1" applyBorder="1" applyAlignment="1" applyProtection="1">
      <alignment vertical="center"/>
    </xf>
    <xf numFmtId="4" fontId="0" fillId="0" borderId="37" xfId="0" applyNumberFormat="1" applyBorder="1" applyAlignment="1" applyProtection="1">
      <alignment vertical="center"/>
    </xf>
    <xf numFmtId="4" fontId="0" fillId="0" borderId="22" xfId="0" applyNumberFormat="1" applyBorder="1" applyAlignment="1" applyProtection="1">
      <alignment vertical="center"/>
    </xf>
    <xf numFmtId="0" fontId="0" fillId="0" borderId="24" xfId="0" applyFont="1" applyBorder="1" applyAlignment="1" applyProtection="1">
      <alignment vertical="center"/>
    </xf>
    <xf numFmtId="1" fontId="0" fillId="0" borderId="24" xfId="0" applyNumberFormat="1" applyFont="1" applyBorder="1" applyAlignment="1" applyProtection="1">
      <alignment horizontal="right" vertical="center"/>
    </xf>
    <xf numFmtId="0" fontId="0" fillId="0" borderId="24" xfId="0" applyFont="1" applyBorder="1" applyAlignment="1" applyProtection="1">
      <alignment horizontal="center" vertical="center"/>
    </xf>
    <xf numFmtId="1" fontId="0" fillId="0" borderId="24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4" fontId="0" fillId="0" borderId="25" xfId="0" applyNumberFormat="1" applyBorder="1" applyAlignment="1" applyProtection="1">
      <alignment vertical="center"/>
    </xf>
    <xf numFmtId="4" fontId="0" fillId="0" borderId="12" xfId="0" applyNumberFormat="1" applyBorder="1" applyAlignment="1" applyProtection="1">
      <alignment vertical="center"/>
    </xf>
    <xf numFmtId="4" fontId="0" fillId="0" borderId="17" xfId="0" applyNumberFormat="1" applyFont="1" applyFill="1" applyBorder="1" applyAlignment="1" applyProtection="1">
      <alignment vertical="center"/>
    </xf>
    <xf numFmtId="4" fontId="0" fillId="0" borderId="30" xfId="0" applyNumberFormat="1" applyBorder="1" applyAlignment="1" applyProtection="1">
      <alignment vertical="center"/>
    </xf>
    <xf numFmtId="4" fontId="0" fillId="0" borderId="50" xfId="0" applyNumberFormat="1" applyBorder="1" applyAlignment="1" applyProtection="1">
      <alignment vertical="center"/>
    </xf>
    <xf numFmtId="4" fontId="1" fillId="0" borderId="30" xfId="0" applyNumberFormat="1" applyFont="1" applyFill="1" applyBorder="1" applyAlignment="1" applyProtection="1">
      <alignment vertical="center"/>
    </xf>
    <xf numFmtId="0" fontId="0" fillId="0" borderId="7" xfId="0" applyBorder="1" applyAlignment="1" applyProtection="1">
      <alignment horizontal="right" vertical="center" indent="1"/>
    </xf>
    <xf numFmtId="4" fontId="0" fillId="0" borderId="29" xfId="0" applyNumberFormat="1" applyBorder="1" applyAlignment="1" applyProtection="1">
      <alignment vertical="center"/>
    </xf>
    <xf numFmtId="1" fontId="0" fillId="0" borderId="0" xfId="0" applyNumberFormat="1" applyBorder="1" applyAlignment="1" applyProtection="1">
      <alignment vertical="center"/>
    </xf>
    <xf numFmtId="1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54" xfId="0" applyFont="1" applyBorder="1" applyAlignment="1" applyProtection="1">
      <alignment vertical="center"/>
    </xf>
    <xf numFmtId="4" fontId="0" fillId="0" borderId="55" xfId="0" applyNumberFormat="1" applyFont="1" applyFill="1" applyBorder="1" applyAlignment="1" applyProtection="1">
      <alignment vertical="center"/>
    </xf>
    <xf numFmtId="1" fontId="0" fillId="0" borderId="61" xfId="0" applyNumberFormat="1" applyFont="1" applyBorder="1" applyAlignment="1" applyProtection="1">
      <alignment vertical="center"/>
    </xf>
    <xf numFmtId="0" fontId="0" fillId="0" borderId="62" xfId="0" applyFont="1" applyBorder="1" applyAlignment="1" applyProtection="1">
      <alignment vertical="center"/>
    </xf>
    <xf numFmtId="1" fontId="0" fillId="0" borderId="62" xfId="0" applyNumberFormat="1" applyFont="1" applyBorder="1" applyAlignment="1" applyProtection="1">
      <alignment vertical="center"/>
    </xf>
    <xf numFmtId="1" fontId="0" fillId="0" borderId="63" xfId="0" applyNumberFormat="1" applyFont="1" applyBorder="1" applyAlignment="1" applyProtection="1">
      <alignment vertical="center"/>
    </xf>
    <xf numFmtId="0" fontId="0" fillId="0" borderId="64" xfId="0" applyFont="1" applyBorder="1" applyAlignment="1" applyProtection="1">
      <alignment vertical="center"/>
    </xf>
    <xf numFmtId="4" fontId="0" fillId="0" borderId="65" xfId="0" applyNumberFormat="1" applyFont="1" applyFill="1" applyBorder="1" applyAlignment="1" applyProtection="1">
      <alignment vertical="center"/>
    </xf>
    <xf numFmtId="1" fontId="12" fillId="0" borderId="66" xfId="0" applyNumberFormat="1" applyFont="1" applyBorder="1" applyAlignment="1" applyProtection="1">
      <alignment vertical="center"/>
    </xf>
    <xf numFmtId="0" fontId="12" fillId="0" borderId="67" xfId="0" applyFont="1" applyBorder="1" applyAlignment="1" applyProtection="1">
      <alignment vertical="center"/>
    </xf>
    <xf numFmtId="1" fontId="12" fillId="0" borderId="67" xfId="0" applyNumberFormat="1" applyFont="1" applyBorder="1" applyAlignment="1" applyProtection="1">
      <alignment vertical="center"/>
    </xf>
    <xf numFmtId="1" fontId="12" fillId="0" borderId="68" xfId="0" applyNumberFormat="1" applyFont="1" applyBorder="1" applyAlignment="1" applyProtection="1">
      <alignment vertical="center"/>
    </xf>
    <xf numFmtId="9" fontId="12" fillId="0" borderId="69" xfId="0" applyNumberFormat="1" applyFont="1" applyBorder="1" applyAlignment="1" applyProtection="1">
      <alignment vertical="center"/>
    </xf>
    <xf numFmtId="4" fontId="13" fillId="0" borderId="70" xfId="0" applyNumberFormat="1" applyFont="1" applyFill="1" applyBorder="1" applyAlignment="1" applyProtection="1">
      <alignment vertical="center"/>
    </xf>
    <xf numFmtId="1" fontId="0" fillId="0" borderId="56" xfId="0" applyNumberFormat="1" applyBorder="1" applyAlignment="1" applyProtection="1">
      <alignment vertical="center"/>
    </xf>
    <xf numFmtId="0" fontId="0" fillId="0" borderId="57" xfId="0" applyBorder="1" applyAlignment="1" applyProtection="1">
      <alignment vertical="center"/>
    </xf>
    <xf numFmtId="1" fontId="0" fillId="0" borderId="57" xfId="0" applyNumberFormat="1" applyBorder="1" applyAlignment="1" applyProtection="1">
      <alignment vertical="center"/>
    </xf>
    <xf numFmtId="1" fontId="0" fillId="0" borderId="58" xfId="0" applyNumberFormat="1" applyBorder="1" applyAlignment="1" applyProtection="1">
      <alignment vertical="center"/>
    </xf>
    <xf numFmtId="9" fontId="0" fillId="0" borderId="59" xfId="0" applyNumberFormat="1" applyBorder="1" applyAlignment="1" applyProtection="1">
      <alignment vertical="center"/>
    </xf>
    <xf numFmtId="4" fontId="0" fillId="0" borderId="60" xfId="0" applyNumberFormat="1" applyFill="1" applyBorder="1" applyAlignment="1" applyProtection="1">
      <alignment vertical="center"/>
    </xf>
    <xf numFmtId="9" fontId="0" fillId="0" borderId="64" xfId="0" applyNumberFormat="1" applyBorder="1" applyAlignment="1" applyProtection="1">
      <alignment vertical="center"/>
    </xf>
    <xf numFmtId="4" fontId="0" fillId="0" borderId="65" xfId="0" applyNumberFormat="1" applyBorder="1" applyAlignment="1" applyProtection="1">
      <alignment vertical="center"/>
    </xf>
    <xf numFmtId="0" fontId="0" fillId="0" borderId="18" xfId="0" applyFont="1" applyBorder="1" applyAlignment="1" applyProtection="1">
      <alignment horizontal="left" vertical="center" indent="1"/>
    </xf>
    <xf numFmtId="0" fontId="0" fillId="0" borderId="26" xfId="0" applyFont="1" applyBorder="1" applyAlignment="1" applyProtection="1">
      <alignment horizontal="left" vertical="center" indent="1"/>
    </xf>
    <xf numFmtId="0" fontId="0" fillId="0" borderId="35" xfId="0" applyFont="1" applyBorder="1" applyAlignment="1" applyProtection="1">
      <alignment horizontal="left" vertical="center" indent="1"/>
    </xf>
    <xf numFmtId="16" fontId="0" fillId="0" borderId="20" xfId="0" applyNumberFormat="1" applyFont="1" applyBorder="1" applyAlignment="1" applyProtection="1">
      <alignment horizontal="left" vertical="center" indent="1"/>
    </xf>
    <xf numFmtId="0" fontId="0" fillId="0" borderId="23" xfId="0" applyFont="1" applyBorder="1" applyAlignment="1" applyProtection="1">
      <alignment horizontal="left" vertical="center" indent="1"/>
    </xf>
    <xf numFmtId="0" fontId="7" fillId="0" borderId="0" xfId="0" applyFont="1" applyAlignment="1" applyProtection="1">
      <alignment horizontal="left" vertical="center" indent="4"/>
    </xf>
    <xf numFmtId="0" fontId="7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0" fillId="0" borderId="20" xfId="0" applyFont="1" applyBorder="1" applyAlignment="1" applyProtection="1">
      <alignment horizontal="left" vertical="center" indent="1"/>
    </xf>
    <xf numFmtId="4" fontId="0" fillId="2" borderId="21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 indent="4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  <xf numFmtId="1" fontId="0" fillId="0" borderId="51" xfId="0" applyNumberFormat="1" applyFont="1" applyBorder="1" applyAlignment="1" applyProtection="1">
      <alignment horizontal="left" vertical="center"/>
    </xf>
    <xf numFmtId="1" fontId="0" fillId="0" borderId="52" xfId="0" applyNumberFormat="1" applyFont="1" applyBorder="1" applyAlignment="1" applyProtection="1">
      <alignment horizontal="left" vertical="center"/>
    </xf>
    <xf numFmtId="1" fontId="0" fillId="0" borderId="53" xfId="0" applyNumberFormat="1" applyFont="1" applyBorder="1" applyAlignment="1" applyProtection="1">
      <alignment horizontal="left" vertical="center"/>
    </xf>
    <xf numFmtId="1" fontId="0" fillId="0" borderId="61" xfId="0" applyNumberFormat="1" applyBorder="1" applyAlignment="1" applyProtection="1">
      <alignment horizontal="left" vertical="center"/>
    </xf>
    <xf numFmtId="1" fontId="0" fillId="0" borderId="62" xfId="0" applyNumberFormat="1" applyBorder="1" applyAlignment="1" applyProtection="1">
      <alignment horizontal="left" vertical="center"/>
    </xf>
    <xf numFmtId="1" fontId="0" fillId="0" borderId="63" xfId="0" applyNumberFormat="1" applyBorder="1" applyAlignment="1" applyProtection="1">
      <alignment horizontal="left" vertical="center"/>
    </xf>
    <xf numFmtId="1" fontId="1" fillId="0" borderId="3" xfId="0" applyNumberFormat="1" applyFont="1" applyBorder="1" applyAlignment="1" applyProtection="1">
      <alignment horizontal="center" vertical="top" wrapText="1"/>
    </xf>
    <xf numFmtId="1" fontId="1" fillId="0" borderId="1" xfId="0" applyNumberFormat="1" applyFont="1" applyBorder="1" applyAlignment="1" applyProtection="1">
      <alignment horizontal="center" vertical="top" wrapText="1"/>
    </xf>
    <xf numFmtId="1" fontId="1" fillId="0" borderId="5" xfId="0" applyNumberFormat="1" applyFont="1" applyBorder="1" applyAlignment="1" applyProtection="1">
      <alignment horizontal="center" vertical="top" wrapText="1"/>
    </xf>
    <xf numFmtId="1" fontId="1" fillId="0" borderId="8" xfId="0" applyNumberFormat="1" applyFont="1" applyBorder="1" applyAlignment="1" applyProtection="1">
      <alignment horizontal="center" vertical="top" wrapText="1"/>
    </xf>
    <xf numFmtId="1" fontId="1" fillId="0" borderId="10" xfId="0" applyNumberFormat="1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1" fontId="0" fillId="0" borderId="13" xfId="0" applyNumberFormat="1" applyBorder="1" applyAlignment="1" applyProtection="1">
      <alignment horizontal="right" vertical="center" indent="1"/>
    </xf>
    <xf numFmtId="1" fontId="0" fillId="0" borderId="0" xfId="0" applyNumberFormat="1" applyBorder="1" applyAlignment="1" applyProtection="1">
      <alignment horizontal="right" vertical="center" indent="1"/>
    </xf>
    <xf numFmtId="1" fontId="0" fillId="0" borderId="15" xfId="0" applyNumberFormat="1" applyBorder="1" applyAlignment="1" applyProtection="1">
      <alignment horizontal="right" vertical="center" indent="1"/>
    </xf>
    <xf numFmtId="1" fontId="1" fillId="0" borderId="0" xfId="0" applyNumberFormat="1" applyFont="1" applyBorder="1" applyAlignment="1" applyProtection="1">
      <alignment horizontal="right" vertical="center"/>
    </xf>
    <xf numFmtId="4" fontId="0" fillId="0" borderId="38" xfId="0" applyNumberFormat="1" applyFont="1" applyBorder="1" applyAlignment="1" applyProtection="1">
      <alignment horizontal="center" vertical="center"/>
    </xf>
    <xf numFmtId="4" fontId="0" fillId="0" borderId="39" xfId="0" applyNumberFormat="1" applyFont="1" applyBorder="1" applyAlignment="1" applyProtection="1">
      <alignment horizontal="center" vertical="center"/>
    </xf>
    <xf numFmtId="4" fontId="0" fillId="0" borderId="40" xfId="0" applyNumberFormat="1" applyFont="1" applyBorder="1" applyAlignment="1" applyProtection="1">
      <alignment horizontal="center" vertical="center"/>
    </xf>
    <xf numFmtId="1" fontId="0" fillId="0" borderId="38" xfId="0" applyNumberFormat="1" applyFont="1" applyBorder="1" applyAlignment="1" applyProtection="1">
      <alignment horizontal="center" vertical="center"/>
    </xf>
    <xf numFmtId="1" fontId="0" fillId="0" borderId="39" xfId="0" applyNumberFormat="1" applyFont="1" applyBorder="1" applyAlignment="1" applyProtection="1">
      <alignment horizontal="center" vertical="center"/>
    </xf>
    <xf numFmtId="1" fontId="0" fillId="0" borderId="40" xfId="0" applyNumberFormat="1" applyFont="1" applyBorder="1" applyAlignment="1" applyProtection="1">
      <alignment horizontal="center" vertical="center"/>
    </xf>
    <xf numFmtId="1" fontId="0" fillId="0" borderId="44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top"/>
    </xf>
    <xf numFmtId="0" fontId="1" fillId="0" borderId="5" xfId="0" applyFont="1" applyBorder="1" applyAlignment="1" applyProtection="1">
      <alignment horizontal="center" vertical="top"/>
    </xf>
    <xf numFmtId="1" fontId="1" fillId="0" borderId="31" xfId="0" applyNumberFormat="1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1" fontId="0" fillId="0" borderId="0" xfId="0" applyNumberFormat="1" applyAlignment="1" applyProtection="1">
      <alignment horizontal="right" vertical="center" indent="1"/>
    </xf>
    <xf numFmtId="0" fontId="0" fillId="0" borderId="20" xfId="0" applyFont="1" applyBorder="1" applyAlignment="1" applyProtection="1">
      <alignment horizontal="left" vertical="center" indent="1"/>
    </xf>
    <xf numFmtId="4" fontId="0" fillId="2" borderId="2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left" vertical="center" indent="1"/>
    </xf>
    <xf numFmtId="0" fontId="0" fillId="0" borderId="11" xfId="0" applyBorder="1" applyAlignment="1" applyProtection="1">
      <alignment horizontal="left" vertical="center" indent="1"/>
    </xf>
    <xf numFmtId="1" fontId="0" fillId="0" borderId="45" xfId="0" applyNumberFormat="1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top" wrapText="1"/>
    </xf>
    <xf numFmtId="0" fontId="4" fillId="0" borderId="46" xfId="0" applyFont="1" applyBorder="1" applyAlignment="1" applyProtection="1">
      <alignment horizontal="center" vertical="top" wrapText="1"/>
    </xf>
    <xf numFmtId="0" fontId="4" fillId="0" borderId="33" xfId="0" applyFont="1" applyBorder="1" applyAlignment="1" applyProtection="1">
      <alignment horizontal="center" vertical="top" wrapText="1"/>
    </xf>
    <xf numFmtId="0" fontId="4" fillId="0" borderId="47" xfId="0" applyFont="1" applyBorder="1" applyAlignment="1" applyProtection="1">
      <alignment horizontal="center" vertical="top" wrapText="1"/>
    </xf>
    <xf numFmtId="0" fontId="0" fillId="0" borderId="41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4" fontId="0" fillId="0" borderId="44" xfId="0" applyNumberFormat="1" applyFont="1" applyBorder="1" applyAlignment="1" applyProtection="1">
      <alignment horizontal="center" vertical="center"/>
    </xf>
    <xf numFmtId="4" fontId="0" fillId="0" borderId="45" xfId="0" applyNumberFormat="1" applyFont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 vertic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FF99"/>
      <color rgb="FFFF00FF"/>
      <color rgb="FF0DFF7A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workbookViewId="0">
      <selection activeCell="A11" sqref="A11"/>
    </sheetView>
  </sheetViews>
  <sheetFormatPr defaultColWidth="8.7109375" defaultRowHeight="15" x14ac:dyDescent="0.25"/>
  <cols>
    <col min="1" max="2" width="51" style="10" customWidth="1"/>
    <col min="3" max="4" width="42.140625" style="10" customWidth="1"/>
    <col min="5" max="16384" width="8.7109375" style="10"/>
  </cols>
  <sheetData>
    <row r="1" spans="1:3" ht="15.75" x14ac:dyDescent="0.25">
      <c r="A1" s="8"/>
      <c r="B1" s="9" t="s">
        <v>48</v>
      </c>
    </row>
    <row r="2" spans="1:3" ht="15.75" x14ac:dyDescent="0.25">
      <c r="A2" s="8"/>
    </row>
    <row r="3" spans="1:3" ht="15.75" x14ac:dyDescent="0.25">
      <c r="A3" s="11"/>
    </row>
    <row r="4" spans="1:3" ht="20.25" x14ac:dyDescent="0.25">
      <c r="A4" s="108" t="s">
        <v>43</v>
      </c>
      <c r="B4" s="108"/>
      <c r="C4" s="12"/>
    </row>
    <row r="5" spans="1:3" ht="18.75" x14ac:dyDescent="0.3">
      <c r="A5" s="103"/>
      <c r="B5" s="20"/>
    </row>
    <row r="6" spans="1:3" ht="45" customHeight="1" x14ac:dyDescent="0.25">
      <c r="A6" s="109" t="s">
        <v>60</v>
      </c>
      <c r="B6" s="109"/>
      <c r="C6" s="13"/>
    </row>
    <row r="7" spans="1:3" ht="23.25" customHeight="1" x14ac:dyDescent="0.25">
      <c r="A7" s="108" t="s">
        <v>44</v>
      </c>
      <c r="B7" s="108"/>
      <c r="C7" s="12"/>
    </row>
    <row r="8" spans="1:3" ht="15.75" x14ac:dyDescent="0.25">
      <c r="A8" s="11"/>
    </row>
    <row r="9" spans="1:3" ht="15.75" thickBot="1" x14ac:dyDescent="0.3">
      <c r="A9" s="14"/>
    </row>
    <row r="10" spans="1:3" ht="15.75" thickBot="1" x14ac:dyDescent="0.3">
      <c r="A10" s="15" t="s">
        <v>45</v>
      </c>
      <c r="B10" s="16" t="s">
        <v>49</v>
      </c>
    </row>
    <row r="11" spans="1:3" ht="51.95" customHeight="1" thickBot="1" x14ac:dyDescent="0.3">
      <c r="A11" s="17" t="s">
        <v>52</v>
      </c>
      <c r="B11" s="18">
        <f>'Príloha č.1 k B.2-časť 1'!M50</f>
        <v>0</v>
      </c>
    </row>
    <row r="12" spans="1:3" x14ac:dyDescent="0.25">
      <c r="A12" s="19"/>
    </row>
    <row r="13" spans="1:3" x14ac:dyDescent="0.25">
      <c r="A13" s="110" t="s">
        <v>46</v>
      </c>
      <c r="B13" s="110"/>
    </row>
    <row r="14" spans="1:3" x14ac:dyDescent="0.25">
      <c r="A14" s="101"/>
    </row>
    <row r="15" spans="1:3" x14ac:dyDescent="0.25">
      <c r="A15" s="101"/>
    </row>
    <row r="16" spans="1:3" x14ac:dyDescent="0.25">
      <c r="A16" s="101"/>
    </row>
    <row r="17" spans="1:2" x14ac:dyDescent="0.25">
      <c r="A17" s="101"/>
    </row>
    <row r="18" spans="1:2" x14ac:dyDescent="0.25">
      <c r="A18" s="106"/>
      <c r="B18" s="6"/>
    </row>
    <row r="19" spans="1:2" x14ac:dyDescent="0.25">
      <c r="A19" s="7" t="s">
        <v>47</v>
      </c>
      <c r="B19" s="5" t="s">
        <v>50</v>
      </c>
    </row>
    <row r="20" spans="1:2" ht="28.5" x14ac:dyDescent="0.25">
      <c r="A20" s="7"/>
      <c r="B20" s="107" t="s">
        <v>51</v>
      </c>
    </row>
    <row r="21" spans="1:2" x14ac:dyDescent="0.25">
      <c r="A21" s="102"/>
    </row>
    <row r="22" spans="1:2" x14ac:dyDescent="0.25">
      <c r="A22" s="102"/>
      <c r="B22" s="9"/>
    </row>
    <row r="23" spans="1:2" x14ac:dyDescent="0.25">
      <c r="A23" s="102"/>
    </row>
    <row r="24" spans="1:2" x14ac:dyDescent="0.25">
      <c r="A24" s="102"/>
    </row>
    <row r="25" spans="1:2" x14ac:dyDescent="0.25">
      <c r="A25" s="14"/>
    </row>
    <row r="26" spans="1:2" x14ac:dyDescent="0.25">
      <c r="A26" s="14"/>
    </row>
  </sheetData>
  <sheetProtection algorithmName="SHA-512" hashValue="pdEyoyxyeib/+7YDYZH9JJ2sh5ikQ6Lo9xmGR8rsRaJ5NQZiAapwMSLhnJojcr1mD0DD67FOJRqblfCiUxukAg==" saltValue="f47t0xbiSnp3Q1Hs4QyWoQ==" spinCount="100000" sheet="1" formatCells="0" formatColumns="0" formatRows="0" insertColumns="0" insertRows="0" insertHyperlinks="0" deleteColumns="0" deleteRows="0" sort="0" autoFilter="0" pivotTables="0"/>
  <mergeCells count="4">
    <mergeCell ref="A4:B4"/>
    <mergeCell ref="A6:B6"/>
    <mergeCell ref="A7:B7"/>
    <mergeCell ref="A13:B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57"/>
  <sheetViews>
    <sheetView tabSelected="1" zoomScale="85" zoomScaleNormal="85" workbookViewId="0">
      <selection activeCell="K34" sqref="K34:K44"/>
    </sheetView>
  </sheetViews>
  <sheetFormatPr defaultColWidth="9.140625" defaultRowHeight="15" x14ac:dyDescent="0.25"/>
  <cols>
    <col min="1" max="1" width="6.7109375" style="23" customWidth="1"/>
    <col min="2" max="2" width="50.42578125" style="23" customWidth="1" collapsed="1"/>
    <col min="3" max="3" width="7.7109375" style="23" customWidth="1"/>
    <col min="4" max="4" width="5.7109375" style="23" customWidth="1"/>
    <col min="5" max="5" width="10.28515625" style="24" customWidth="1"/>
    <col min="6" max="6" width="12.28515625" style="24" customWidth="1"/>
    <col min="7" max="7" width="12.7109375" style="24" customWidth="1"/>
    <col min="8" max="9" width="9.7109375" style="24" customWidth="1"/>
    <col min="10" max="10" width="12.7109375" style="24" customWidth="1"/>
    <col min="11" max="12" width="12.7109375" style="23" customWidth="1"/>
    <col min="13" max="13" width="18.140625" style="23" customWidth="1"/>
    <col min="14" max="14" width="12.7109375" style="23" customWidth="1"/>
    <col min="15" max="16384" width="9.140625" style="23"/>
  </cols>
  <sheetData>
    <row r="1" spans="1:14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 t="s">
        <v>53</v>
      </c>
    </row>
    <row r="2" spans="1:14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 t="s">
        <v>61</v>
      </c>
    </row>
    <row r="3" spans="1:14" ht="18" x14ac:dyDescent="0.25">
      <c r="A3" s="108" t="s">
        <v>54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ht="20.100000000000001" customHeight="1" x14ac:dyDescent="0.25">
      <c r="A4" s="109" t="s">
        <v>60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4" ht="18" x14ac:dyDescent="0.25">
      <c r="A5" s="108" t="s">
        <v>44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4" ht="15.75" thickBot="1" x14ac:dyDescent="0.3"/>
    <row r="7" spans="1:14" ht="15.75" thickBot="1" x14ac:dyDescent="0.3">
      <c r="A7" s="145" t="s">
        <v>42</v>
      </c>
      <c r="B7" s="146"/>
      <c r="C7" s="146"/>
      <c r="D7" s="146"/>
      <c r="E7" s="146"/>
      <c r="F7" s="146"/>
      <c r="G7" s="146"/>
      <c r="H7" s="146"/>
      <c r="I7" s="146"/>
      <c r="J7" s="25"/>
      <c r="K7" s="26" t="s">
        <v>24</v>
      </c>
      <c r="L7" s="27">
        <v>2</v>
      </c>
      <c r="M7" s="151" t="s">
        <v>0</v>
      </c>
      <c r="N7" s="152"/>
    </row>
    <row r="8" spans="1:14" ht="20.100000000000001" customHeight="1" x14ac:dyDescent="0.25">
      <c r="A8" s="142" t="s">
        <v>1</v>
      </c>
      <c r="B8" s="135" t="s">
        <v>39</v>
      </c>
      <c r="C8" s="138" t="s">
        <v>2</v>
      </c>
      <c r="D8" s="138" t="s">
        <v>3</v>
      </c>
      <c r="E8" s="117" t="s">
        <v>19</v>
      </c>
      <c r="F8" s="117" t="s">
        <v>20</v>
      </c>
      <c r="G8" s="120" t="s">
        <v>34</v>
      </c>
      <c r="H8" s="117" t="s">
        <v>21</v>
      </c>
      <c r="I8" s="120" t="s">
        <v>22</v>
      </c>
      <c r="J8" s="120" t="s">
        <v>35</v>
      </c>
      <c r="K8" s="122" t="s">
        <v>4</v>
      </c>
      <c r="L8" s="154" t="s">
        <v>40</v>
      </c>
      <c r="M8" s="154" t="s">
        <v>26</v>
      </c>
      <c r="N8" s="156" t="s">
        <v>36</v>
      </c>
    </row>
    <row r="9" spans="1:14" ht="20.100000000000001" customHeight="1" x14ac:dyDescent="0.25">
      <c r="A9" s="143"/>
      <c r="B9" s="136"/>
      <c r="C9" s="139"/>
      <c r="D9" s="139"/>
      <c r="E9" s="118"/>
      <c r="F9" s="118"/>
      <c r="G9" s="121"/>
      <c r="H9" s="118"/>
      <c r="I9" s="121"/>
      <c r="J9" s="121"/>
      <c r="K9" s="123"/>
      <c r="L9" s="155"/>
      <c r="M9" s="155"/>
      <c r="N9" s="157"/>
    </row>
    <row r="10" spans="1:14" ht="15" customHeight="1" thickBot="1" x14ac:dyDescent="0.3">
      <c r="A10" s="144"/>
      <c r="B10" s="137"/>
      <c r="C10" s="140"/>
      <c r="D10" s="140"/>
      <c r="E10" s="119"/>
      <c r="F10" s="119"/>
      <c r="G10" s="141"/>
      <c r="H10" s="119"/>
      <c r="I10" s="121"/>
      <c r="J10" s="141"/>
      <c r="K10" s="28" t="s">
        <v>5</v>
      </c>
      <c r="L10" s="28" t="s">
        <v>5</v>
      </c>
      <c r="M10" s="28" t="s">
        <v>5</v>
      </c>
      <c r="N10" s="29" t="s">
        <v>5</v>
      </c>
    </row>
    <row r="11" spans="1:14" x14ac:dyDescent="0.25">
      <c r="A11" s="96">
        <v>1</v>
      </c>
      <c r="B11" s="30" t="s">
        <v>11</v>
      </c>
      <c r="C11" s="31">
        <v>242</v>
      </c>
      <c r="D11" s="32" t="s">
        <v>12</v>
      </c>
      <c r="E11" s="33">
        <v>2</v>
      </c>
      <c r="F11" s="33">
        <v>2</v>
      </c>
      <c r="G11" s="134"/>
      <c r="H11" s="34">
        <f t="shared" ref="H11:H20" si="0">C11*E11</f>
        <v>484</v>
      </c>
      <c r="I11" s="34">
        <f t="shared" ref="I11:I19" si="1">C11*F11*$L$7</f>
        <v>968</v>
      </c>
      <c r="J11" s="161"/>
      <c r="K11" s="1"/>
      <c r="L11" s="34">
        <f>H11*K11</f>
        <v>0</v>
      </c>
      <c r="M11" s="35">
        <f>I11*K11</f>
        <v>0</v>
      </c>
      <c r="N11" s="158"/>
    </row>
    <row r="12" spans="1:14" x14ac:dyDescent="0.25">
      <c r="A12" s="104">
        <v>2</v>
      </c>
      <c r="B12" s="36" t="s">
        <v>14</v>
      </c>
      <c r="C12" s="37">
        <v>66</v>
      </c>
      <c r="D12" s="38" t="s">
        <v>10</v>
      </c>
      <c r="E12" s="39">
        <v>2</v>
      </c>
      <c r="F12" s="39">
        <v>2</v>
      </c>
      <c r="G12" s="132"/>
      <c r="H12" s="40">
        <f t="shared" si="0"/>
        <v>132</v>
      </c>
      <c r="I12" s="40">
        <f t="shared" si="1"/>
        <v>264</v>
      </c>
      <c r="J12" s="129"/>
      <c r="K12" s="105"/>
      <c r="L12" s="40">
        <f>H12*K12</f>
        <v>0</v>
      </c>
      <c r="M12" s="41">
        <f>I12*K12</f>
        <v>0</v>
      </c>
      <c r="N12" s="159"/>
    </row>
    <row r="13" spans="1:14" x14ac:dyDescent="0.25">
      <c r="A13" s="104">
        <v>3</v>
      </c>
      <c r="B13" s="36" t="s">
        <v>13</v>
      </c>
      <c r="C13" s="37">
        <v>27</v>
      </c>
      <c r="D13" s="38" t="s">
        <v>10</v>
      </c>
      <c r="E13" s="39">
        <v>2</v>
      </c>
      <c r="F13" s="39">
        <v>2</v>
      </c>
      <c r="G13" s="132"/>
      <c r="H13" s="40">
        <f t="shared" si="0"/>
        <v>54</v>
      </c>
      <c r="I13" s="40">
        <f t="shared" si="1"/>
        <v>108</v>
      </c>
      <c r="J13" s="129"/>
      <c r="K13" s="105"/>
      <c r="L13" s="40">
        <f>H13*K13</f>
        <v>0</v>
      </c>
      <c r="M13" s="41">
        <f>I13*K13</f>
        <v>0</v>
      </c>
      <c r="N13" s="159"/>
    </row>
    <row r="14" spans="1:14" x14ac:dyDescent="0.25">
      <c r="A14" s="104">
        <v>4</v>
      </c>
      <c r="B14" s="36" t="s">
        <v>25</v>
      </c>
      <c r="C14" s="37">
        <v>373</v>
      </c>
      <c r="D14" s="38" t="s">
        <v>10</v>
      </c>
      <c r="E14" s="39">
        <v>2</v>
      </c>
      <c r="F14" s="39">
        <v>2</v>
      </c>
      <c r="G14" s="132"/>
      <c r="H14" s="40">
        <f t="shared" si="0"/>
        <v>746</v>
      </c>
      <c r="I14" s="40">
        <f t="shared" si="1"/>
        <v>1492</v>
      </c>
      <c r="J14" s="129"/>
      <c r="K14" s="105"/>
      <c r="L14" s="40">
        <f>H14*K14</f>
        <v>0</v>
      </c>
      <c r="M14" s="41">
        <f>I14*K14</f>
        <v>0</v>
      </c>
      <c r="N14" s="159"/>
    </row>
    <row r="15" spans="1:14" x14ac:dyDescent="0.25">
      <c r="A15" s="148">
        <v>5</v>
      </c>
      <c r="B15" s="36" t="s">
        <v>6</v>
      </c>
      <c r="C15" s="42">
        <v>504.8</v>
      </c>
      <c r="D15" s="38" t="s">
        <v>7</v>
      </c>
      <c r="E15" s="39">
        <f>1+1</f>
        <v>2</v>
      </c>
      <c r="F15" s="39">
        <v>1</v>
      </c>
      <c r="G15" s="132"/>
      <c r="H15" s="40">
        <f t="shared" si="0"/>
        <v>1009.6</v>
      </c>
      <c r="I15" s="40">
        <f t="shared" si="1"/>
        <v>1009.6</v>
      </c>
      <c r="J15" s="129"/>
      <c r="K15" s="149"/>
      <c r="L15" s="40">
        <f>H15*K15</f>
        <v>0</v>
      </c>
      <c r="M15" s="41">
        <f>I15*K15</f>
        <v>0</v>
      </c>
      <c r="N15" s="159"/>
    </row>
    <row r="16" spans="1:14" x14ac:dyDescent="0.25">
      <c r="A16" s="148"/>
      <c r="B16" s="36" t="s">
        <v>23</v>
      </c>
      <c r="C16" s="42">
        <v>261.22000000000003</v>
      </c>
      <c r="D16" s="38" t="s">
        <v>7</v>
      </c>
      <c r="E16" s="39">
        <f>2+1</f>
        <v>3</v>
      </c>
      <c r="F16" s="39">
        <v>2</v>
      </c>
      <c r="G16" s="132"/>
      <c r="H16" s="40">
        <f t="shared" si="0"/>
        <v>783.66</v>
      </c>
      <c r="I16" s="40">
        <f t="shared" si="1"/>
        <v>1044.8800000000001</v>
      </c>
      <c r="J16" s="129"/>
      <c r="K16" s="149"/>
      <c r="L16" s="40">
        <f>H16*K15</f>
        <v>0</v>
      </c>
      <c r="M16" s="41">
        <f>I16*K15</f>
        <v>0</v>
      </c>
      <c r="N16" s="159"/>
    </row>
    <row r="17" spans="1:14" x14ac:dyDescent="0.25">
      <c r="A17" s="104">
        <v>6</v>
      </c>
      <c r="B17" s="36" t="s">
        <v>8</v>
      </c>
      <c r="C17" s="43">
        <v>54</v>
      </c>
      <c r="D17" s="38" t="s">
        <v>7</v>
      </c>
      <c r="E17" s="39">
        <v>1</v>
      </c>
      <c r="F17" s="39">
        <v>1</v>
      </c>
      <c r="G17" s="132"/>
      <c r="H17" s="40">
        <f t="shared" si="0"/>
        <v>54</v>
      </c>
      <c r="I17" s="40">
        <f t="shared" si="1"/>
        <v>108</v>
      </c>
      <c r="J17" s="129"/>
      <c r="K17" s="105"/>
      <c r="L17" s="40">
        <f>H17*K17</f>
        <v>0</v>
      </c>
      <c r="M17" s="41">
        <f>I17*K17</f>
        <v>0</v>
      </c>
      <c r="N17" s="159"/>
    </row>
    <row r="18" spans="1:14" x14ac:dyDescent="0.25">
      <c r="A18" s="104">
        <v>7</v>
      </c>
      <c r="B18" s="36" t="s">
        <v>9</v>
      </c>
      <c r="C18" s="44">
        <v>3</v>
      </c>
      <c r="D18" s="38" t="s">
        <v>10</v>
      </c>
      <c r="E18" s="39">
        <v>1</v>
      </c>
      <c r="F18" s="39">
        <v>1</v>
      </c>
      <c r="G18" s="132"/>
      <c r="H18" s="40">
        <f t="shared" si="0"/>
        <v>3</v>
      </c>
      <c r="I18" s="40">
        <f t="shared" si="1"/>
        <v>6</v>
      </c>
      <c r="J18" s="129"/>
      <c r="K18" s="105"/>
      <c r="L18" s="40">
        <f>H18*K18</f>
        <v>0</v>
      </c>
      <c r="M18" s="41">
        <f>I18*K18</f>
        <v>0</v>
      </c>
      <c r="N18" s="159"/>
    </row>
    <row r="19" spans="1:14" collapsed="1" x14ac:dyDescent="0.25">
      <c r="A19" s="104">
        <v>8</v>
      </c>
      <c r="B19" s="36" t="s">
        <v>15</v>
      </c>
      <c r="C19" s="44">
        <v>1</v>
      </c>
      <c r="D19" s="38" t="s">
        <v>16</v>
      </c>
      <c r="E19" s="39">
        <v>2</v>
      </c>
      <c r="F19" s="39">
        <v>2</v>
      </c>
      <c r="G19" s="132"/>
      <c r="H19" s="40">
        <f t="shared" si="0"/>
        <v>2</v>
      </c>
      <c r="I19" s="40">
        <f t="shared" si="1"/>
        <v>4</v>
      </c>
      <c r="J19" s="129"/>
      <c r="K19" s="105"/>
      <c r="L19" s="40">
        <f>H19*K19</f>
        <v>0</v>
      </c>
      <c r="M19" s="41">
        <f>I19*K19</f>
        <v>0</v>
      </c>
      <c r="N19" s="159"/>
    </row>
    <row r="20" spans="1:14" ht="15.75" thickBot="1" x14ac:dyDescent="0.3">
      <c r="A20" s="97">
        <v>9</v>
      </c>
      <c r="B20" s="45" t="s">
        <v>17</v>
      </c>
      <c r="C20" s="46">
        <v>1</v>
      </c>
      <c r="D20" s="47" t="s">
        <v>16</v>
      </c>
      <c r="E20" s="48">
        <v>0</v>
      </c>
      <c r="F20" s="48">
        <v>1</v>
      </c>
      <c r="G20" s="153"/>
      <c r="H20" s="49">
        <f t="shared" si="0"/>
        <v>0</v>
      </c>
      <c r="I20" s="49">
        <f>C20*F20</f>
        <v>1</v>
      </c>
      <c r="J20" s="162"/>
      <c r="K20" s="2"/>
      <c r="L20" s="49">
        <f>H20*K20</f>
        <v>0</v>
      </c>
      <c r="M20" s="50">
        <f>I20*K20</f>
        <v>0</v>
      </c>
      <c r="N20" s="160"/>
    </row>
    <row r="21" spans="1:14" x14ac:dyDescent="0.25">
      <c r="A21" s="98">
        <v>10</v>
      </c>
      <c r="B21" s="51" t="s">
        <v>29</v>
      </c>
      <c r="C21" s="52">
        <v>50</v>
      </c>
      <c r="D21" s="53" t="s">
        <v>12</v>
      </c>
      <c r="E21" s="131"/>
      <c r="F21" s="131"/>
      <c r="G21" s="54">
        <v>1</v>
      </c>
      <c r="H21" s="128"/>
      <c r="I21" s="128"/>
      <c r="J21" s="55">
        <f>C21*G21</f>
        <v>50</v>
      </c>
      <c r="K21" s="3"/>
      <c r="L21" s="128"/>
      <c r="M21" s="128"/>
      <c r="N21" s="56">
        <f t="shared" ref="N21:N26" si="2">J21*K21</f>
        <v>0</v>
      </c>
    </row>
    <row r="22" spans="1:14" x14ac:dyDescent="0.25">
      <c r="A22" s="99">
        <v>44571</v>
      </c>
      <c r="B22" s="36" t="s">
        <v>30</v>
      </c>
      <c r="C22" s="44">
        <v>1</v>
      </c>
      <c r="D22" s="38" t="s">
        <v>33</v>
      </c>
      <c r="E22" s="132"/>
      <c r="F22" s="132"/>
      <c r="G22" s="39">
        <v>4</v>
      </c>
      <c r="H22" s="129"/>
      <c r="I22" s="129"/>
      <c r="J22" s="40">
        <f t="shared" ref="J22:J26" si="3">C22*G22</f>
        <v>4</v>
      </c>
      <c r="K22" s="105"/>
      <c r="L22" s="129"/>
      <c r="M22" s="129"/>
      <c r="N22" s="57">
        <f t="shared" si="2"/>
        <v>0</v>
      </c>
    </row>
    <row r="23" spans="1:14" x14ac:dyDescent="0.25">
      <c r="A23" s="104">
        <v>11</v>
      </c>
      <c r="B23" s="36" t="s">
        <v>31</v>
      </c>
      <c r="C23" s="44">
        <v>150</v>
      </c>
      <c r="D23" s="38" t="s">
        <v>7</v>
      </c>
      <c r="E23" s="132"/>
      <c r="F23" s="132"/>
      <c r="G23" s="39">
        <v>1</v>
      </c>
      <c r="H23" s="129"/>
      <c r="I23" s="129"/>
      <c r="J23" s="40">
        <f t="shared" si="3"/>
        <v>150</v>
      </c>
      <c r="K23" s="105"/>
      <c r="L23" s="129"/>
      <c r="M23" s="129"/>
      <c r="N23" s="57">
        <f t="shared" si="2"/>
        <v>0</v>
      </c>
    </row>
    <row r="24" spans="1:14" x14ac:dyDescent="0.25">
      <c r="A24" s="99">
        <v>44572</v>
      </c>
      <c r="B24" s="36" t="s">
        <v>32</v>
      </c>
      <c r="C24" s="44">
        <v>1</v>
      </c>
      <c r="D24" s="38" t="s">
        <v>16</v>
      </c>
      <c r="E24" s="132"/>
      <c r="F24" s="132"/>
      <c r="G24" s="39">
        <v>4</v>
      </c>
      <c r="H24" s="129"/>
      <c r="I24" s="129"/>
      <c r="J24" s="40">
        <f t="shared" si="3"/>
        <v>4</v>
      </c>
      <c r="K24" s="105"/>
      <c r="L24" s="129"/>
      <c r="M24" s="129"/>
      <c r="N24" s="57">
        <f t="shared" si="2"/>
        <v>0</v>
      </c>
    </row>
    <row r="25" spans="1:14" x14ac:dyDescent="0.25">
      <c r="A25" s="104">
        <v>12</v>
      </c>
      <c r="B25" s="36" t="s">
        <v>37</v>
      </c>
      <c r="C25" s="44">
        <v>1</v>
      </c>
      <c r="D25" s="38" t="s">
        <v>16</v>
      </c>
      <c r="E25" s="132"/>
      <c r="F25" s="132"/>
      <c r="G25" s="39">
        <v>4</v>
      </c>
      <c r="H25" s="129"/>
      <c r="I25" s="129"/>
      <c r="J25" s="40">
        <f t="shared" si="3"/>
        <v>4</v>
      </c>
      <c r="K25" s="105"/>
      <c r="L25" s="129"/>
      <c r="M25" s="129"/>
      <c r="N25" s="57">
        <f t="shared" si="2"/>
        <v>0</v>
      </c>
    </row>
    <row r="26" spans="1:14" ht="15.75" thickBot="1" x14ac:dyDescent="0.3">
      <c r="A26" s="100">
        <v>13</v>
      </c>
      <c r="B26" s="58" t="s">
        <v>38</v>
      </c>
      <c r="C26" s="59">
        <v>1</v>
      </c>
      <c r="D26" s="60" t="s">
        <v>16</v>
      </c>
      <c r="E26" s="133"/>
      <c r="F26" s="133"/>
      <c r="G26" s="61">
        <v>1</v>
      </c>
      <c r="H26" s="130"/>
      <c r="I26" s="130"/>
      <c r="J26" s="62">
        <f t="shared" si="3"/>
        <v>1</v>
      </c>
      <c r="K26" s="4"/>
      <c r="L26" s="130"/>
      <c r="M26" s="130"/>
      <c r="N26" s="63">
        <f t="shared" si="2"/>
        <v>0</v>
      </c>
    </row>
    <row r="27" spans="1:14" ht="15.75" thickBot="1" x14ac:dyDescent="0.3">
      <c r="I27" s="124" t="s">
        <v>55</v>
      </c>
      <c r="J27" s="125"/>
      <c r="K27" s="126"/>
      <c r="L27" s="64">
        <f>SUM(L11:L20)</f>
        <v>0</v>
      </c>
      <c r="M27" s="65">
        <f>SUM(M11:M20)</f>
        <v>0</v>
      </c>
      <c r="N27" s="66">
        <f>SUM(N21:N26)</f>
        <v>0</v>
      </c>
    </row>
    <row r="28" spans="1:14" ht="15.75" thickBot="1" x14ac:dyDescent="0.3">
      <c r="G28" s="127" t="s">
        <v>56</v>
      </c>
      <c r="H28" s="127"/>
      <c r="I28" s="127"/>
      <c r="J28" s="127"/>
      <c r="K28" s="127"/>
      <c r="L28" s="67"/>
      <c r="M28" s="68">
        <f>SUM(L27:N27)</f>
        <v>0</v>
      </c>
    </row>
    <row r="29" spans="1:14" ht="15.75" thickBot="1" x14ac:dyDescent="0.3">
      <c r="I29" s="147"/>
      <c r="J29" s="147"/>
      <c r="K29" s="147"/>
    </row>
    <row r="30" spans="1:14" ht="15.75" thickBot="1" x14ac:dyDescent="0.3">
      <c r="A30" s="145" t="s">
        <v>41</v>
      </c>
      <c r="B30" s="146"/>
      <c r="C30" s="146"/>
      <c r="D30" s="146"/>
      <c r="E30" s="146"/>
      <c r="F30" s="146"/>
      <c r="G30" s="146"/>
      <c r="H30" s="146"/>
      <c r="I30" s="146"/>
      <c r="J30" s="25"/>
      <c r="K30" s="69" t="s">
        <v>24</v>
      </c>
      <c r="L30" s="27">
        <v>2</v>
      </c>
      <c r="M30" s="151" t="s">
        <v>0</v>
      </c>
      <c r="N30" s="152"/>
    </row>
    <row r="31" spans="1:14" ht="20.100000000000001" customHeight="1" x14ac:dyDescent="0.25">
      <c r="A31" s="142" t="s">
        <v>1</v>
      </c>
      <c r="B31" s="135" t="s">
        <v>39</v>
      </c>
      <c r="C31" s="138" t="s">
        <v>2</v>
      </c>
      <c r="D31" s="138" t="s">
        <v>3</v>
      </c>
      <c r="E31" s="117" t="s">
        <v>19</v>
      </c>
      <c r="F31" s="117" t="s">
        <v>20</v>
      </c>
      <c r="G31" s="120" t="s">
        <v>34</v>
      </c>
      <c r="H31" s="117" t="s">
        <v>21</v>
      </c>
      <c r="I31" s="120" t="s">
        <v>22</v>
      </c>
      <c r="J31" s="120" t="s">
        <v>35</v>
      </c>
      <c r="K31" s="122" t="s">
        <v>4</v>
      </c>
      <c r="L31" s="154" t="s">
        <v>40</v>
      </c>
      <c r="M31" s="154" t="s">
        <v>26</v>
      </c>
      <c r="N31" s="156" t="s">
        <v>36</v>
      </c>
    </row>
    <row r="32" spans="1:14" ht="20.100000000000001" customHeight="1" x14ac:dyDescent="0.25">
      <c r="A32" s="143"/>
      <c r="B32" s="136"/>
      <c r="C32" s="139"/>
      <c r="D32" s="139"/>
      <c r="E32" s="118"/>
      <c r="F32" s="118"/>
      <c r="G32" s="121"/>
      <c r="H32" s="118"/>
      <c r="I32" s="121"/>
      <c r="J32" s="121"/>
      <c r="K32" s="123"/>
      <c r="L32" s="155"/>
      <c r="M32" s="155"/>
      <c r="N32" s="157"/>
    </row>
    <row r="33" spans="1:14" ht="15" customHeight="1" thickBot="1" x14ac:dyDescent="0.3">
      <c r="A33" s="144"/>
      <c r="B33" s="137"/>
      <c r="C33" s="140"/>
      <c r="D33" s="140"/>
      <c r="E33" s="119"/>
      <c r="F33" s="119"/>
      <c r="G33" s="141"/>
      <c r="H33" s="119"/>
      <c r="I33" s="121"/>
      <c r="J33" s="141"/>
      <c r="K33" s="28" t="s">
        <v>5</v>
      </c>
      <c r="L33" s="28" t="s">
        <v>5</v>
      </c>
      <c r="M33" s="28" t="s">
        <v>5</v>
      </c>
      <c r="N33" s="29" t="s">
        <v>5</v>
      </c>
    </row>
    <row r="34" spans="1:14" x14ac:dyDescent="0.25">
      <c r="A34" s="96">
        <v>1</v>
      </c>
      <c r="B34" s="30" t="s">
        <v>11</v>
      </c>
      <c r="C34" s="31">
        <v>219</v>
      </c>
      <c r="D34" s="32" t="s">
        <v>12</v>
      </c>
      <c r="E34" s="33">
        <v>1</v>
      </c>
      <c r="F34" s="33">
        <v>1</v>
      </c>
      <c r="G34" s="134"/>
      <c r="H34" s="34">
        <f t="shared" ref="H34:H38" si="4">C34*E34</f>
        <v>219</v>
      </c>
      <c r="I34" s="34">
        <f t="shared" ref="I34:I38" si="5">C34*F34*$L$7</f>
        <v>438</v>
      </c>
      <c r="J34" s="161"/>
      <c r="K34" s="1"/>
      <c r="L34" s="34">
        <f t="shared" ref="L34:L38" si="6">H34*K34</f>
        <v>0</v>
      </c>
      <c r="M34" s="35">
        <f t="shared" ref="M34:M38" si="7">I34*K34</f>
        <v>0</v>
      </c>
      <c r="N34" s="158"/>
    </row>
    <row r="35" spans="1:14" x14ac:dyDescent="0.25">
      <c r="A35" s="104">
        <v>2</v>
      </c>
      <c r="B35" s="36" t="s">
        <v>14</v>
      </c>
      <c r="C35" s="37">
        <v>81</v>
      </c>
      <c r="D35" s="38" t="s">
        <v>10</v>
      </c>
      <c r="E35" s="39">
        <v>1</v>
      </c>
      <c r="F35" s="39">
        <v>1</v>
      </c>
      <c r="G35" s="132"/>
      <c r="H35" s="40">
        <f t="shared" si="4"/>
        <v>81</v>
      </c>
      <c r="I35" s="40">
        <f t="shared" si="5"/>
        <v>162</v>
      </c>
      <c r="J35" s="129"/>
      <c r="K35" s="105"/>
      <c r="L35" s="40">
        <f t="shared" si="6"/>
        <v>0</v>
      </c>
      <c r="M35" s="41">
        <f t="shared" si="7"/>
        <v>0</v>
      </c>
      <c r="N35" s="159"/>
    </row>
    <row r="36" spans="1:14" x14ac:dyDescent="0.25">
      <c r="A36" s="104">
        <v>3</v>
      </c>
      <c r="B36" s="36" t="s">
        <v>13</v>
      </c>
      <c r="C36" s="37">
        <v>86</v>
      </c>
      <c r="D36" s="38" t="s">
        <v>10</v>
      </c>
      <c r="E36" s="39">
        <v>1</v>
      </c>
      <c r="F36" s="39">
        <v>1</v>
      </c>
      <c r="G36" s="132"/>
      <c r="H36" s="40">
        <f t="shared" si="4"/>
        <v>86</v>
      </c>
      <c r="I36" s="40">
        <f t="shared" si="5"/>
        <v>172</v>
      </c>
      <c r="J36" s="129"/>
      <c r="K36" s="105"/>
      <c r="L36" s="40">
        <f t="shared" si="6"/>
        <v>0</v>
      </c>
      <c r="M36" s="41">
        <f t="shared" si="7"/>
        <v>0</v>
      </c>
      <c r="N36" s="159"/>
    </row>
    <row r="37" spans="1:14" x14ac:dyDescent="0.25">
      <c r="A37" s="104">
        <v>4</v>
      </c>
      <c r="B37" s="36" t="s">
        <v>25</v>
      </c>
      <c r="C37" s="37">
        <v>216</v>
      </c>
      <c r="D37" s="38" t="s">
        <v>10</v>
      </c>
      <c r="E37" s="39">
        <v>1</v>
      </c>
      <c r="F37" s="39">
        <v>1</v>
      </c>
      <c r="G37" s="132"/>
      <c r="H37" s="40">
        <f t="shared" si="4"/>
        <v>216</v>
      </c>
      <c r="I37" s="40">
        <f t="shared" si="5"/>
        <v>432</v>
      </c>
      <c r="J37" s="129"/>
      <c r="K37" s="105"/>
      <c r="L37" s="40">
        <f t="shared" si="6"/>
        <v>0</v>
      </c>
      <c r="M37" s="41">
        <f t="shared" si="7"/>
        <v>0</v>
      </c>
      <c r="N37" s="159"/>
    </row>
    <row r="38" spans="1:14" ht="15.75" thickBot="1" x14ac:dyDescent="0.3">
      <c r="A38" s="104">
        <v>5</v>
      </c>
      <c r="B38" s="36" t="s">
        <v>6</v>
      </c>
      <c r="C38" s="42">
        <v>313.5</v>
      </c>
      <c r="D38" s="38" t="s">
        <v>7</v>
      </c>
      <c r="E38" s="39">
        <v>2</v>
      </c>
      <c r="F38" s="39">
        <v>1</v>
      </c>
      <c r="G38" s="132"/>
      <c r="H38" s="40">
        <f t="shared" si="4"/>
        <v>627</v>
      </c>
      <c r="I38" s="40">
        <f t="shared" si="5"/>
        <v>627</v>
      </c>
      <c r="J38" s="129"/>
      <c r="K38" s="105"/>
      <c r="L38" s="40">
        <f t="shared" si="6"/>
        <v>0</v>
      </c>
      <c r="M38" s="41">
        <f t="shared" si="7"/>
        <v>0</v>
      </c>
      <c r="N38" s="159"/>
    </row>
    <row r="39" spans="1:14" x14ac:dyDescent="0.25">
      <c r="A39" s="98">
        <v>6</v>
      </c>
      <c r="B39" s="51" t="s">
        <v>29</v>
      </c>
      <c r="C39" s="52">
        <v>50</v>
      </c>
      <c r="D39" s="53" t="s">
        <v>12</v>
      </c>
      <c r="E39" s="131"/>
      <c r="F39" s="131"/>
      <c r="G39" s="54">
        <v>1</v>
      </c>
      <c r="H39" s="128"/>
      <c r="I39" s="128"/>
      <c r="J39" s="55">
        <f>C39*G39</f>
        <v>50</v>
      </c>
      <c r="K39" s="3"/>
      <c r="L39" s="128"/>
      <c r="M39" s="128"/>
      <c r="N39" s="56">
        <f t="shared" ref="N39:N44" si="8">J39*K39</f>
        <v>0</v>
      </c>
    </row>
    <row r="40" spans="1:14" x14ac:dyDescent="0.25">
      <c r="A40" s="99">
        <v>44567</v>
      </c>
      <c r="B40" s="36" t="s">
        <v>30</v>
      </c>
      <c r="C40" s="44">
        <v>1</v>
      </c>
      <c r="D40" s="38" t="s">
        <v>33</v>
      </c>
      <c r="E40" s="132"/>
      <c r="F40" s="132"/>
      <c r="G40" s="39">
        <v>4</v>
      </c>
      <c r="H40" s="129"/>
      <c r="I40" s="129"/>
      <c r="J40" s="40">
        <f t="shared" ref="J40:J44" si="9">C40*G40</f>
        <v>4</v>
      </c>
      <c r="K40" s="105"/>
      <c r="L40" s="129"/>
      <c r="M40" s="129"/>
      <c r="N40" s="57">
        <f t="shared" si="8"/>
        <v>0</v>
      </c>
    </row>
    <row r="41" spans="1:14" x14ac:dyDescent="0.25">
      <c r="A41" s="104">
        <v>7</v>
      </c>
      <c r="B41" s="36" t="s">
        <v>31</v>
      </c>
      <c r="C41" s="44">
        <v>150</v>
      </c>
      <c r="D41" s="38" t="s">
        <v>7</v>
      </c>
      <c r="E41" s="132"/>
      <c r="F41" s="132"/>
      <c r="G41" s="39">
        <v>1</v>
      </c>
      <c r="H41" s="129"/>
      <c r="I41" s="129"/>
      <c r="J41" s="40">
        <f t="shared" si="9"/>
        <v>150</v>
      </c>
      <c r="K41" s="105"/>
      <c r="L41" s="129"/>
      <c r="M41" s="129"/>
      <c r="N41" s="57">
        <f t="shared" si="8"/>
        <v>0</v>
      </c>
    </row>
    <row r="42" spans="1:14" x14ac:dyDescent="0.25">
      <c r="A42" s="99">
        <v>44568</v>
      </c>
      <c r="B42" s="36" t="s">
        <v>32</v>
      </c>
      <c r="C42" s="44">
        <v>1</v>
      </c>
      <c r="D42" s="38" t="s">
        <v>16</v>
      </c>
      <c r="E42" s="132"/>
      <c r="F42" s="132"/>
      <c r="G42" s="39">
        <v>4</v>
      </c>
      <c r="H42" s="129"/>
      <c r="I42" s="129"/>
      <c r="J42" s="40">
        <f t="shared" si="9"/>
        <v>4</v>
      </c>
      <c r="K42" s="105"/>
      <c r="L42" s="129"/>
      <c r="M42" s="129"/>
      <c r="N42" s="57">
        <f t="shared" si="8"/>
        <v>0</v>
      </c>
    </row>
    <row r="43" spans="1:14" x14ac:dyDescent="0.25">
      <c r="A43" s="104">
        <v>8</v>
      </c>
      <c r="B43" s="36" t="s">
        <v>37</v>
      </c>
      <c r="C43" s="44">
        <v>1</v>
      </c>
      <c r="D43" s="38" t="s">
        <v>16</v>
      </c>
      <c r="E43" s="132"/>
      <c r="F43" s="132"/>
      <c r="G43" s="39">
        <v>4</v>
      </c>
      <c r="H43" s="129"/>
      <c r="I43" s="129"/>
      <c r="J43" s="40">
        <f t="shared" si="9"/>
        <v>4</v>
      </c>
      <c r="K43" s="105"/>
      <c r="L43" s="129"/>
      <c r="M43" s="129"/>
      <c r="N43" s="57">
        <f t="shared" si="8"/>
        <v>0</v>
      </c>
    </row>
    <row r="44" spans="1:14" ht="15.75" thickBot="1" x14ac:dyDescent="0.3">
      <c r="A44" s="100">
        <v>9</v>
      </c>
      <c r="B44" s="58" t="s">
        <v>38</v>
      </c>
      <c r="C44" s="59">
        <v>1</v>
      </c>
      <c r="D44" s="60" t="s">
        <v>16</v>
      </c>
      <c r="E44" s="133"/>
      <c r="F44" s="133"/>
      <c r="G44" s="61">
        <v>1</v>
      </c>
      <c r="H44" s="130"/>
      <c r="I44" s="130"/>
      <c r="J44" s="62">
        <f t="shared" si="9"/>
        <v>1</v>
      </c>
      <c r="K44" s="4"/>
      <c r="L44" s="130"/>
      <c r="M44" s="130"/>
      <c r="N44" s="63">
        <f t="shared" si="8"/>
        <v>0</v>
      </c>
    </row>
    <row r="45" spans="1:14" ht="15.75" thickBot="1" x14ac:dyDescent="0.3">
      <c r="I45" s="124" t="s">
        <v>55</v>
      </c>
      <c r="J45" s="125"/>
      <c r="K45" s="126"/>
      <c r="L45" s="64">
        <f>SUM(L34:L38)</f>
        <v>0</v>
      </c>
      <c r="M45" s="65">
        <f>SUM(M34:M38)</f>
        <v>0</v>
      </c>
      <c r="N45" s="66">
        <f>SUM(N39:N44)</f>
        <v>0</v>
      </c>
    </row>
    <row r="46" spans="1:14" ht="15.75" thickBot="1" x14ac:dyDescent="0.3">
      <c r="G46" s="127" t="s">
        <v>57</v>
      </c>
      <c r="H46" s="127"/>
      <c r="I46" s="127"/>
      <c r="J46" s="127"/>
      <c r="K46" s="127"/>
      <c r="L46" s="70"/>
      <c r="M46" s="68">
        <f>SUM(L45:N45)</f>
        <v>0</v>
      </c>
    </row>
    <row r="47" spans="1:14" ht="15.75" thickBot="1" x14ac:dyDescent="0.3">
      <c r="A47" s="21"/>
      <c r="B47" s="21"/>
      <c r="C47" s="21"/>
      <c r="D47" s="21"/>
      <c r="E47" s="71"/>
      <c r="F47" s="71"/>
      <c r="I47" s="72"/>
      <c r="J47" s="72"/>
      <c r="K47" s="73"/>
    </row>
    <row r="48" spans="1:14" x14ac:dyDescent="0.25">
      <c r="A48" s="150"/>
      <c r="B48" s="150"/>
      <c r="C48" s="21"/>
      <c r="D48" s="71"/>
      <c r="E48" s="71"/>
      <c r="F48" s="71"/>
      <c r="G48" s="111" t="s">
        <v>56</v>
      </c>
      <c r="H48" s="112"/>
      <c r="I48" s="112"/>
      <c r="J48" s="112"/>
      <c r="K48" s="113"/>
      <c r="L48" s="74"/>
      <c r="M48" s="75">
        <f>M28</f>
        <v>0</v>
      </c>
    </row>
    <row r="49" spans="1:14" ht="15.75" thickBot="1" x14ac:dyDescent="0.3">
      <c r="A49" s="150"/>
      <c r="B49" s="150"/>
      <c r="C49" s="21"/>
      <c r="D49" s="71"/>
      <c r="E49" s="71"/>
      <c r="F49" s="71"/>
      <c r="G49" s="76" t="s">
        <v>57</v>
      </c>
      <c r="H49" s="77"/>
      <c r="I49" s="78"/>
      <c r="J49" s="78"/>
      <c r="K49" s="79"/>
      <c r="L49" s="80"/>
      <c r="M49" s="81">
        <f>M46</f>
        <v>0</v>
      </c>
    </row>
    <row r="50" spans="1:14" ht="15.75" x14ac:dyDescent="0.25">
      <c r="A50" s="150"/>
      <c r="B50" s="150"/>
      <c r="C50" s="21"/>
      <c r="D50" s="71"/>
      <c r="E50" s="71"/>
      <c r="F50" s="71"/>
      <c r="G50" s="82" t="s">
        <v>28</v>
      </c>
      <c r="H50" s="83"/>
      <c r="I50" s="84"/>
      <c r="J50" s="84"/>
      <c r="K50" s="85"/>
      <c r="L50" s="86"/>
      <c r="M50" s="87">
        <f>SUM(M48:M49)</f>
        <v>0</v>
      </c>
    </row>
    <row r="51" spans="1:14" x14ac:dyDescent="0.25">
      <c r="A51" s="150"/>
      <c r="B51" s="150"/>
      <c r="C51" s="21"/>
      <c r="D51" s="71"/>
      <c r="E51" s="71"/>
      <c r="F51" s="71"/>
      <c r="G51" s="88" t="s">
        <v>18</v>
      </c>
      <c r="H51" s="89"/>
      <c r="I51" s="90"/>
      <c r="J51" s="90"/>
      <c r="K51" s="91"/>
      <c r="L51" s="92">
        <v>0.2</v>
      </c>
      <c r="M51" s="93">
        <f>M50*L51</f>
        <v>0</v>
      </c>
    </row>
    <row r="52" spans="1:14" ht="15.75" thickBot="1" x14ac:dyDescent="0.3">
      <c r="A52" s="150"/>
      <c r="B52" s="150"/>
      <c r="C52" s="21"/>
      <c r="D52" s="21"/>
      <c r="E52" s="21"/>
      <c r="F52" s="21"/>
      <c r="G52" s="114" t="s">
        <v>27</v>
      </c>
      <c r="H52" s="115"/>
      <c r="I52" s="115"/>
      <c r="J52" s="115"/>
      <c r="K52" s="116"/>
      <c r="L52" s="94"/>
      <c r="M52" s="95">
        <f>M50+M51</f>
        <v>0</v>
      </c>
    </row>
    <row r="53" spans="1:14" x14ac:dyDescent="0.25">
      <c r="A53" s="21"/>
      <c r="B53" s="21"/>
      <c r="C53" s="21"/>
      <c r="D53" s="21"/>
      <c r="E53" s="71"/>
      <c r="F53" s="71"/>
    </row>
    <row r="54" spans="1:14" x14ac:dyDescent="0.25">
      <c r="A54" s="21"/>
      <c r="B54" s="21"/>
      <c r="C54" s="21"/>
      <c r="D54" s="21"/>
      <c r="E54" s="71"/>
      <c r="F54" s="71"/>
      <c r="M54" s="10"/>
    </row>
    <row r="55" spans="1:14" x14ac:dyDescent="0.2">
      <c r="N55" s="163" t="s">
        <v>50</v>
      </c>
    </row>
    <row r="56" spans="1:14" x14ac:dyDescent="0.25">
      <c r="N56" s="164" t="s">
        <v>58</v>
      </c>
    </row>
    <row r="57" spans="1:14" x14ac:dyDescent="0.25">
      <c r="N57" s="164" t="s">
        <v>59</v>
      </c>
    </row>
  </sheetData>
  <sheetProtection algorithmName="SHA-512" hashValue="BfILXEPv6HhCq9RZdBHRIQucYwgN6WpuDVr6fNMse2d8W0wDyFXPoPX+65khqujct0UtC9Xp5zP0pT2KqQh5Og==" saltValue="SCAwagXOb43D2ykFNDCuGQ==" spinCount="100000" sheet="1" formatCells="0" formatColumns="0" formatRows="0" insertColumns="0" insertRows="0" insertHyperlinks="0" deleteColumns="0" deleteRows="0" sort="0" autoFilter="0" pivotTables="0"/>
  <mergeCells count="63">
    <mergeCell ref="G8:G10"/>
    <mergeCell ref="N34:N38"/>
    <mergeCell ref="L21:L26"/>
    <mergeCell ref="M21:M26"/>
    <mergeCell ref="N11:N20"/>
    <mergeCell ref="J11:J20"/>
    <mergeCell ref="J34:J38"/>
    <mergeCell ref="L31:L32"/>
    <mergeCell ref="M31:M32"/>
    <mergeCell ref="N31:N32"/>
    <mergeCell ref="A48:B52"/>
    <mergeCell ref="A3:N3"/>
    <mergeCell ref="A4:N4"/>
    <mergeCell ref="A5:N5"/>
    <mergeCell ref="G28:K28"/>
    <mergeCell ref="M7:N7"/>
    <mergeCell ref="M30:N30"/>
    <mergeCell ref="G11:G20"/>
    <mergeCell ref="H21:H26"/>
    <mergeCell ref="I21:I26"/>
    <mergeCell ref="L8:L9"/>
    <mergeCell ref="M8:M9"/>
    <mergeCell ref="N8:N9"/>
    <mergeCell ref="A7:I7"/>
    <mergeCell ref="A8:A10"/>
    <mergeCell ref="B8:B10"/>
    <mergeCell ref="A31:A33"/>
    <mergeCell ref="C8:C10"/>
    <mergeCell ref="D8:D10"/>
    <mergeCell ref="E8:E10"/>
    <mergeCell ref="F8:F10"/>
    <mergeCell ref="A30:I30"/>
    <mergeCell ref="I8:I10"/>
    <mergeCell ref="I27:K27"/>
    <mergeCell ref="I29:K29"/>
    <mergeCell ref="E21:E26"/>
    <mergeCell ref="F21:F26"/>
    <mergeCell ref="J8:J10"/>
    <mergeCell ref="H8:H10"/>
    <mergeCell ref="A15:A16"/>
    <mergeCell ref="K15:K16"/>
    <mergeCell ref="K8:K9"/>
    <mergeCell ref="B31:B33"/>
    <mergeCell ref="C31:C33"/>
    <mergeCell ref="D31:D33"/>
    <mergeCell ref="E31:E33"/>
    <mergeCell ref="L39:L44"/>
    <mergeCell ref="F31:F33"/>
    <mergeCell ref="G31:G33"/>
    <mergeCell ref="J31:J33"/>
    <mergeCell ref="M39:M44"/>
    <mergeCell ref="E39:E44"/>
    <mergeCell ref="F39:F44"/>
    <mergeCell ref="G34:G38"/>
    <mergeCell ref="H39:H44"/>
    <mergeCell ref="I39:I44"/>
    <mergeCell ref="G48:K48"/>
    <mergeCell ref="G52:K52"/>
    <mergeCell ref="H31:H33"/>
    <mergeCell ref="I31:I33"/>
    <mergeCell ref="K31:K32"/>
    <mergeCell ref="I45:K45"/>
    <mergeCell ref="G46:K4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2" orientation="landscape" r:id="rId1"/>
  <ignoredErrors>
    <ignoredError sqref="L16:M1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C65FBBE3A77642AC50BBAD1D6721B7" ma:contentTypeVersion="12" ma:contentTypeDescription="Umožňuje vytvoriť nový dokument." ma:contentTypeScope="" ma:versionID="d281c321ca1536a44747145c9ae6ce63">
  <xsd:schema xmlns:xsd="http://www.w3.org/2001/XMLSchema" xmlns:xs="http://www.w3.org/2001/XMLSchema" xmlns:p="http://schemas.microsoft.com/office/2006/metadata/properties" xmlns:ns3="3be7ea34-391e-4c7b-b349-1d8d28c79911" xmlns:ns4="ac6863a2-7b51-4217-bb72-f25460647f01" targetNamespace="http://schemas.microsoft.com/office/2006/metadata/properties" ma:root="true" ma:fieldsID="7b1db1abfada196441716d543518a199" ns3:_="" ns4:_="">
    <xsd:import namespace="3be7ea34-391e-4c7b-b349-1d8d28c79911"/>
    <xsd:import namespace="ac6863a2-7b51-4217-bb72-f25460647f0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7ea34-391e-4c7b-b349-1d8d28c799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863a2-7b51-4217-bb72-f25460647f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91B32F-D312-41E1-BACD-4C47768729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1D76DE-CA25-4A79-B13C-5DC4A7825B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7ea34-391e-4c7b-b349-1d8d28c79911"/>
    <ds:schemaRef ds:uri="ac6863a2-7b51-4217-bb72-f25460647f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3AE21D-BFF2-44BB-BFB3-53405B15087E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3be7ea34-391e-4c7b-b349-1d8d28c79911"/>
    <ds:schemaRef ds:uri="http://www.w3.org/XML/1998/namespace"/>
    <ds:schemaRef ds:uri="http://purl.org/dc/elements/1.1/"/>
    <ds:schemaRef ds:uri="ac6863a2-7b51-4217-bb72-f25460647f0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 k A.2-časť 1</vt:lpstr>
      <vt:lpstr>Príloha č.1 k B.2-časť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Kostovský Peter</dc:creator>
  <cp:keywords/>
  <dc:description/>
  <cp:lastModifiedBy>Babiaková Monika</cp:lastModifiedBy>
  <cp:revision/>
  <cp:lastPrinted>2023-01-16T11:17:54Z</cp:lastPrinted>
  <dcterms:created xsi:type="dcterms:W3CDTF">2020-05-12T12:38:13Z</dcterms:created>
  <dcterms:modified xsi:type="dcterms:W3CDTF">2023-02-14T11:00:27Z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0x01010098C65FBBE3A77642AC50BBAD1D6721B7</vt:lpwstr>
  </property>
</Properties>
</file>