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2" sheetId="17" r:id="rId1"/>
    <sheet name="Príloha č.1 k B.2-časť 2" sheetId="16" r:id="rId2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6" l="1"/>
  <c r="M13" i="16" s="1"/>
  <c r="I14" i="16"/>
  <c r="M14" i="16" s="1"/>
  <c r="I15" i="16"/>
  <c r="M15" i="16" s="1"/>
  <c r="I16" i="16"/>
  <c r="M16" i="16" s="1"/>
  <c r="I17" i="16"/>
  <c r="M17" i="16" s="1"/>
  <c r="I18" i="16"/>
  <c r="I19" i="16"/>
  <c r="I20" i="16"/>
  <c r="M20" i="16" s="1"/>
  <c r="I12" i="16"/>
  <c r="M12" i="16" s="1"/>
  <c r="I11" i="16"/>
  <c r="M11" i="16" s="1"/>
  <c r="J27" i="16"/>
  <c r="N27" i="16" s="1"/>
  <c r="J26" i="16"/>
  <c r="N26" i="16" s="1"/>
  <c r="J25" i="16"/>
  <c r="N25" i="16" s="1"/>
  <c r="J24" i="16"/>
  <c r="N24" i="16" s="1"/>
  <c r="J23" i="16"/>
  <c r="N23" i="16" s="1"/>
  <c r="J22" i="16"/>
  <c r="N22" i="16" s="1"/>
  <c r="I21" i="16"/>
  <c r="M21" i="16" s="1"/>
  <c r="H21" i="16"/>
  <c r="L21" i="16" s="1"/>
  <c r="H20" i="16"/>
  <c r="L20" i="16" s="1"/>
  <c r="M19" i="16"/>
  <c r="H19" i="16"/>
  <c r="L19" i="16" s="1"/>
  <c r="M18" i="16"/>
  <c r="H18" i="16"/>
  <c r="L18" i="16" s="1"/>
  <c r="H17" i="16"/>
  <c r="L17" i="16" s="1"/>
  <c r="H16" i="16"/>
  <c r="L16" i="16" s="1"/>
  <c r="H15" i="16"/>
  <c r="L15" i="16" s="1"/>
  <c r="H14" i="16"/>
  <c r="L14" i="16" s="1"/>
  <c r="H13" i="16"/>
  <c r="L13" i="16" s="1"/>
  <c r="H12" i="16"/>
  <c r="L12" i="16" s="1"/>
  <c r="H11" i="16"/>
  <c r="L11" i="16" s="1"/>
  <c r="N28" i="16" l="1"/>
  <c r="M28" i="16"/>
  <c r="L28" i="16"/>
  <c r="M29" i="16" l="1"/>
  <c r="B11" i="17" s="1"/>
  <c r="M30" i="16" l="1"/>
  <c r="M31" i="16" s="1"/>
</calcChain>
</file>

<file path=xl/sharedStrings.xml><?xml version="1.0" encoding="utf-8"?>
<sst xmlns="http://schemas.openxmlformats.org/spreadsheetml/2006/main" count="78" uniqueCount="59">
  <si>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</si>
  <si>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</si>
  <si>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</si>
  <si>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</si>
  <si>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</si>
  <si>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</si>
  <si>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</si>
  <si>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</si>
  <si>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horizontálne inklinometre</t>
  </si>
  <si>
    <t>pórové tlaky</t>
  </si>
  <si>
    <t>ks</t>
  </si>
  <si>
    <t>geodetické body</t>
  </si>
  <si>
    <t>bod</t>
  </si>
  <si>
    <t>podzemné vody - hladina</t>
  </si>
  <si>
    <t>dynamometer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</si>
  <si>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</si>
  <si>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</si>
  <si>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</si>
  <si>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</si>
  <si>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</si>
  <si>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</si>
  <si>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</si>
  <si>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</si>
  <si>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</si>
  <si>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horizontálne odvodňovacie vrty</t>
  </si>
  <si>
    <t>cena za merania za    ost. roky</t>
  </si>
  <si>
    <t>Oprava geodetických bodov</t>
  </si>
  <si>
    <t>Prenájom vysokozdvižnej plošiny</t>
  </si>
  <si>
    <t>Vystrojenie vertikálnych inklinometrov</t>
  </si>
  <si>
    <t>Súvisiaca inžinierska činnosť</t>
  </si>
  <si>
    <t>deň</t>
  </si>
  <si>
    <t>frekvencia opráv počas obdobia GTM</t>
  </si>
  <si>
    <t>počet opráv počas obdobia GTM</t>
  </si>
  <si>
    <t>cena za opravy počas obdobia GTM</t>
  </si>
  <si>
    <t>Čiastková správa o dobudovaní siete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</si>
  <si>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</si>
  <si>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</si>
  <si>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</si>
  <si>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</si>
  <si>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</si>
  <si>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</si>
  <si>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</si>
  <si>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</si>
  <si>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</si>
  <si>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</si>
  <si>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</si>
  <si>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</si>
  <si>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</si>
  <si>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</si>
  <si>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</si>
  <si>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Časť 2: D1 Budimír – Bidovce</t>
  </si>
  <si>
    <t>Rozpočet GTM "D1 Budimír - Bidovce počas prevádzky"</t>
  </si>
  <si>
    <t>monitorovací objekt</t>
  </si>
  <si>
    <t>podzemné vody - kvalita - rozšírený rozbor</t>
  </si>
  <si>
    <t>podzemná voda - výdatnosť</t>
  </si>
  <si>
    <t>cena s DPH</t>
  </si>
  <si>
    <r>
      <t>C</t>
    </r>
    <r>
      <rPr>
        <sz val="10"/>
        <rFont val="Arial"/>
        <family val="2"/>
        <charset val="238"/>
      </rPr>
      <t>elková cena za uskutočnenie predmetu  zákazky pre Časť 2: D1 Budimír – Bidovce</t>
    </r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</si>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</sst>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DashDotDot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143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justify" vertical="center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4" fontId="8" fillId="0" borderId="46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0" fillId="0" borderId="52" xfId="0" applyNumberFormat="1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1" fontId="0" fillId="0" borderId="53" xfId="0" applyNumberFormat="1" applyBorder="1" applyAlignment="1" applyProtection="1">
      <alignment vertical="center"/>
    </xf>
    <xf numFmtId="1" fontId="0" fillId="0" borderId="54" xfId="0" applyNumberFormat="1" applyBorder="1" applyAlignment="1" applyProtection="1">
      <alignment vertical="center"/>
    </xf>
    <xf numFmtId="9" fontId="0" fillId="0" borderId="55" xfId="0" applyNumberFormat="1" applyBorder="1" applyAlignment="1" applyProtection="1">
      <alignment vertical="center"/>
    </xf>
    <xf numFmtId="4" fontId="0" fillId="0" borderId="56" xfId="0" applyNumberFormat="1" applyFill="1" applyBorder="1" applyAlignment="1" applyProtection="1">
      <alignment vertical="center"/>
    </xf>
    <xf numFmtId="9" fontId="0" fillId="0" borderId="60" xfId="0" applyNumberFormat="1" applyBorder="1" applyAlignment="1" applyProtection="1">
      <alignment vertical="center"/>
    </xf>
    <xf numFmtId="4" fontId="0" fillId="0" borderId="61" xfId="0" applyNumberForma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" fontId="0" fillId="0" borderId="62" xfId="0" applyNumberFormat="1" applyBorder="1" applyAlignment="1" applyProtection="1">
      <alignment vertical="center"/>
    </xf>
    <xf numFmtId="1" fontId="11" fillId="0" borderId="47" xfId="0" applyNumberFormat="1" applyFont="1" applyBorder="1" applyAlignment="1" applyProtection="1">
      <alignment vertical="center"/>
    </xf>
    <xf numFmtId="0" fontId="11" fillId="0" borderId="48" xfId="0" applyFont="1" applyBorder="1" applyAlignment="1" applyProtection="1">
      <alignment vertical="center"/>
    </xf>
    <xf numFmtId="1" fontId="11" fillId="0" borderId="48" xfId="0" applyNumberFormat="1" applyFont="1" applyBorder="1" applyAlignment="1" applyProtection="1">
      <alignment vertical="center"/>
    </xf>
    <xf numFmtId="1" fontId="11" fillId="0" borderId="49" xfId="0" applyNumberFormat="1" applyFont="1" applyBorder="1" applyAlignment="1" applyProtection="1">
      <alignment vertical="center"/>
    </xf>
    <xf numFmtId="9" fontId="11" fillId="0" borderId="50" xfId="0" applyNumberFormat="1" applyFont="1" applyBorder="1" applyAlignment="1" applyProtection="1">
      <alignment vertical="center"/>
    </xf>
    <xf numFmtId="4" fontId="12" fillId="0" borderId="51" xfId="0" applyNumberFormat="1" applyFont="1" applyFill="1" applyBorder="1" applyAlignment="1" applyProtection="1">
      <alignment vertical="center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0" borderId="63" xfId="0" applyNumberForma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horizontal="right" vertical="center"/>
      <protection locked="0"/>
    </xf>
    <xf numFmtId="4" fontId="0" fillId="2" borderId="25" xfId="0" applyNumberFormat="1" applyFont="1" applyFill="1" applyBorder="1" applyAlignment="1" applyProtection="1">
      <alignment horizontal="right" vertical="center"/>
      <protection locked="0"/>
    </xf>
    <xf numFmtId="4" fontId="0" fillId="2" borderId="33" xfId="0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</xf>
    <xf numFmtId="0" fontId="0" fillId="0" borderId="15" xfId="0" applyBorder="1" applyAlignment="1" applyProtection="1">
      <alignment horizontal="right" vertical="center" indent="1"/>
    </xf>
    <xf numFmtId="0" fontId="1" fillId="0" borderId="7" xfId="0" applyFont="1" applyBorder="1" applyAlignment="1" applyProtection="1">
      <alignment horizontal="right" vertical="center" indent="1"/>
    </xf>
    <xf numFmtId="0" fontId="1" fillId="0" borderId="5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left" vertical="center" indent="1"/>
    </xf>
    <xf numFmtId="0" fontId="0" fillId="0" borderId="17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horizontal="right" vertical="center"/>
    </xf>
    <xf numFmtId="0" fontId="0" fillId="0" borderId="17" xfId="0" applyFont="1" applyBorder="1" applyAlignment="1" applyProtection="1">
      <alignment horizontal="center" vertical="center"/>
    </xf>
    <xf numFmtId="1" fontId="0" fillId="0" borderId="17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horizontal="left" vertical="center" indent="1"/>
    </xf>
    <xf numFmtId="0" fontId="0" fillId="0" borderId="19" xfId="0" applyFont="1" applyBorder="1" applyAlignment="1" applyProtection="1">
      <alignment vertical="center"/>
    </xf>
    <xf numFmtId="1" fontId="0" fillId="0" borderId="19" xfId="0" applyNumberFormat="1" applyFont="1" applyBorder="1" applyAlignment="1" applyProtection="1">
      <alignment horizontal="right" vertical="center"/>
    </xf>
    <xf numFmtId="0" fontId="0" fillId="0" borderId="19" xfId="0" applyFont="1" applyBorder="1" applyAlignment="1" applyProtection="1">
      <alignment horizontal="center" vertical="center"/>
    </xf>
    <xf numFmtId="1" fontId="0" fillId="0" borderId="19" xfId="0" applyNumberFormat="1" applyFont="1" applyBorder="1" applyAlignment="1" applyProtection="1">
      <alignment vertical="center"/>
    </xf>
    <xf numFmtId="4" fontId="0" fillId="0" borderId="19" xfId="0" applyNumberFormat="1" applyFont="1" applyBorder="1" applyAlignment="1" applyProtection="1">
      <alignment vertical="center"/>
    </xf>
    <xf numFmtId="4" fontId="0" fillId="0" borderId="26" xfId="0" applyNumberFormat="1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 indent="1"/>
    </xf>
    <xf numFmtId="2" fontId="0" fillId="0" borderId="19" xfId="0" applyNumberFormat="1" applyFont="1" applyBorder="1" applyAlignment="1" applyProtection="1">
      <alignment horizontal="right" vertical="center"/>
    </xf>
    <xf numFmtId="0" fontId="0" fillId="0" borderId="25" xfId="0" applyFont="1" applyBorder="1" applyAlignment="1" applyProtection="1">
      <alignment vertical="center"/>
    </xf>
    <xf numFmtId="1" fontId="0" fillId="0" borderId="25" xfId="0" applyNumberFormat="1" applyFont="1" applyBorder="1" applyAlignment="1" applyProtection="1">
      <alignment horizontal="right" vertical="center"/>
    </xf>
    <xf numFmtId="0" fontId="0" fillId="0" borderId="25" xfId="0" applyFont="1" applyBorder="1" applyAlignment="1" applyProtection="1">
      <alignment horizontal="center" vertical="center"/>
    </xf>
    <xf numFmtId="1" fontId="0" fillId="0" borderId="25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0" fontId="0" fillId="0" borderId="32" xfId="0" applyFont="1" applyBorder="1" applyAlignment="1" applyProtection="1">
      <alignment horizontal="left" vertical="center" indent="1"/>
    </xf>
    <xf numFmtId="0" fontId="0" fillId="0" borderId="33" xfId="0" applyFont="1" applyBorder="1" applyAlignment="1" applyProtection="1">
      <alignment vertical="center"/>
    </xf>
    <xf numFmtId="1" fontId="0" fillId="0" borderId="33" xfId="0" applyNumberFormat="1" applyFont="1" applyBorder="1" applyAlignment="1" applyProtection="1">
      <alignment horizontal="right" vertical="center"/>
    </xf>
    <xf numFmtId="0" fontId="0" fillId="0" borderId="33" xfId="0" applyFont="1" applyBorder="1" applyAlignment="1" applyProtection="1">
      <alignment horizontal="center" vertical="center"/>
    </xf>
    <xf numFmtId="1" fontId="0" fillId="0" borderId="33" xfId="0" applyNumberFormat="1" applyFont="1" applyBorder="1" applyAlignment="1" applyProtection="1">
      <alignment vertical="center"/>
    </xf>
    <xf numFmtId="4" fontId="0" fillId="0" borderId="33" xfId="0" applyNumberFormat="1" applyFont="1" applyBorder="1" applyAlignment="1" applyProtection="1">
      <alignment vertical="center"/>
    </xf>
    <xf numFmtId="4" fontId="0" fillId="0" borderId="34" xfId="0" applyNumberFormat="1" applyBorder="1" applyAlignment="1" applyProtection="1">
      <alignment vertical="center"/>
    </xf>
    <xf numFmtId="16" fontId="0" fillId="0" borderId="18" xfId="0" applyNumberFormat="1" applyFont="1" applyBorder="1" applyAlignment="1" applyProtection="1">
      <alignment horizontal="left" vertical="center" indent="1"/>
    </xf>
    <xf numFmtId="4" fontId="0" fillId="0" borderId="20" xfId="0" applyNumberFormat="1" applyBorder="1" applyAlignment="1" applyProtection="1">
      <alignment vertical="center"/>
    </xf>
    <xf numFmtId="0" fontId="0" fillId="0" borderId="21" xfId="0" applyFont="1" applyBorder="1" applyAlignment="1" applyProtection="1">
      <alignment horizontal="left" vertical="center" indent="1"/>
    </xf>
    <xf numFmtId="0" fontId="0" fillId="0" borderId="22" xfId="0" applyFont="1" applyBorder="1" applyAlignment="1" applyProtection="1">
      <alignment vertical="center"/>
    </xf>
    <xf numFmtId="1" fontId="0" fillId="0" borderId="22" xfId="0" applyNumberFormat="1" applyFont="1" applyBorder="1" applyAlignment="1" applyProtection="1">
      <alignment horizontal="right" vertical="center"/>
    </xf>
    <xf numFmtId="0" fontId="0" fillId="0" borderId="22" xfId="0" applyFont="1" applyBorder="1" applyAlignment="1" applyProtection="1">
      <alignment horizontal="center" vertical="center"/>
    </xf>
    <xf numFmtId="1" fontId="0" fillId="0" borderId="22" xfId="0" applyNumberFormat="1" applyFont="1" applyBorder="1" applyAlignment="1" applyProtection="1">
      <alignment vertical="center"/>
    </xf>
    <xf numFmtId="4" fontId="0" fillId="0" borderId="22" xfId="0" applyNumberFormat="1" applyFont="1" applyBorder="1" applyAlignment="1" applyProtection="1">
      <alignment vertical="center"/>
    </xf>
    <xf numFmtId="4" fontId="0" fillId="0" borderId="23" xfId="0" applyNumberFormat="1" applyBorder="1" applyAlignment="1" applyProtection="1">
      <alignment vertical="center"/>
    </xf>
    <xf numFmtId="4" fontId="0" fillId="2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indent="4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10" xfId="0" applyNumberFormat="1" applyFont="1" applyBorder="1" applyAlignment="1" applyProtection="1">
      <alignment horizontal="center" vertical="top" wrapText="1"/>
    </xf>
    <xf numFmtId="1" fontId="0" fillId="0" borderId="41" xfId="0" applyNumberFormat="1" applyFont="1" applyBorder="1" applyAlignment="1" applyProtection="1">
      <alignment horizontal="center" vertical="center"/>
    </xf>
    <xf numFmtId="1" fontId="0" fillId="0" borderId="36" xfId="0" applyNumberFormat="1" applyFont="1" applyBorder="1" applyAlignment="1" applyProtection="1">
      <alignment horizontal="center" vertical="center"/>
    </xf>
    <xf numFmtId="1" fontId="0" fillId="0" borderId="42" xfId="0" applyNumberFormat="1" applyFont="1" applyBorder="1" applyAlignment="1" applyProtection="1">
      <alignment horizontal="center" vertical="center"/>
    </xf>
    <xf numFmtId="4" fontId="0" fillId="0" borderId="41" xfId="0" applyNumberFormat="1" applyFont="1" applyBorder="1" applyAlignment="1" applyProtection="1">
      <alignment horizontal="center" vertical="center"/>
    </xf>
    <xf numFmtId="4" fontId="0" fillId="0" borderId="36" xfId="0" applyNumberFormat="1" applyFont="1" applyBorder="1" applyAlignment="1" applyProtection="1">
      <alignment horizontal="center" vertical="center"/>
    </xf>
    <xf numFmtId="4" fontId="0" fillId="0" borderId="42" xfId="0" applyNumberFormat="1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3" xfId="0" applyFont="1" applyBorder="1" applyAlignment="1" applyProtection="1">
      <alignment horizontal="center" vertical="top" wrapText="1"/>
    </xf>
    <xf numFmtId="0" fontId="3" fillId="0" borderId="30" xfId="0" applyFont="1" applyBorder="1" applyAlignment="1" applyProtection="1">
      <alignment horizontal="center" vertical="top" wrapText="1"/>
    </xf>
    <xf numFmtId="0" fontId="3" fillId="0" borderId="44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1" fontId="1" fillId="0" borderId="28" xfId="0" applyNumberFormat="1" applyFont="1" applyBorder="1" applyAlignment="1" applyProtection="1">
      <alignment horizontal="center" vertical="top" wrapText="1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37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57" xfId="0" applyNumberFormat="1" applyBorder="1" applyAlignment="1" applyProtection="1">
      <alignment horizontal="left" vertical="center"/>
    </xf>
    <xf numFmtId="1" fontId="0" fillId="0" borderId="58" xfId="0" applyNumberFormat="1" applyBorder="1" applyAlignment="1" applyProtection="1">
      <alignment horizontal="left" vertical="center"/>
    </xf>
    <xf numFmtId="1" fontId="0" fillId="0" borderId="59" xfId="0" applyNumberFormat="1" applyBorder="1" applyAlignment="1" applyProtection="1">
      <alignment horizontal="left" vertical="center"/>
    </xf>
    <xf numFmtId="1" fontId="0" fillId="0" borderId="35" xfId="0" applyNumberFormat="1" applyFont="1" applyBorder="1" applyAlignment="1" applyProtection="1">
      <alignment horizontal="center" vertical="center"/>
    </xf>
    <xf numFmtId="1" fontId="0" fillId="0" borderId="37" xfId="0" applyNumberFormat="1" applyFont="1" applyBorder="1" applyAlignment="1" applyProtection="1">
      <alignment horizontal="center" vertical="center"/>
    </xf>
    <xf numFmtId="1" fontId="0" fillId="0" borderId="12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4" xfId="0" applyNumberFormat="1" applyBorder="1" applyAlignment="1" applyProtection="1">
      <alignment horizontal="right" vertical="center" indent="1"/>
    </xf>
    <xf numFmtId="0" fontId="6" fillId="0" borderId="0" xfId="0" applyFont="1" applyAlignment="1" applyProtection="1">
      <alignment horizontal="left" vertical="center" indent="4"/>
      <protection locked="0"/>
    </xf>
    <xf numFmtId="0" fontId="0" fillId="0" borderId="0" xfId="0" applyProtection="1"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B25" sqref="B25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41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88" t="s">
        <v>37</v>
      </c>
      <c r="B4" s="88"/>
      <c r="C4" s="6"/>
    </row>
    <row r="5" spans="1:3" ht="18.5" x14ac:dyDescent="0.45">
      <c r="A5" s="87"/>
      <c r="B5" s="14"/>
    </row>
    <row r="6" spans="1:3" ht="45" customHeight="1" x14ac:dyDescent="0.35">
      <c r="A6" s="89" t="s">
        <v>57</v>
      </c>
      <c r="B6" s="89"/>
      <c r="C6" s="7"/>
    </row>
    <row r="7" spans="1:3" ht="20" x14ac:dyDescent="0.35">
      <c r="A7" s="88" t="s">
        <v>50</v>
      </c>
      <c r="B7" s="88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38</v>
      </c>
      <c r="B10" s="10" t="s">
        <v>42</v>
      </c>
    </row>
    <row r="11" spans="1:3" ht="52" customHeight="1" thickBot="1" x14ac:dyDescent="0.4">
      <c r="A11" s="11" t="s">
        <v>56</v>
      </c>
      <c r="B11" s="12">
        <f>'Príloha č.1 k B.2-časť 2'!M29</f>
        <v>0</v>
      </c>
    </row>
    <row r="12" spans="1:3" x14ac:dyDescent="0.35">
      <c r="A12" s="13"/>
    </row>
    <row r="13" spans="1:3" x14ac:dyDescent="0.35">
      <c r="A13" s="90" t="s">
        <v>39</v>
      </c>
      <c r="B13" s="90"/>
    </row>
    <row r="14" spans="1:3" x14ac:dyDescent="0.35">
      <c r="A14" s="85"/>
    </row>
    <row r="15" spans="1:3" x14ac:dyDescent="0.35">
      <c r="A15" s="85"/>
    </row>
    <row r="16" spans="1:3" x14ac:dyDescent="0.35">
      <c r="A16" s="85"/>
    </row>
    <row r="17" spans="1:2" x14ac:dyDescent="0.35">
      <c r="A17" s="85"/>
    </row>
    <row r="18" spans="1:2" x14ac:dyDescent="0.35">
      <c r="A18" s="136"/>
      <c r="B18" s="137"/>
    </row>
    <row r="19" spans="1:2" x14ac:dyDescent="0.35">
      <c r="A19" s="1" t="s">
        <v>40</v>
      </c>
      <c r="B19" s="138" t="s">
        <v>43</v>
      </c>
    </row>
    <row r="20" spans="1:2" ht="28" x14ac:dyDescent="0.35">
      <c r="A20" s="1"/>
      <c r="B20" s="139" t="s">
        <v>44</v>
      </c>
    </row>
    <row r="21" spans="1:2" x14ac:dyDescent="0.35">
      <c r="A21" s="86"/>
    </row>
    <row r="22" spans="1:2" x14ac:dyDescent="0.35">
      <c r="A22" s="86"/>
      <c r="B22" s="3"/>
    </row>
    <row r="23" spans="1:2" x14ac:dyDescent="0.35">
      <c r="A23" s="86"/>
    </row>
    <row r="24" spans="1:2" x14ac:dyDescent="0.35">
      <c r="A24" s="86"/>
    </row>
    <row r="25" spans="1:2" x14ac:dyDescent="0.35">
      <c r="A25" s="8"/>
    </row>
    <row r="26" spans="1:2" x14ac:dyDescent="0.35">
      <c r="A26" s="8"/>
    </row>
  </sheetData>
  <sheetProtection algorithmName="SHA-512" hashValue="5mBM0PsdV0gDnH4DJRciw620y8xX9OLXZ3CF4kOdMF1K5Wj73Gz/xqBiMa1rD6UP6mEalD/SImemeohHe8QZlA==" saltValue="kse8NCzWwalTwo2WM2Ax1g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6"/>
  <sheetViews>
    <sheetView tabSelected="1" topLeftCell="A4" zoomScaleNormal="100" workbookViewId="0">
      <selection activeCell="J34" sqref="J34"/>
    </sheetView>
  </sheetViews>
  <sheetFormatPr defaultColWidth="9.1796875" defaultRowHeight="14.5" x14ac:dyDescent="0.35"/>
  <cols>
    <col min="1" max="1" width="6.7265625" style="17" customWidth="1"/>
    <col min="2" max="2" width="50.45312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2" width="12.7265625" style="17" customWidth="1"/>
    <col min="13" max="13" width="18.1796875" style="17" customWidth="1"/>
    <col min="14" max="14" width="12.7265625" style="17" customWidth="1"/>
    <col min="15" max="16384" width="9.1796875" style="17"/>
  </cols>
  <sheetData>
    <row r="1" spans="1:14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45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58</v>
      </c>
    </row>
    <row r="3" spans="1:14" ht="18" x14ac:dyDescent="0.35">
      <c r="A3" s="88" t="s">
        <v>46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8" x14ac:dyDescent="0.35">
      <c r="A4" s="89" t="s">
        <v>57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18" x14ac:dyDescent="0.35">
      <c r="A5" s="88" t="s">
        <v>50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5" thickBot="1" x14ac:dyDescent="0.4"/>
    <row r="7" spans="1:14" s="28" customFormat="1" ht="15" thickBot="1" x14ac:dyDescent="0.4">
      <c r="A7" s="114" t="s">
        <v>51</v>
      </c>
      <c r="B7" s="115"/>
      <c r="C7" s="115"/>
      <c r="D7" s="115"/>
      <c r="E7" s="115"/>
      <c r="F7" s="115"/>
      <c r="G7" s="115"/>
      <c r="H7" s="115"/>
      <c r="I7" s="115"/>
      <c r="J7" s="41"/>
      <c r="K7" s="42" t="s">
        <v>23</v>
      </c>
      <c r="L7" s="43">
        <v>3</v>
      </c>
      <c r="M7" s="108" t="s">
        <v>0</v>
      </c>
      <c r="N7" s="109"/>
    </row>
    <row r="8" spans="1:14" s="28" customFormat="1" ht="20.149999999999999" customHeight="1" x14ac:dyDescent="0.35">
      <c r="A8" s="116" t="s">
        <v>1</v>
      </c>
      <c r="B8" s="119" t="s">
        <v>52</v>
      </c>
      <c r="C8" s="94" t="s">
        <v>2</v>
      </c>
      <c r="D8" s="94" t="s">
        <v>3</v>
      </c>
      <c r="E8" s="97" t="s">
        <v>19</v>
      </c>
      <c r="F8" s="97" t="s">
        <v>20</v>
      </c>
      <c r="G8" s="100" t="s">
        <v>31</v>
      </c>
      <c r="H8" s="97" t="s">
        <v>21</v>
      </c>
      <c r="I8" s="100" t="s">
        <v>22</v>
      </c>
      <c r="J8" s="100" t="s">
        <v>32</v>
      </c>
      <c r="K8" s="122" t="s">
        <v>4</v>
      </c>
      <c r="L8" s="110" t="s">
        <v>36</v>
      </c>
      <c r="M8" s="110" t="s">
        <v>25</v>
      </c>
      <c r="N8" s="112" t="s">
        <v>33</v>
      </c>
    </row>
    <row r="9" spans="1:14" s="28" customFormat="1" ht="20.149999999999999" customHeight="1" x14ac:dyDescent="0.35">
      <c r="A9" s="117"/>
      <c r="B9" s="120"/>
      <c r="C9" s="95"/>
      <c r="D9" s="95"/>
      <c r="E9" s="98"/>
      <c r="F9" s="98"/>
      <c r="G9" s="101"/>
      <c r="H9" s="98"/>
      <c r="I9" s="101"/>
      <c r="J9" s="101"/>
      <c r="K9" s="123"/>
      <c r="L9" s="111"/>
      <c r="M9" s="111"/>
      <c r="N9" s="113"/>
    </row>
    <row r="10" spans="1:14" s="28" customFormat="1" ht="15" customHeight="1" thickBot="1" x14ac:dyDescent="0.4">
      <c r="A10" s="118"/>
      <c r="B10" s="121"/>
      <c r="C10" s="96"/>
      <c r="D10" s="96"/>
      <c r="E10" s="99"/>
      <c r="F10" s="99"/>
      <c r="G10" s="124"/>
      <c r="H10" s="99"/>
      <c r="I10" s="101"/>
      <c r="J10" s="124"/>
      <c r="K10" s="44" t="s">
        <v>5</v>
      </c>
      <c r="L10" s="44" t="s">
        <v>5</v>
      </c>
      <c r="M10" s="44" t="s">
        <v>5</v>
      </c>
      <c r="N10" s="45" t="s">
        <v>5</v>
      </c>
    </row>
    <row r="11" spans="1:14" s="28" customFormat="1" x14ac:dyDescent="0.35">
      <c r="A11" s="46">
        <v>1</v>
      </c>
      <c r="B11" s="47" t="s">
        <v>11</v>
      </c>
      <c r="C11" s="48">
        <v>274</v>
      </c>
      <c r="D11" s="49" t="s">
        <v>12</v>
      </c>
      <c r="E11" s="50">
        <v>2</v>
      </c>
      <c r="F11" s="50">
        <v>2</v>
      </c>
      <c r="G11" s="102"/>
      <c r="H11" s="51">
        <f t="shared" ref="H11:H21" si="0">C11*E11</f>
        <v>548</v>
      </c>
      <c r="I11" s="51">
        <f>C11*F11*$L$7</f>
        <v>1644</v>
      </c>
      <c r="J11" s="105"/>
      <c r="K11" s="84"/>
      <c r="L11" s="51">
        <f t="shared" ref="L11:L21" si="1">H11*K11</f>
        <v>0</v>
      </c>
      <c r="M11" s="52">
        <f t="shared" ref="M11:M21" si="2">I11*K11</f>
        <v>0</v>
      </c>
      <c r="N11" s="91"/>
    </row>
    <row r="12" spans="1:14" s="28" customFormat="1" x14ac:dyDescent="0.35">
      <c r="A12" s="53">
        <v>2</v>
      </c>
      <c r="B12" s="54" t="s">
        <v>14</v>
      </c>
      <c r="C12" s="55">
        <v>39</v>
      </c>
      <c r="D12" s="56" t="s">
        <v>10</v>
      </c>
      <c r="E12" s="57">
        <v>2</v>
      </c>
      <c r="F12" s="57">
        <v>2</v>
      </c>
      <c r="G12" s="103"/>
      <c r="H12" s="58">
        <f t="shared" si="0"/>
        <v>78</v>
      </c>
      <c r="I12" s="58">
        <f>C12*F12*$L$7</f>
        <v>234</v>
      </c>
      <c r="J12" s="106"/>
      <c r="K12" s="36"/>
      <c r="L12" s="58">
        <f t="shared" si="1"/>
        <v>0</v>
      </c>
      <c r="M12" s="59">
        <f t="shared" si="2"/>
        <v>0</v>
      </c>
      <c r="N12" s="92"/>
    </row>
    <row r="13" spans="1:14" s="28" customFormat="1" x14ac:dyDescent="0.35">
      <c r="A13" s="53">
        <v>3</v>
      </c>
      <c r="B13" s="54" t="s">
        <v>13</v>
      </c>
      <c r="C13" s="55">
        <v>17</v>
      </c>
      <c r="D13" s="56" t="s">
        <v>10</v>
      </c>
      <c r="E13" s="57">
        <v>2</v>
      </c>
      <c r="F13" s="57">
        <v>2</v>
      </c>
      <c r="G13" s="103"/>
      <c r="H13" s="58">
        <f t="shared" si="0"/>
        <v>34</v>
      </c>
      <c r="I13" s="58">
        <f t="shared" ref="I13:I20" si="3">C13*F13*$L$7</f>
        <v>102</v>
      </c>
      <c r="J13" s="106"/>
      <c r="K13" s="36"/>
      <c r="L13" s="58">
        <f t="shared" si="1"/>
        <v>0</v>
      </c>
      <c r="M13" s="59">
        <f t="shared" si="2"/>
        <v>0</v>
      </c>
      <c r="N13" s="92"/>
    </row>
    <row r="14" spans="1:14" s="28" customFormat="1" x14ac:dyDescent="0.35">
      <c r="A14" s="53">
        <v>4</v>
      </c>
      <c r="B14" s="54" t="s">
        <v>53</v>
      </c>
      <c r="C14" s="55">
        <v>17</v>
      </c>
      <c r="D14" s="56" t="s">
        <v>10</v>
      </c>
      <c r="E14" s="57">
        <v>2</v>
      </c>
      <c r="F14" s="57">
        <v>2</v>
      </c>
      <c r="G14" s="103"/>
      <c r="H14" s="58">
        <f t="shared" si="0"/>
        <v>34</v>
      </c>
      <c r="I14" s="58">
        <f t="shared" si="3"/>
        <v>102</v>
      </c>
      <c r="J14" s="106"/>
      <c r="K14" s="36"/>
      <c r="L14" s="58">
        <f t="shared" si="1"/>
        <v>0</v>
      </c>
      <c r="M14" s="59">
        <f t="shared" si="2"/>
        <v>0</v>
      </c>
      <c r="N14" s="92"/>
    </row>
    <row r="15" spans="1:14" s="28" customFormat="1" x14ac:dyDescent="0.35">
      <c r="A15" s="53">
        <v>5</v>
      </c>
      <c r="B15" s="54" t="s">
        <v>54</v>
      </c>
      <c r="C15" s="55">
        <v>2</v>
      </c>
      <c r="D15" s="56" t="s">
        <v>10</v>
      </c>
      <c r="E15" s="57">
        <v>2</v>
      </c>
      <c r="F15" s="57">
        <v>2</v>
      </c>
      <c r="G15" s="103"/>
      <c r="H15" s="58">
        <f t="shared" si="0"/>
        <v>4</v>
      </c>
      <c r="I15" s="58">
        <f t="shared" si="3"/>
        <v>12</v>
      </c>
      <c r="J15" s="106"/>
      <c r="K15" s="36"/>
      <c r="L15" s="58">
        <f t="shared" si="1"/>
        <v>0</v>
      </c>
      <c r="M15" s="59">
        <f t="shared" si="2"/>
        <v>0</v>
      </c>
      <c r="N15" s="92"/>
    </row>
    <row r="16" spans="1:14" s="28" customFormat="1" x14ac:dyDescent="0.35">
      <c r="A16" s="53">
        <v>6</v>
      </c>
      <c r="B16" s="54" t="s">
        <v>24</v>
      </c>
      <c r="C16" s="55">
        <v>128</v>
      </c>
      <c r="D16" s="56" t="s">
        <v>10</v>
      </c>
      <c r="E16" s="57">
        <v>2</v>
      </c>
      <c r="F16" s="57">
        <v>2</v>
      </c>
      <c r="G16" s="103"/>
      <c r="H16" s="58">
        <f t="shared" si="0"/>
        <v>256</v>
      </c>
      <c r="I16" s="58">
        <f t="shared" si="3"/>
        <v>768</v>
      </c>
      <c r="J16" s="106"/>
      <c r="K16" s="36"/>
      <c r="L16" s="58">
        <f t="shared" si="1"/>
        <v>0</v>
      </c>
      <c r="M16" s="59">
        <f t="shared" si="2"/>
        <v>0</v>
      </c>
      <c r="N16" s="92"/>
    </row>
    <row r="17" spans="1:14" s="28" customFormat="1" x14ac:dyDescent="0.35">
      <c r="A17" s="60">
        <v>7</v>
      </c>
      <c r="B17" s="54" t="s">
        <v>6</v>
      </c>
      <c r="C17" s="61">
        <v>433.5</v>
      </c>
      <c r="D17" s="56" t="s">
        <v>7</v>
      </c>
      <c r="E17" s="57">
        <v>3</v>
      </c>
      <c r="F17" s="57">
        <v>2</v>
      </c>
      <c r="G17" s="103"/>
      <c r="H17" s="58">
        <f t="shared" si="0"/>
        <v>1300.5</v>
      </c>
      <c r="I17" s="58">
        <f t="shared" si="3"/>
        <v>2601</v>
      </c>
      <c r="J17" s="106"/>
      <c r="K17" s="36"/>
      <c r="L17" s="58">
        <f t="shared" si="1"/>
        <v>0</v>
      </c>
      <c r="M17" s="59">
        <f t="shared" si="2"/>
        <v>0</v>
      </c>
      <c r="N17" s="92"/>
    </row>
    <row r="18" spans="1:14" s="28" customFormat="1" x14ac:dyDescent="0.35">
      <c r="A18" s="53">
        <v>8</v>
      </c>
      <c r="B18" s="54" t="s">
        <v>8</v>
      </c>
      <c r="C18" s="61">
        <v>421</v>
      </c>
      <c r="D18" s="56" t="s">
        <v>7</v>
      </c>
      <c r="E18" s="57">
        <v>2</v>
      </c>
      <c r="F18" s="57">
        <v>2</v>
      </c>
      <c r="G18" s="103"/>
      <c r="H18" s="58">
        <f t="shared" si="0"/>
        <v>842</v>
      </c>
      <c r="I18" s="58">
        <f t="shared" si="3"/>
        <v>2526</v>
      </c>
      <c r="J18" s="106"/>
      <c r="K18" s="36"/>
      <c r="L18" s="58">
        <f t="shared" si="1"/>
        <v>0</v>
      </c>
      <c r="M18" s="59">
        <f t="shared" si="2"/>
        <v>0</v>
      </c>
      <c r="N18" s="92"/>
    </row>
    <row r="19" spans="1:14" s="28" customFormat="1" collapsed="1" x14ac:dyDescent="0.35">
      <c r="A19" s="53">
        <v>9</v>
      </c>
      <c r="B19" s="54" t="s">
        <v>9</v>
      </c>
      <c r="C19" s="55">
        <v>8</v>
      </c>
      <c r="D19" s="56" t="s">
        <v>10</v>
      </c>
      <c r="E19" s="57">
        <v>2</v>
      </c>
      <c r="F19" s="57">
        <v>2</v>
      </c>
      <c r="G19" s="103"/>
      <c r="H19" s="58">
        <f t="shared" si="0"/>
        <v>16</v>
      </c>
      <c r="I19" s="58">
        <f t="shared" si="3"/>
        <v>48</v>
      </c>
      <c r="J19" s="106"/>
      <c r="K19" s="36"/>
      <c r="L19" s="58">
        <f t="shared" si="1"/>
        <v>0</v>
      </c>
      <c r="M19" s="59">
        <f t="shared" si="2"/>
        <v>0</v>
      </c>
      <c r="N19" s="92"/>
    </row>
    <row r="20" spans="1:14" s="28" customFormat="1" x14ac:dyDescent="0.35">
      <c r="A20" s="53">
        <v>10</v>
      </c>
      <c r="B20" s="54" t="s">
        <v>15</v>
      </c>
      <c r="C20" s="55">
        <v>1</v>
      </c>
      <c r="D20" s="56" t="s">
        <v>16</v>
      </c>
      <c r="E20" s="57">
        <v>2</v>
      </c>
      <c r="F20" s="57">
        <v>2</v>
      </c>
      <c r="G20" s="103"/>
      <c r="H20" s="58">
        <f t="shared" si="0"/>
        <v>2</v>
      </c>
      <c r="I20" s="58">
        <f t="shared" si="3"/>
        <v>6</v>
      </c>
      <c r="J20" s="106"/>
      <c r="K20" s="36"/>
      <c r="L20" s="58">
        <f t="shared" si="1"/>
        <v>0</v>
      </c>
      <c r="M20" s="59">
        <f t="shared" si="2"/>
        <v>0</v>
      </c>
      <c r="N20" s="92"/>
    </row>
    <row r="21" spans="1:14" s="28" customFormat="1" ht="15" thickBot="1" x14ac:dyDescent="0.4">
      <c r="A21" s="60">
        <v>11</v>
      </c>
      <c r="B21" s="62" t="s">
        <v>17</v>
      </c>
      <c r="C21" s="63">
        <v>1</v>
      </c>
      <c r="D21" s="64" t="s">
        <v>16</v>
      </c>
      <c r="E21" s="65">
        <v>0</v>
      </c>
      <c r="F21" s="65">
        <v>1</v>
      </c>
      <c r="G21" s="104"/>
      <c r="H21" s="66">
        <f t="shared" si="0"/>
        <v>0</v>
      </c>
      <c r="I21" s="66">
        <f>C21*F21</f>
        <v>1</v>
      </c>
      <c r="J21" s="107"/>
      <c r="K21" s="39"/>
      <c r="L21" s="66">
        <f t="shared" si="1"/>
        <v>0</v>
      </c>
      <c r="M21" s="67">
        <f t="shared" si="2"/>
        <v>0</v>
      </c>
      <c r="N21" s="93"/>
    </row>
    <row r="22" spans="1:14" s="28" customFormat="1" x14ac:dyDescent="0.35">
      <c r="A22" s="68">
        <v>12</v>
      </c>
      <c r="B22" s="69" t="s">
        <v>26</v>
      </c>
      <c r="C22" s="70">
        <v>50</v>
      </c>
      <c r="D22" s="71" t="s">
        <v>12</v>
      </c>
      <c r="E22" s="131"/>
      <c r="F22" s="131"/>
      <c r="G22" s="72">
        <v>1</v>
      </c>
      <c r="H22" s="125"/>
      <c r="I22" s="125"/>
      <c r="J22" s="73">
        <f>C22*G22</f>
        <v>50</v>
      </c>
      <c r="K22" s="40"/>
      <c r="L22" s="125"/>
      <c r="M22" s="125"/>
      <c r="N22" s="74">
        <f t="shared" ref="N22:N27" si="4">J22*K22</f>
        <v>0</v>
      </c>
    </row>
    <row r="23" spans="1:14" s="28" customFormat="1" x14ac:dyDescent="0.35">
      <c r="A23" s="75">
        <v>44573</v>
      </c>
      <c r="B23" s="54" t="s">
        <v>27</v>
      </c>
      <c r="C23" s="55">
        <v>1</v>
      </c>
      <c r="D23" s="56" t="s">
        <v>30</v>
      </c>
      <c r="E23" s="103"/>
      <c r="F23" s="103"/>
      <c r="G23" s="57">
        <v>4</v>
      </c>
      <c r="H23" s="106"/>
      <c r="I23" s="106"/>
      <c r="J23" s="58">
        <f t="shared" ref="J23:J27" si="5">C23*G23</f>
        <v>4</v>
      </c>
      <c r="K23" s="36"/>
      <c r="L23" s="106"/>
      <c r="M23" s="106"/>
      <c r="N23" s="76">
        <f t="shared" si="4"/>
        <v>0</v>
      </c>
    </row>
    <row r="24" spans="1:14" s="28" customFormat="1" x14ac:dyDescent="0.35">
      <c r="A24" s="53">
        <v>13</v>
      </c>
      <c r="B24" s="54" t="s">
        <v>28</v>
      </c>
      <c r="C24" s="55">
        <v>150</v>
      </c>
      <c r="D24" s="56" t="s">
        <v>7</v>
      </c>
      <c r="E24" s="103"/>
      <c r="F24" s="103"/>
      <c r="G24" s="57">
        <v>1</v>
      </c>
      <c r="H24" s="106"/>
      <c r="I24" s="106"/>
      <c r="J24" s="58">
        <f t="shared" si="5"/>
        <v>150</v>
      </c>
      <c r="K24" s="36"/>
      <c r="L24" s="106"/>
      <c r="M24" s="106"/>
      <c r="N24" s="76">
        <f t="shared" si="4"/>
        <v>0</v>
      </c>
    </row>
    <row r="25" spans="1:14" s="28" customFormat="1" x14ac:dyDescent="0.35">
      <c r="A25" s="75">
        <v>44574</v>
      </c>
      <c r="B25" s="54" t="s">
        <v>29</v>
      </c>
      <c r="C25" s="55">
        <v>1</v>
      </c>
      <c r="D25" s="56" t="s">
        <v>16</v>
      </c>
      <c r="E25" s="103"/>
      <c r="F25" s="103"/>
      <c r="G25" s="57">
        <v>4</v>
      </c>
      <c r="H25" s="106"/>
      <c r="I25" s="106"/>
      <c r="J25" s="58">
        <f t="shared" si="5"/>
        <v>4</v>
      </c>
      <c r="K25" s="36"/>
      <c r="L25" s="106"/>
      <c r="M25" s="106"/>
      <c r="N25" s="76">
        <f t="shared" si="4"/>
        <v>0</v>
      </c>
    </row>
    <row r="26" spans="1:14" s="28" customFormat="1" x14ac:dyDescent="0.35">
      <c r="A26" s="53">
        <v>14</v>
      </c>
      <c r="B26" s="54" t="s">
        <v>34</v>
      </c>
      <c r="C26" s="55">
        <v>1</v>
      </c>
      <c r="D26" s="56" t="s">
        <v>16</v>
      </c>
      <c r="E26" s="103"/>
      <c r="F26" s="103"/>
      <c r="G26" s="57">
        <v>4</v>
      </c>
      <c r="H26" s="106"/>
      <c r="I26" s="106"/>
      <c r="J26" s="58">
        <f t="shared" si="5"/>
        <v>4</v>
      </c>
      <c r="K26" s="36"/>
      <c r="L26" s="106"/>
      <c r="M26" s="106"/>
      <c r="N26" s="76">
        <f t="shared" si="4"/>
        <v>0</v>
      </c>
    </row>
    <row r="27" spans="1:14" s="28" customFormat="1" ht="15" thickBot="1" x14ac:dyDescent="0.4">
      <c r="A27" s="77">
        <v>15</v>
      </c>
      <c r="B27" s="78" t="s">
        <v>35</v>
      </c>
      <c r="C27" s="79">
        <v>1</v>
      </c>
      <c r="D27" s="80" t="s">
        <v>16</v>
      </c>
      <c r="E27" s="132"/>
      <c r="F27" s="132"/>
      <c r="G27" s="81">
        <v>1</v>
      </c>
      <c r="H27" s="126"/>
      <c r="I27" s="126"/>
      <c r="J27" s="82">
        <f t="shared" si="5"/>
        <v>1</v>
      </c>
      <c r="K27" s="38"/>
      <c r="L27" s="126"/>
      <c r="M27" s="126"/>
      <c r="N27" s="83">
        <f t="shared" si="4"/>
        <v>0</v>
      </c>
    </row>
    <row r="28" spans="1:14" ht="15" thickBot="1" x14ac:dyDescent="0.4">
      <c r="I28" s="133" t="s">
        <v>47</v>
      </c>
      <c r="J28" s="134"/>
      <c r="K28" s="135"/>
      <c r="L28" s="29">
        <f>SUM(L11:L27)</f>
        <v>0</v>
      </c>
      <c r="M28" s="29">
        <f>SUM(M11:M27)</f>
        <v>0</v>
      </c>
      <c r="N28" s="37">
        <f>SUM(N11:N27)</f>
        <v>0</v>
      </c>
    </row>
    <row r="29" spans="1:14" ht="15.5" x14ac:dyDescent="0.35">
      <c r="A29" s="127"/>
      <c r="B29" s="127"/>
      <c r="C29" s="15"/>
      <c r="D29" s="19"/>
      <c r="E29" s="19"/>
      <c r="F29" s="19"/>
      <c r="G29" s="30" t="s">
        <v>47</v>
      </c>
      <c r="H29" s="31"/>
      <c r="I29" s="32"/>
      <c r="J29" s="32"/>
      <c r="K29" s="33"/>
      <c r="L29" s="34"/>
      <c r="M29" s="35">
        <f>L28+M28+N28</f>
        <v>0</v>
      </c>
    </row>
    <row r="30" spans="1:14" x14ac:dyDescent="0.35">
      <c r="A30" s="127"/>
      <c r="B30" s="127"/>
      <c r="C30" s="15"/>
      <c r="D30" s="19"/>
      <c r="E30" s="19"/>
      <c r="F30" s="19"/>
      <c r="G30" s="20" t="s">
        <v>18</v>
      </c>
      <c r="H30" s="21"/>
      <c r="I30" s="22"/>
      <c r="J30" s="22"/>
      <c r="K30" s="23"/>
      <c r="L30" s="24">
        <v>0.2</v>
      </c>
      <c r="M30" s="25">
        <f>M29*L30</f>
        <v>0</v>
      </c>
    </row>
    <row r="31" spans="1:14" ht="15" thickBot="1" x14ac:dyDescent="0.4">
      <c r="A31" s="127"/>
      <c r="B31" s="127"/>
      <c r="C31" s="15"/>
      <c r="D31" s="15"/>
      <c r="E31" s="15"/>
      <c r="F31" s="15"/>
      <c r="G31" s="128" t="s">
        <v>55</v>
      </c>
      <c r="H31" s="129"/>
      <c r="I31" s="129"/>
      <c r="J31" s="129"/>
      <c r="K31" s="130"/>
      <c r="L31" s="26"/>
      <c r="M31" s="27">
        <f>M29+M30</f>
        <v>0</v>
      </c>
    </row>
    <row r="32" spans="1:14" x14ac:dyDescent="0.35">
      <c r="A32" s="15"/>
      <c r="B32" s="15"/>
      <c r="C32" s="15"/>
      <c r="D32" s="15"/>
      <c r="E32" s="19"/>
      <c r="F32" s="19"/>
    </row>
    <row r="33" spans="1:15" x14ac:dyDescent="0.35">
      <c r="A33" s="15"/>
      <c r="B33" s="15"/>
      <c r="C33" s="15"/>
      <c r="D33" s="15"/>
      <c r="E33" s="19"/>
      <c r="F33" s="19"/>
      <c r="M33" s="137"/>
      <c r="N33" s="140"/>
      <c r="O33" s="140"/>
    </row>
    <row r="34" spans="1:15" x14ac:dyDescent="0.3">
      <c r="M34" s="140"/>
      <c r="N34" s="138" t="s">
        <v>43</v>
      </c>
      <c r="O34" s="140"/>
    </row>
    <row r="35" spans="1:15" x14ac:dyDescent="0.35">
      <c r="M35" s="141"/>
      <c r="N35" s="142" t="s">
        <v>48</v>
      </c>
      <c r="O35" s="141"/>
    </row>
    <row r="36" spans="1:15" x14ac:dyDescent="0.35">
      <c r="M36" s="141"/>
      <c r="N36" s="142" t="s">
        <v>49</v>
      </c>
      <c r="O36" s="141"/>
    </row>
  </sheetData>
  <sheetProtection algorithmName="SHA-512" hashValue="U9FMwEajJuwe+EJVnynKyfRp6B4oC0YTuhGuXbN5JnBJE58xjClArEU079mx9+xa2f1z9zcE4bMWYSD20pIaSw==" saltValue="9BObR+zXzCr7Z9iBXCc+XA==" spinCount="100000" sheet="1" formatCells="0" formatColumns="0" formatRows="0" insertColumns="0" insertRows="0" insertHyperlinks="0" deleteColumns="0" deleteRows="0" sort="0" autoFilter="0" pivotTables="0"/>
  <mergeCells count="31">
    <mergeCell ref="L22:L27"/>
    <mergeCell ref="M22:M27"/>
    <mergeCell ref="J8:J10"/>
    <mergeCell ref="H8:H10"/>
    <mergeCell ref="A29:B31"/>
    <mergeCell ref="G31:K31"/>
    <mergeCell ref="E22:E27"/>
    <mergeCell ref="F22:F27"/>
    <mergeCell ref="H22:H27"/>
    <mergeCell ref="I22:I27"/>
    <mergeCell ref="I28:K28"/>
    <mergeCell ref="A3:N3"/>
    <mergeCell ref="A4:N4"/>
    <mergeCell ref="A5:N5"/>
    <mergeCell ref="M7:N7"/>
    <mergeCell ref="L8:L9"/>
    <mergeCell ref="M8:M9"/>
    <mergeCell ref="N8:N9"/>
    <mergeCell ref="A7:I7"/>
    <mergeCell ref="A8:A10"/>
    <mergeCell ref="B8:B10"/>
    <mergeCell ref="K8:K9"/>
    <mergeCell ref="G8:G10"/>
    <mergeCell ref="N11:N21"/>
    <mergeCell ref="C8:C10"/>
    <mergeCell ref="D8:D10"/>
    <mergeCell ref="E8:E10"/>
    <mergeCell ref="F8:F10"/>
    <mergeCell ref="I8:I10"/>
    <mergeCell ref="G11:G21"/>
    <mergeCell ref="J11:J2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AE21D-BFF2-44BB-BFB3-53405B15087E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c6863a2-7b51-4217-bb72-f25460647f01"/>
    <ds:schemaRef ds:uri="3be7ea34-391e-4c7b-b349-1d8d28c7991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2</vt:lpstr>
      <vt:lpstr>Príloha č.1 k B.2-časť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2022-02-22T11:11:23Z</cp:lastPrinted>
  <dcterms:created xsi:type="dcterms:W3CDTF">2020-05-12T12:38:13Z</dcterms:created>
  <dcterms:modified xsi:type="dcterms:W3CDTF">2023-01-16T11:23:30Z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