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808\Desktop\Doklady MB\"/>
    </mc:Choice>
  </mc:AlternateContent>
  <bookViews>
    <workbookView xWindow="0" yWindow="900" windowWidth="28800" windowHeight="11835" tabRatio="685" activeTab="1"/>
  </bookViews>
  <sheets>
    <sheet name="Príloha č.1 k A.2-časť 6" sheetId="17" r:id="rId1"/>
    <sheet name="Príloha č.1 k B.2-časť 6" sheetId="18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8" l="1"/>
  <c r="N25" i="18" s="1"/>
  <c r="J24" i="18"/>
  <c r="N24" i="18" s="1"/>
  <c r="J23" i="18"/>
  <c r="N23" i="18" s="1"/>
  <c r="J22" i="18"/>
  <c r="N22" i="18" s="1"/>
  <c r="J21" i="18"/>
  <c r="N21" i="18" s="1"/>
  <c r="J20" i="18"/>
  <c r="N20" i="18" s="1"/>
  <c r="I19" i="18"/>
  <c r="M19" i="18" s="1"/>
  <c r="H19" i="18"/>
  <c r="L19" i="18" s="1"/>
  <c r="I18" i="18"/>
  <c r="M18" i="18" s="1"/>
  <c r="H18" i="18"/>
  <c r="L18" i="18" s="1"/>
  <c r="I17" i="18"/>
  <c r="M17" i="18" s="1"/>
  <c r="H17" i="18"/>
  <c r="L17" i="18" s="1"/>
  <c r="I16" i="18"/>
  <c r="M16" i="18" s="1"/>
  <c r="H16" i="18"/>
  <c r="L16" i="18" s="1"/>
  <c r="I15" i="18"/>
  <c r="M15" i="18" s="1"/>
  <c r="H15" i="18"/>
  <c r="L15" i="18" s="1"/>
  <c r="I14" i="18"/>
  <c r="M14" i="18" s="1"/>
  <c r="H14" i="18"/>
  <c r="L14" i="18" s="1"/>
  <c r="I13" i="18"/>
  <c r="M13" i="18" s="1"/>
  <c r="H13" i="18"/>
  <c r="L13" i="18" s="1"/>
  <c r="I12" i="18"/>
  <c r="M12" i="18" s="1"/>
  <c r="H12" i="18"/>
  <c r="L12" i="18" s="1"/>
  <c r="I11" i="18"/>
  <c r="M11" i="18" s="1"/>
  <c r="H11" i="18"/>
  <c r="L11" i="18" s="1"/>
  <c r="N26" i="18" l="1"/>
  <c r="M26" i="18"/>
  <c r="L26" i="18"/>
  <c r="M27" i="18" l="1"/>
  <c r="B11" i="17" s="1"/>
  <c r="M28" i="18" l="1"/>
  <c r="M29" i="18" s="1"/>
</calcChain>
</file>

<file path=xl/sharedStrings.xml><?xml version="1.0" encoding="utf-8"?>
<sst xmlns="http://schemas.openxmlformats.org/spreadsheetml/2006/main" count="74" uniqueCount="57">
  <si>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</si>
  <si>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</si>
  <si>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</si>
  <si>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</si>
  <si>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</si>
  <si>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</si>
  <si>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</si>
  <si>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</si>
  <si>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</si>
  <si>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</si>
  <si>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</si>
  <si>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</si>
  <si>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</si>
  <si>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</si>
  <si>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</si>
  <si>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</si>
  <si>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</si>
  <si>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</si>
  <si>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</si>
  <si>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</si>
  <si>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</si>
  <si>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</si>
  <si>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</si>
  <si>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</si>
  <si>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horizontálne odvodňovacie vrty</t>
  </si>
  <si>
    <t>cena za merania za    ost. roky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</si>
  <si>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</si>
  <si>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</si>
  <si>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</si>
  <si>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</si>
  <si>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</si>
  <si>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</si>
  <si>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</si>
  <si>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</si>
  <si>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</si>
  <si>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</si>
  <si>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</si>
  <si>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</si>
  <si>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</si>
  <si>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</si>
  <si>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</si>
  <si>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</si>
  <si>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</si>
  <si>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</si>
  <si>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</si>
  <si>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</si>
  <si>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</si>
  <si>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</si>
  <si>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</si>
  <si>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</si>
  <si>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</si>
  <si>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6: D1 Prešov, západ – Prešov, juh</t>
  </si>
  <si>
    <r>
      <t>C</t>
    </r>
    <r>
      <rPr>
        <sz val="10"/>
        <rFont val="Arial"/>
        <family val="2"/>
        <charset val="238"/>
      </rPr>
      <t>elková cena za uskutočnenie predmetu  zákazky pre Časť 6: D1 Prešov, západ – Prešov, juh</t>
    </r>
  </si>
  <si>
    <t>Rozpočet GTM "D1 Prešov, západ - Prešov, juh počas prevádzky"</t>
  </si>
  <si>
    <t>cena s DPH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</si>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</sst>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48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4" fontId="8" fillId="0" borderId="45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4" fontId="0" fillId="0" borderId="26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51" xfId="0" applyNumberFormat="1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1" fontId="0" fillId="0" borderId="53" xfId="0" applyNumberFormat="1" applyBorder="1" applyAlignment="1" applyProtection="1">
      <alignment vertical="center"/>
    </xf>
    <xf numFmtId="9" fontId="0" fillId="0" borderId="54" xfId="0" applyNumberFormat="1" applyBorder="1" applyAlignment="1" applyProtection="1">
      <alignment vertical="center"/>
    </xf>
    <xf numFmtId="4" fontId="0" fillId="0" borderId="55" xfId="0" applyNumberFormat="1" applyFill="1" applyBorder="1" applyAlignment="1" applyProtection="1">
      <alignment vertical="center"/>
    </xf>
    <xf numFmtId="9" fontId="0" fillId="0" borderId="59" xfId="0" applyNumberFormat="1" applyBorder="1" applyAlignment="1" applyProtection="1">
      <alignment vertical="center"/>
    </xf>
    <xf numFmtId="4" fontId="0" fillId="0" borderId="60" xfId="0" applyNumberFormat="1" applyBorder="1" applyAlignment="1" applyProtection="1">
      <alignment vertical="center"/>
    </xf>
    <xf numFmtId="4" fontId="0" fillId="0" borderId="61" xfId="0" applyNumberFormat="1" applyBorder="1" applyAlignment="1" applyProtection="1">
      <alignment vertical="center"/>
    </xf>
    <xf numFmtId="1" fontId="11" fillId="0" borderId="46" xfId="0" applyNumberFormat="1" applyFont="1" applyBorder="1" applyAlignment="1" applyProtection="1">
      <alignment vertical="center"/>
    </xf>
    <xf numFmtId="0" fontId="11" fillId="0" borderId="47" xfId="0" applyFont="1" applyBorder="1" applyAlignment="1" applyProtection="1">
      <alignment vertical="center"/>
    </xf>
    <xf numFmtId="1" fontId="11" fillId="0" borderId="47" xfId="0" applyNumberFormat="1" applyFont="1" applyBorder="1" applyAlignment="1" applyProtection="1">
      <alignment vertical="center"/>
    </xf>
    <xf numFmtId="1" fontId="11" fillId="0" borderId="48" xfId="0" applyNumberFormat="1" applyFont="1" applyBorder="1" applyAlignment="1" applyProtection="1">
      <alignment vertical="center"/>
    </xf>
    <xf numFmtId="9" fontId="11" fillId="0" borderId="49" xfId="0" applyNumberFormat="1" applyFont="1" applyBorder="1" applyAlignment="1" applyProtection="1">
      <alignment vertical="center"/>
    </xf>
    <xf numFmtId="4" fontId="12" fillId="0" borderId="50" xfId="0" applyNumberFormat="1" applyFont="1" applyFill="1" applyBorder="1" applyAlignment="1" applyProtection="1">
      <alignment vertical="center"/>
    </xf>
    <xf numFmtId="4" fontId="0" fillId="2" borderId="16" xfId="0" applyNumberFormat="1" applyFont="1" applyFill="1" applyBorder="1" applyAlignment="1" applyProtection="1">
      <alignment horizontal="right" vertical="center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2" borderId="24" xfId="0" applyNumberFormat="1" applyFont="1" applyFill="1" applyBorder="1" applyAlignment="1" applyProtection="1">
      <alignment horizontal="right" vertical="center"/>
      <protection locked="0"/>
    </xf>
    <xf numFmtId="4" fontId="0" fillId="2" borderId="32" xfId="0" applyNumberFormat="1" applyFont="1" applyFill="1" applyBorder="1" applyAlignment="1" applyProtection="1">
      <alignment horizontal="right" vertical="center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left" vertical="center" indent="1"/>
    </xf>
    <xf numFmtId="0" fontId="0" fillId="0" borderId="16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1" fontId="0" fillId="0" borderId="16" xfId="0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0" fillId="0" borderId="17" xfId="0" applyFont="1" applyBorder="1" applyAlignment="1" applyProtection="1">
      <alignment horizontal="left" vertical="center" indent="1"/>
    </xf>
    <xf numFmtId="0" fontId="0" fillId="0" borderId="18" xfId="0" applyFont="1" applyBorder="1" applyAlignment="1" applyProtection="1">
      <alignment vertical="center"/>
    </xf>
    <xf numFmtId="1" fontId="0" fillId="0" borderId="18" xfId="0" applyNumberFormat="1" applyFont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horizontal="center" vertical="center"/>
    </xf>
    <xf numFmtId="1" fontId="0" fillId="0" borderId="18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1" fontId="16" fillId="0" borderId="18" xfId="0" applyNumberFormat="1" applyFont="1" applyBorder="1" applyAlignment="1" applyProtection="1">
      <alignment horizontal="right" vertical="center"/>
    </xf>
    <xf numFmtId="0" fontId="0" fillId="0" borderId="23" xfId="0" applyFont="1" applyBorder="1" applyAlignment="1" applyProtection="1">
      <alignment horizontal="left" vertical="center" indent="1"/>
    </xf>
    <xf numFmtId="2" fontId="0" fillId="0" borderId="18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vertical="center"/>
    </xf>
    <xf numFmtId="1" fontId="0" fillId="0" borderId="24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0" fillId="0" borderId="31" xfId="0" applyFont="1" applyBorder="1" applyAlignment="1" applyProtection="1">
      <alignment horizontal="left" vertical="center" indent="1"/>
    </xf>
    <xf numFmtId="0" fontId="0" fillId="0" borderId="32" xfId="0" applyFont="1" applyBorder="1" applyAlignment="1" applyProtection="1">
      <alignment vertical="center"/>
    </xf>
    <xf numFmtId="1" fontId="0" fillId="0" borderId="32" xfId="0" applyNumberFormat="1" applyFont="1" applyBorder="1" applyAlignment="1" applyProtection="1">
      <alignment horizontal="right" vertical="center"/>
    </xf>
    <xf numFmtId="0" fontId="0" fillId="0" borderId="32" xfId="0" applyFont="1" applyBorder="1" applyAlignment="1" applyProtection="1">
      <alignment horizontal="center" vertical="center"/>
    </xf>
    <xf numFmtId="1" fontId="0" fillId="0" borderId="32" xfId="0" applyNumberFormat="1" applyFont="1" applyBorder="1" applyAlignment="1" applyProtection="1">
      <alignment vertical="center"/>
    </xf>
    <xf numFmtId="4" fontId="0" fillId="0" borderId="32" xfId="0" applyNumberFormat="1" applyFont="1" applyBorder="1" applyAlignment="1" applyProtection="1">
      <alignment vertical="center"/>
    </xf>
    <xf numFmtId="4" fontId="0" fillId="0" borderId="33" xfId="0" applyNumberFormat="1" applyBorder="1" applyAlignment="1" applyProtection="1">
      <alignment vertical="center"/>
    </xf>
    <xf numFmtId="16" fontId="0" fillId="0" borderId="17" xfId="0" applyNumberFormat="1" applyFont="1" applyBorder="1" applyAlignment="1" applyProtection="1">
      <alignment horizontal="left" vertical="center" indent="1"/>
    </xf>
    <xf numFmtId="4" fontId="0" fillId="0" borderId="19" xfId="0" applyNumberFormat="1" applyBorder="1" applyAlignment="1" applyProtection="1">
      <alignment vertical="center"/>
    </xf>
    <xf numFmtId="0" fontId="0" fillId="0" borderId="20" xfId="0" applyFont="1" applyBorder="1" applyAlignment="1" applyProtection="1">
      <alignment horizontal="left" vertical="center" indent="1"/>
    </xf>
    <xf numFmtId="0" fontId="0" fillId="0" borderId="21" xfId="0" applyFont="1" applyBorder="1" applyAlignment="1" applyProtection="1">
      <alignment vertical="center"/>
    </xf>
    <xf numFmtId="1" fontId="0" fillId="0" borderId="21" xfId="0" applyNumberFormat="1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center" vertical="center"/>
    </xf>
    <xf numFmtId="1" fontId="0" fillId="0" borderId="21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20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1" fillId="0" borderId="27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43" xfId="0" applyFont="1" applyBorder="1" applyAlignment="1" applyProtection="1">
      <alignment horizontal="center" vertical="top" wrapText="1"/>
    </xf>
    <xf numFmtId="1" fontId="0" fillId="0" borderId="12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4" xfId="0" applyNumberFormat="1" applyBorder="1" applyAlignment="1" applyProtection="1">
      <alignment horizontal="right" vertical="center" indent="1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56" xfId="0" applyNumberFormat="1" applyBorder="1" applyAlignment="1" applyProtection="1">
      <alignment horizontal="left" vertical="center"/>
    </xf>
    <xf numFmtId="1" fontId="0" fillId="0" borderId="57" xfId="0" applyNumberFormat="1" applyBorder="1" applyAlignment="1" applyProtection="1">
      <alignment horizontal="left" vertical="center"/>
    </xf>
    <xf numFmtId="1" fontId="0" fillId="0" borderId="58" xfId="0" applyNumberFormat="1" applyBorder="1" applyAlignment="1" applyProtection="1">
      <alignment horizontal="left" vertical="center"/>
    </xf>
    <xf numFmtId="1" fontId="0" fillId="0" borderId="40" xfId="0" applyNumberFormat="1" applyFont="1" applyBorder="1" applyAlignment="1" applyProtection="1">
      <alignment horizontal="center" vertical="center"/>
    </xf>
    <xf numFmtId="1" fontId="0" fillId="0" borderId="35" xfId="0" applyNumberFormat="1" applyFont="1" applyBorder="1" applyAlignment="1" applyProtection="1">
      <alignment horizontal="center" vertical="center"/>
    </xf>
    <xf numFmtId="1" fontId="0" fillId="0" borderId="41" xfId="0" applyNumberFormat="1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1" fontId="0" fillId="0" borderId="34" xfId="0" applyNumberFormat="1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36" xfId="0" applyNumberFormat="1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11" sqref="C11"/>
    </sheetView>
  </sheetViews>
  <sheetFormatPr defaultColWidth="8.7109375" defaultRowHeight="15" x14ac:dyDescent="0.25"/>
  <cols>
    <col min="1" max="2" width="51" style="4" customWidth="1"/>
    <col min="3" max="4" width="42.140625" style="4" customWidth="1"/>
    <col min="5" max="16384" width="8.7109375" style="4"/>
  </cols>
  <sheetData>
    <row r="1" spans="1:3" ht="15.75" x14ac:dyDescent="0.25">
      <c r="A1" s="2"/>
      <c r="B1" s="3" t="s">
        <v>41</v>
      </c>
    </row>
    <row r="2" spans="1:3" ht="15.75" x14ac:dyDescent="0.25">
      <c r="A2" s="2"/>
    </row>
    <row r="3" spans="1:3" ht="15.75" x14ac:dyDescent="0.25">
      <c r="A3" s="5"/>
    </row>
    <row r="4" spans="1:3" ht="20.25" x14ac:dyDescent="0.25">
      <c r="A4" s="100" t="s">
        <v>37</v>
      </c>
      <c r="B4" s="100"/>
      <c r="C4" s="6"/>
    </row>
    <row r="5" spans="1:3" ht="18.75" x14ac:dyDescent="0.3">
      <c r="A5" s="95"/>
      <c r="B5" s="14"/>
    </row>
    <row r="6" spans="1:3" ht="45" customHeight="1" x14ac:dyDescent="0.25">
      <c r="A6" s="101" t="s">
        <v>55</v>
      </c>
      <c r="B6" s="101"/>
      <c r="C6" s="7"/>
    </row>
    <row r="7" spans="1:3" ht="20.25" x14ac:dyDescent="0.25">
      <c r="A7" s="100" t="s">
        <v>51</v>
      </c>
      <c r="B7" s="100"/>
      <c r="C7" s="6"/>
    </row>
    <row r="8" spans="1:3" ht="15.75" x14ac:dyDescent="0.25">
      <c r="A8" s="5"/>
    </row>
    <row r="9" spans="1:3" ht="15.75" thickBot="1" x14ac:dyDescent="0.3">
      <c r="A9" s="8"/>
    </row>
    <row r="10" spans="1:3" ht="15.75" thickBot="1" x14ac:dyDescent="0.3">
      <c r="A10" s="9" t="s">
        <v>38</v>
      </c>
      <c r="B10" s="10" t="s">
        <v>42</v>
      </c>
    </row>
    <row r="11" spans="1:3" ht="51.95" customHeight="1" thickBot="1" x14ac:dyDescent="0.3">
      <c r="A11" s="11" t="s">
        <v>52</v>
      </c>
      <c r="B11" s="12">
        <f>'Príloha č.1 k B.2-časť 6'!M27</f>
        <v>0</v>
      </c>
    </row>
    <row r="12" spans="1:3" x14ac:dyDescent="0.25">
      <c r="A12" s="13"/>
    </row>
    <row r="13" spans="1:3" x14ac:dyDescent="0.25">
      <c r="A13" s="102" t="s">
        <v>39</v>
      </c>
      <c r="B13" s="102"/>
    </row>
    <row r="14" spans="1:3" x14ac:dyDescent="0.25">
      <c r="A14" s="93"/>
    </row>
    <row r="15" spans="1:3" x14ac:dyDescent="0.25">
      <c r="A15" s="93"/>
    </row>
    <row r="16" spans="1:3" x14ac:dyDescent="0.25">
      <c r="A16" s="93"/>
    </row>
    <row r="17" spans="1:2" x14ac:dyDescent="0.25">
      <c r="A17" s="93"/>
    </row>
    <row r="18" spans="1:2" x14ac:dyDescent="0.25">
      <c r="A18" s="98"/>
      <c r="B18" s="96"/>
    </row>
    <row r="19" spans="1:2" x14ac:dyDescent="0.25">
      <c r="A19" s="1" t="s">
        <v>40</v>
      </c>
      <c r="B19" s="97" t="s">
        <v>43</v>
      </c>
    </row>
    <row r="20" spans="1:2" ht="28.5" x14ac:dyDescent="0.25">
      <c r="A20" s="1"/>
      <c r="B20" s="99" t="s">
        <v>44</v>
      </c>
    </row>
    <row r="21" spans="1:2" x14ac:dyDescent="0.25">
      <c r="A21" s="94"/>
    </row>
    <row r="22" spans="1:2" x14ac:dyDescent="0.25">
      <c r="A22" s="94"/>
      <c r="B22" s="3"/>
    </row>
    <row r="23" spans="1:2" x14ac:dyDescent="0.25">
      <c r="A23" s="94"/>
    </row>
    <row r="24" spans="1:2" x14ac:dyDescent="0.25">
      <c r="A24" s="94"/>
    </row>
    <row r="25" spans="1:2" x14ac:dyDescent="0.25">
      <c r="A25" s="8"/>
    </row>
    <row r="26" spans="1:2" x14ac:dyDescent="0.25">
      <c r="A26" s="8"/>
    </row>
  </sheetData>
  <sheetProtection algorithmName="SHA-512" hashValue="yXbSbARCerZvR5tEKQAskTvq6j7L0OfY4zfxrg48RuOa2c3wcKSo385z7C9sb+2KVdMxGkycPY+aafQ0aN/dhA==" saltValue="i86fSJ7TIet9gtQZ1P8AdA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40"/>
  <sheetViews>
    <sheetView tabSelected="1" zoomScaleNormal="100" workbookViewId="0">
      <selection activeCell="K11" sqref="K11:K25"/>
    </sheetView>
  </sheetViews>
  <sheetFormatPr defaultColWidth="9.140625" defaultRowHeight="15" x14ac:dyDescent="0.25"/>
  <cols>
    <col min="1" max="1" width="6.7109375" style="17" customWidth="1"/>
    <col min="2" max="2" width="50.140625" style="17" customWidth="1" collapsed="1"/>
    <col min="3" max="3" width="7.7109375" style="17" customWidth="1"/>
    <col min="4" max="4" width="5.7109375" style="17" customWidth="1"/>
    <col min="5" max="5" width="10.28515625" style="18" customWidth="1"/>
    <col min="6" max="6" width="12.28515625" style="18" customWidth="1"/>
    <col min="7" max="7" width="12.7109375" style="18" customWidth="1"/>
    <col min="8" max="9" width="9.7109375" style="18" customWidth="1"/>
    <col min="10" max="10" width="12.7109375" style="18" customWidth="1"/>
    <col min="11" max="14" width="12.7109375" style="17" customWidth="1"/>
    <col min="15" max="16384" width="9.140625" style="17"/>
  </cols>
  <sheetData>
    <row r="1" spans="1:14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45</v>
      </c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56</v>
      </c>
    </row>
    <row r="3" spans="1:14" ht="18" x14ac:dyDescent="0.25">
      <c r="A3" s="100" t="s">
        <v>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8" x14ac:dyDescent="0.25">
      <c r="A4" s="101" t="s">
        <v>55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 x14ac:dyDescent="0.25">
      <c r="A5" s="100" t="s">
        <v>51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s="43" customFormat="1" ht="14.45" customHeight="1" thickBot="1" x14ac:dyDescent="0.3">
      <c r="A6" s="42"/>
      <c r="B6" s="42"/>
      <c r="E6" s="44"/>
      <c r="F6" s="44"/>
      <c r="G6" s="44"/>
      <c r="H6" s="44"/>
      <c r="I6" s="45"/>
      <c r="J6" s="45"/>
      <c r="K6" s="45"/>
      <c r="L6" s="46"/>
      <c r="M6" s="47"/>
    </row>
    <row r="7" spans="1:14" ht="15.75" thickBot="1" x14ac:dyDescent="0.3">
      <c r="A7" s="103" t="s">
        <v>53</v>
      </c>
      <c r="B7" s="104"/>
      <c r="C7" s="104"/>
      <c r="D7" s="104"/>
      <c r="E7" s="104"/>
      <c r="F7" s="104"/>
      <c r="G7" s="104"/>
      <c r="H7" s="104"/>
      <c r="I7" s="104"/>
      <c r="J7" s="48"/>
      <c r="K7" s="49" t="s">
        <v>23</v>
      </c>
      <c r="L7" s="50">
        <v>3</v>
      </c>
      <c r="M7" s="105" t="s">
        <v>0</v>
      </c>
      <c r="N7" s="106"/>
    </row>
    <row r="8" spans="1:14" ht="20.100000000000001" customHeight="1" x14ac:dyDescent="0.25">
      <c r="A8" s="107" t="s">
        <v>1</v>
      </c>
      <c r="B8" s="110" t="s">
        <v>50</v>
      </c>
      <c r="C8" s="113" t="s">
        <v>2</v>
      </c>
      <c r="D8" s="113" t="s">
        <v>3</v>
      </c>
      <c r="E8" s="116" t="s">
        <v>19</v>
      </c>
      <c r="F8" s="116" t="s">
        <v>20</v>
      </c>
      <c r="G8" s="119" t="s">
        <v>31</v>
      </c>
      <c r="H8" s="116" t="s">
        <v>21</v>
      </c>
      <c r="I8" s="119" t="s">
        <v>22</v>
      </c>
      <c r="J8" s="119" t="s">
        <v>32</v>
      </c>
      <c r="K8" s="122" t="s">
        <v>4</v>
      </c>
      <c r="L8" s="124" t="s">
        <v>36</v>
      </c>
      <c r="M8" s="124" t="s">
        <v>25</v>
      </c>
      <c r="N8" s="126" t="s">
        <v>33</v>
      </c>
    </row>
    <row r="9" spans="1:14" ht="20.100000000000001" customHeight="1" x14ac:dyDescent="0.25">
      <c r="A9" s="108"/>
      <c r="B9" s="111"/>
      <c r="C9" s="114"/>
      <c r="D9" s="114"/>
      <c r="E9" s="117"/>
      <c r="F9" s="117"/>
      <c r="G9" s="120"/>
      <c r="H9" s="117"/>
      <c r="I9" s="120"/>
      <c r="J9" s="120"/>
      <c r="K9" s="123"/>
      <c r="L9" s="125"/>
      <c r="M9" s="125"/>
      <c r="N9" s="127"/>
    </row>
    <row r="10" spans="1:14" ht="15" customHeight="1" thickBot="1" x14ac:dyDescent="0.3">
      <c r="A10" s="109"/>
      <c r="B10" s="112"/>
      <c r="C10" s="115"/>
      <c r="D10" s="115"/>
      <c r="E10" s="118"/>
      <c r="F10" s="118"/>
      <c r="G10" s="121"/>
      <c r="H10" s="118"/>
      <c r="I10" s="120"/>
      <c r="J10" s="121"/>
      <c r="K10" s="51" t="s">
        <v>5</v>
      </c>
      <c r="L10" s="51" t="s">
        <v>5</v>
      </c>
      <c r="M10" s="51" t="s">
        <v>5</v>
      </c>
      <c r="N10" s="52" t="s">
        <v>5</v>
      </c>
    </row>
    <row r="11" spans="1:14" x14ac:dyDescent="0.25">
      <c r="A11" s="53">
        <v>1</v>
      </c>
      <c r="B11" s="54" t="s">
        <v>11</v>
      </c>
      <c r="C11" s="55">
        <v>137</v>
      </c>
      <c r="D11" s="56" t="s">
        <v>12</v>
      </c>
      <c r="E11" s="57">
        <v>2</v>
      </c>
      <c r="F11" s="57">
        <v>2</v>
      </c>
      <c r="G11" s="135"/>
      <c r="H11" s="58">
        <f t="shared" ref="H11:H19" si="0">C11*E11</f>
        <v>274</v>
      </c>
      <c r="I11" s="58">
        <f t="shared" ref="I11:I18" si="1">C11*F11*$L$7</f>
        <v>822</v>
      </c>
      <c r="J11" s="135"/>
      <c r="K11" s="36"/>
      <c r="L11" s="58">
        <f t="shared" ref="L11:L19" si="2">H11*K11</f>
        <v>0</v>
      </c>
      <c r="M11" s="59">
        <f t="shared" ref="M11:M19" si="3">I11*K11</f>
        <v>0</v>
      </c>
      <c r="N11" s="138"/>
    </row>
    <row r="12" spans="1:14" x14ac:dyDescent="0.25">
      <c r="A12" s="60">
        <v>2</v>
      </c>
      <c r="B12" s="61" t="s">
        <v>14</v>
      </c>
      <c r="C12" s="62">
        <v>29</v>
      </c>
      <c r="D12" s="63" t="s">
        <v>10</v>
      </c>
      <c r="E12" s="64">
        <v>2</v>
      </c>
      <c r="F12" s="64">
        <v>2</v>
      </c>
      <c r="G12" s="136"/>
      <c r="H12" s="65">
        <f t="shared" si="0"/>
        <v>58</v>
      </c>
      <c r="I12" s="65">
        <f t="shared" si="1"/>
        <v>174</v>
      </c>
      <c r="J12" s="136"/>
      <c r="K12" s="37"/>
      <c r="L12" s="65">
        <f t="shared" si="2"/>
        <v>0</v>
      </c>
      <c r="M12" s="66">
        <f t="shared" si="3"/>
        <v>0</v>
      </c>
      <c r="N12" s="139"/>
    </row>
    <row r="13" spans="1:14" x14ac:dyDescent="0.25">
      <c r="A13" s="60">
        <v>3</v>
      </c>
      <c r="B13" s="61" t="s">
        <v>13</v>
      </c>
      <c r="C13" s="67">
        <v>26</v>
      </c>
      <c r="D13" s="63" t="s">
        <v>10</v>
      </c>
      <c r="E13" s="64">
        <v>2</v>
      </c>
      <c r="F13" s="64">
        <v>2</v>
      </c>
      <c r="G13" s="136"/>
      <c r="H13" s="65">
        <f t="shared" si="0"/>
        <v>52</v>
      </c>
      <c r="I13" s="65">
        <f t="shared" si="1"/>
        <v>156</v>
      </c>
      <c r="J13" s="136"/>
      <c r="K13" s="37"/>
      <c r="L13" s="65">
        <f t="shared" si="2"/>
        <v>0</v>
      </c>
      <c r="M13" s="66">
        <f t="shared" si="3"/>
        <v>0</v>
      </c>
      <c r="N13" s="139"/>
    </row>
    <row r="14" spans="1:14" x14ac:dyDescent="0.25">
      <c r="A14" s="60">
        <v>4</v>
      </c>
      <c r="B14" s="61" t="s">
        <v>24</v>
      </c>
      <c r="C14" s="67">
        <v>12</v>
      </c>
      <c r="D14" s="63" t="s">
        <v>10</v>
      </c>
      <c r="E14" s="64">
        <v>2</v>
      </c>
      <c r="F14" s="64">
        <v>2</v>
      </c>
      <c r="G14" s="136"/>
      <c r="H14" s="65">
        <f t="shared" si="0"/>
        <v>24</v>
      </c>
      <c r="I14" s="65">
        <f t="shared" si="1"/>
        <v>72</v>
      </c>
      <c r="J14" s="136"/>
      <c r="K14" s="37"/>
      <c r="L14" s="65">
        <f t="shared" si="2"/>
        <v>0</v>
      </c>
      <c r="M14" s="66">
        <f t="shared" si="3"/>
        <v>0</v>
      </c>
      <c r="N14" s="139"/>
    </row>
    <row r="15" spans="1:14" x14ac:dyDescent="0.25">
      <c r="A15" s="68">
        <v>5</v>
      </c>
      <c r="B15" s="61" t="s">
        <v>6</v>
      </c>
      <c r="C15" s="69">
        <v>416</v>
      </c>
      <c r="D15" s="63" t="s">
        <v>7</v>
      </c>
      <c r="E15" s="64">
        <v>3</v>
      </c>
      <c r="F15" s="64">
        <v>2</v>
      </c>
      <c r="G15" s="136"/>
      <c r="H15" s="65">
        <f t="shared" si="0"/>
        <v>1248</v>
      </c>
      <c r="I15" s="65">
        <f t="shared" si="1"/>
        <v>2496</v>
      </c>
      <c r="J15" s="136"/>
      <c r="K15" s="38"/>
      <c r="L15" s="65">
        <f t="shared" si="2"/>
        <v>0</v>
      </c>
      <c r="M15" s="66">
        <f t="shared" si="3"/>
        <v>0</v>
      </c>
      <c r="N15" s="139"/>
    </row>
    <row r="16" spans="1:14" x14ac:dyDescent="0.25">
      <c r="A16" s="60">
        <v>6</v>
      </c>
      <c r="B16" s="61" t="s">
        <v>8</v>
      </c>
      <c r="C16" s="69">
        <v>346</v>
      </c>
      <c r="D16" s="63" t="s">
        <v>7</v>
      </c>
      <c r="E16" s="64">
        <v>1</v>
      </c>
      <c r="F16" s="64">
        <v>1</v>
      </c>
      <c r="G16" s="136"/>
      <c r="H16" s="65">
        <f t="shared" si="0"/>
        <v>346</v>
      </c>
      <c r="I16" s="65">
        <f t="shared" si="1"/>
        <v>1038</v>
      </c>
      <c r="J16" s="136"/>
      <c r="K16" s="37"/>
      <c r="L16" s="65">
        <f t="shared" si="2"/>
        <v>0</v>
      </c>
      <c r="M16" s="66">
        <f t="shared" si="3"/>
        <v>0</v>
      </c>
      <c r="N16" s="139"/>
    </row>
    <row r="17" spans="1:14" x14ac:dyDescent="0.25">
      <c r="A17" s="60">
        <v>7</v>
      </c>
      <c r="B17" s="61" t="s">
        <v>9</v>
      </c>
      <c r="C17" s="62">
        <v>13</v>
      </c>
      <c r="D17" s="63" t="s">
        <v>10</v>
      </c>
      <c r="E17" s="64">
        <v>1</v>
      </c>
      <c r="F17" s="64">
        <v>1</v>
      </c>
      <c r="G17" s="136"/>
      <c r="H17" s="65">
        <f t="shared" si="0"/>
        <v>13</v>
      </c>
      <c r="I17" s="65">
        <f t="shared" si="1"/>
        <v>39</v>
      </c>
      <c r="J17" s="136"/>
      <c r="K17" s="37"/>
      <c r="L17" s="65">
        <f t="shared" si="2"/>
        <v>0</v>
      </c>
      <c r="M17" s="66">
        <f t="shared" si="3"/>
        <v>0</v>
      </c>
      <c r="N17" s="139"/>
    </row>
    <row r="18" spans="1:14" collapsed="1" x14ac:dyDescent="0.25">
      <c r="A18" s="60">
        <v>8</v>
      </c>
      <c r="B18" s="61" t="s">
        <v>15</v>
      </c>
      <c r="C18" s="62">
        <v>1</v>
      </c>
      <c r="D18" s="63" t="s">
        <v>16</v>
      </c>
      <c r="E18" s="64">
        <v>2</v>
      </c>
      <c r="F18" s="64">
        <v>2</v>
      </c>
      <c r="G18" s="136"/>
      <c r="H18" s="65">
        <f t="shared" si="0"/>
        <v>2</v>
      </c>
      <c r="I18" s="65">
        <f t="shared" si="1"/>
        <v>6</v>
      </c>
      <c r="J18" s="136"/>
      <c r="K18" s="37"/>
      <c r="L18" s="65">
        <f t="shared" si="2"/>
        <v>0</v>
      </c>
      <c r="M18" s="66">
        <f t="shared" si="3"/>
        <v>0</v>
      </c>
      <c r="N18" s="139"/>
    </row>
    <row r="19" spans="1:14" ht="15.75" thickBot="1" x14ac:dyDescent="0.3">
      <c r="A19" s="68">
        <v>9</v>
      </c>
      <c r="B19" s="70" t="s">
        <v>17</v>
      </c>
      <c r="C19" s="71">
        <v>1</v>
      </c>
      <c r="D19" s="72" t="s">
        <v>16</v>
      </c>
      <c r="E19" s="73">
        <v>0</v>
      </c>
      <c r="F19" s="73">
        <v>1</v>
      </c>
      <c r="G19" s="137"/>
      <c r="H19" s="74">
        <f t="shared" si="0"/>
        <v>0</v>
      </c>
      <c r="I19" s="74">
        <f>C19*F19</f>
        <v>1</v>
      </c>
      <c r="J19" s="137"/>
      <c r="K19" s="38"/>
      <c r="L19" s="74">
        <f t="shared" si="2"/>
        <v>0</v>
      </c>
      <c r="M19" s="75">
        <f t="shared" si="3"/>
        <v>0</v>
      </c>
      <c r="N19" s="140"/>
    </row>
    <row r="20" spans="1:14" x14ac:dyDescent="0.25">
      <c r="A20" s="76">
        <v>10</v>
      </c>
      <c r="B20" s="77" t="s">
        <v>26</v>
      </c>
      <c r="C20" s="78">
        <v>50</v>
      </c>
      <c r="D20" s="79" t="s">
        <v>12</v>
      </c>
      <c r="E20" s="141"/>
      <c r="F20" s="141"/>
      <c r="G20" s="80">
        <v>1</v>
      </c>
      <c r="H20" s="143"/>
      <c r="I20" s="143"/>
      <c r="J20" s="81">
        <f>C20*G20</f>
        <v>50</v>
      </c>
      <c r="K20" s="39"/>
      <c r="L20" s="143"/>
      <c r="M20" s="143"/>
      <c r="N20" s="82">
        <f t="shared" ref="N20:N25" si="4">J20*K20</f>
        <v>0</v>
      </c>
    </row>
    <row r="21" spans="1:14" x14ac:dyDescent="0.25">
      <c r="A21" s="83">
        <v>44571</v>
      </c>
      <c r="B21" s="61" t="s">
        <v>27</v>
      </c>
      <c r="C21" s="62">
        <v>1</v>
      </c>
      <c r="D21" s="63" t="s">
        <v>30</v>
      </c>
      <c r="E21" s="136"/>
      <c r="F21" s="136"/>
      <c r="G21" s="64">
        <v>4</v>
      </c>
      <c r="H21" s="144"/>
      <c r="I21" s="144"/>
      <c r="J21" s="65">
        <f t="shared" ref="J21:J25" si="5">C21*G21</f>
        <v>4</v>
      </c>
      <c r="K21" s="37"/>
      <c r="L21" s="144"/>
      <c r="M21" s="144"/>
      <c r="N21" s="84">
        <f t="shared" si="4"/>
        <v>0</v>
      </c>
    </row>
    <row r="22" spans="1:14" x14ac:dyDescent="0.25">
      <c r="A22" s="60">
        <v>11</v>
      </c>
      <c r="B22" s="61" t="s">
        <v>28</v>
      </c>
      <c r="C22" s="62">
        <v>150</v>
      </c>
      <c r="D22" s="63" t="s">
        <v>7</v>
      </c>
      <c r="E22" s="136"/>
      <c r="F22" s="136"/>
      <c r="G22" s="64">
        <v>1</v>
      </c>
      <c r="H22" s="144"/>
      <c r="I22" s="144"/>
      <c r="J22" s="65">
        <f t="shared" si="5"/>
        <v>150</v>
      </c>
      <c r="K22" s="37"/>
      <c r="L22" s="144"/>
      <c r="M22" s="144"/>
      <c r="N22" s="84">
        <f t="shared" si="4"/>
        <v>0</v>
      </c>
    </row>
    <row r="23" spans="1:14" x14ac:dyDescent="0.25">
      <c r="A23" s="83">
        <v>44572</v>
      </c>
      <c r="B23" s="61" t="s">
        <v>29</v>
      </c>
      <c r="C23" s="62">
        <v>1</v>
      </c>
      <c r="D23" s="63" t="s">
        <v>16</v>
      </c>
      <c r="E23" s="136"/>
      <c r="F23" s="136"/>
      <c r="G23" s="64">
        <v>4</v>
      </c>
      <c r="H23" s="144"/>
      <c r="I23" s="144"/>
      <c r="J23" s="65">
        <f t="shared" si="5"/>
        <v>4</v>
      </c>
      <c r="K23" s="37"/>
      <c r="L23" s="144"/>
      <c r="M23" s="144"/>
      <c r="N23" s="84">
        <f t="shared" si="4"/>
        <v>0</v>
      </c>
    </row>
    <row r="24" spans="1:14" x14ac:dyDescent="0.25">
      <c r="A24" s="60">
        <v>12</v>
      </c>
      <c r="B24" s="61" t="s">
        <v>34</v>
      </c>
      <c r="C24" s="62">
        <v>1</v>
      </c>
      <c r="D24" s="63" t="s">
        <v>16</v>
      </c>
      <c r="E24" s="136"/>
      <c r="F24" s="136"/>
      <c r="G24" s="64">
        <v>4</v>
      </c>
      <c r="H24" s="144"/>
      <c r="I24" s="144"/>
      <c r="J24" s="65">
        <f t="shared" si="5"/>
        <v>4</v>
      </c>
      <c r="K24" s="37"/>
      <c r="L24" s="144"/>
      <c r="M24" s="144"/>
      <c r="N24" s="84">
        <f t="shared" si="4"/>
        <v>0</v>
      </c>
    </row>
    <row r="25" spans="1:14" ht="15.75" thickBot="1" x14ac:dyDescent="0.3">
      <c r="A25" s="85">
        <v>13</v>
      </c>
      <c r="B25" s="86" t="s">
        <v>35</v>
      </c>
      <c r="C25" s="87">
        <v>1</v>
      </c>
      <c r="D25" s="88" t="s">
        <v>16</v>
      </c>
      <c r="E25" s="142"/>
      <c r="F25" s="142"/>
      <c r="G25" s="89">
        <v>1</v>
      </c>
      <c r="H25" s="145"/>
      <c r="I25" s="145"/>
      <c r="J25" s="90">
        <f t="shared" si="5"/>
        <v>1</v>
      </c>
      <c r="K25" s="40"/>
      <c r="L25" s="145"/>
      <c r="M25" s="145"/>
      <c r="N25" s="91">
        <f t="shared" si="4"/>
        <v>0</v>
      </c>
    </row>
    <row r="26" spans="1:14" ht="15.75" thickBot="1" x14ac:dyDescent="0.3">
      <c r="I26" s="128" t="s">
        <v>47</v>
      </c>
      <c r="J26" s="129"/>
      <c r="K26" s="130"/>
      <c r="L26" s="29">
        <f>SUM(L11:L25)</f>
        <v>0</v>
      </c>
      <c r="M26" s="29">
        <f>SUM(M11:M25)</f>
        <v>0</v>
      </c>
      <c r="N26" s="19">
        <f>SUM(N11:N25)</f>
        <v>0</v>
      </c>
    </row>
    <row r="27" spans="1:14" ht="15.75" x14ac:dyDescent="0.25">
      <c r="A27" s="131"/>
      <c r="B27" s="131"/>
      <c r="C27" s="15"/>
      <c r="D27" s="20"/>
      <c r="E27" s="20"/>
      <c r="F27" s="20"/>
      <c r="G27" s="30" t="s">
        <v>47</v>
      </c>
      <c r="H27" s="31"/>
      <c r="I27" s="32"/>
      <c r="J27" s="32"/>
      <c r="K27" s="33"/>
      <c r="L27" s="34"/>
      <c r="M27" s="35">
        <f>L26+M26+N26</f>
        <v>0</v>
      </c>
    </row>
    <row r="28" spans="1:14" x14ac:dyDescent="0.25">
      <c r="A28" s="131"/>
      <c r="B28" s="131"/>
      <c r="C28" s="15"/>
      <c r="D28" s="20"/>
      <c r="E28" s="20"/>
      <c r="F28" s="20"/>
      <c r="G28" s="21" t="s">
        <v>18</v>
      </c>
      <c r="H28" s="22"/>
      <c r="I28" s="23"/>
      <c r="J28" s="23"/>
      <c r="K28" s="24"/>
      <c r="L28" s="25">
        <v>0.2</v>
      </c>
      <c r="M28" s="26">
        <f>M27*L28</f>
        <v>0</v>
      </c>
    </row>
    <row r="29" spans="1:14" ht="15.75" thickBot="1" x14ac:dyDescent="0.3">
      <c r="A29" s="131"/>
      <c r="B29" s="131"/>
      <c r="C29" s="15"/>
      <c r="D29" s="15"/>
      <c r="E29" s="15"/>
      <c r="F29" s="15"/>
      <c r="G29" s="132" t="s">
        <v>54</v>
      </c>
      <c r="H29" s="133"/>
      <c r="I29" s="133"/>
      <c r="J29" s="133"/>
      <c r="K29" s="134"/>
      <c r="L29" s="27"/>
      <c r="M29" s="28">
        <f>M27+M28</f>
        <v>0</v>
      </c>
    </row>
    <row r="30" spans="1:14" x14ac:dyDescent="0.25">
      <c r="A30" s="15"/>
      <c r="B30" s="15"/>
      <c r="C30" s="15"/>
      <c r="D30" s="15"/>
      <c r="E30" s="20"/>
      <c r="F30" s="20"/>
    </row>
    <row r="31" spans="1:14" x14ac:dyDescent="0.25">
      <c r="A31" s="15"/>
      <c r="B31" s="15"/>
      <c r="C31" s="15"/>
      <c r="D31" s="15"/>
      <c r="E31" s="20"/>
      <c r="F31" s="20"/>
      <c r="M31" s="4"/>
    </row>
    <row r="32" spans="1:14" x14ac:dyDescent="0.2">
      <c r="N32" s="146" t="s">
        <v>43</v>
      </c>
    </row>
    <row r="33" spans="11:15" x14ac:dyDescent="0.25">
      <c r="M33" s="41"/>
      <c r="N33" s="147" t="s">
        <v>48</v>
      </c>
      <c r="O33" s="41"/>
    </row>
    <row r="34" spans="11:15" x14ac:dyDescent="0.25">
      <c r="M34" s="41"/>
      <c r="N34" s="147" t="s">
        <v>49</v>
      </c>
      <c r="O34" s="41"/>
    </row>
    <row r="35" spans="11:15" x14ac:dyDescent="0.25">
      <c r="M35" s="41"/>
      <c r="N35" s="41"/>
      <c r="O35" s="41"/>
    </row>
    <row r="38" spans="11:15" x14ac:dyDescent="0.25">
      <c r="K38" s="92"/>
    </row>
    <row r="39" spans="11:15" x14ac:dyDescent="0.25">
      <c r="K39" s="92"/>
    </row>
    <row r="40" spans="11:15" x14ac:dyDescent="0.25">
      <c r="K40" s="92"/>
    </row>
  </sheetData>
  <sheetProtection algorithmName="SHA-512" hashValue="T+mpdWUkKiuqkTpehiy5zWZrPu0zVb0HP3Vz3MzJCdCcgEFUTQdB5dHq9HP7D08Z+xEcnPWhhvr9G8fJ6oathg==" saltValue="9KNO6/fCw30kkuYeppjYlg==" spinCount="100000" sheet="1" formatCells="0" formatColumns="0" formatRows="0" insertColumns="0" insertRows="0" insertHyperlinks="0" deleteColumns="0" deleteRows="0" sort="0" autoFilter="0" pivotTables="0"/>
  <mergeCells count="31">
    <mergeCell ref="I26:K26"/>
    <mergeCell ref="A3:N3"/>
    <mergeCell ref="A4:N4"/>
    <mergeCell ref="A5:N5"/>
    <mergeCell ref="A27:B29"/>
    <mergeCell ref="G29:K29"/>
    <mergeCell ref="G11:G19"/>
    <mergeCell ref="J11:J19"/>
    <mergeCell ref="N11:N19"/>
    <mergeCell ref="E20:E25"/>
    <mergeCell ref="F20:F25"/>
    <mergeCell ref="H20:H25"/>
    <mergeCell ref="I20:I25"/>
    <mergeCell ref="L20:L25"/>
    <mergeCell ref="M20:M25"/>
    <mergeCell ref="I8:I10"/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J8:J10"/>
    <mergeCell ref="K8:K9"/>
    <mergeCell ref="L8:L9"/>
    <mergeCell ref="M8:M9"/>
    <mergeCell ref="N8:N9"/>
  </mergeCells>
  <pageMargins left="0.25" right="0.25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AE21D-BFF2-44BB-BFB3-53405B15087E}">
  <ds:schemaRefs>
    <ds:schemaRef ds:uri="3be7ea34-391e-4c7b-b349-1d8d28c79911"/>
    <ds:schemaRef ds:uri="http://purl.org/dc/elements/1.1/"/>
    <ds:schemaRef ds:uri="http://purl.org/dc/dcmitype/"/>
    <ds:schemaRef ds:uri="ac6863a2-7b51-4217-bb72-f25460647f01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6</vt:lpstr>
      <vt:lpstr>Príloha č.1 k B.2-časť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Babiaková Monika</cp:lastModifiedBy>
  <cp:revision/>
  <cp:lastPrinted>2022-02-23T08:30:30Z</cp:lastPrinted>
  <dcterms:created xsi:type="dcterms:W3CDTF">2020-05-12T12:38:13Z</dcterms:created>
  <dcterms:modified xsi:type="dcterms:W3CDTF">2023-02-14T11:02:02Z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