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ela.hurtekova\Desktop\DNS harvestre\DNS harvestre výzva č. 46_B\"/>
    </mc:Choice>
  </mc:AlternateContent>
  <bookViews>
    <workbookView xWindow="1956" yWindow="-36" windowWidth="21072" windowHeight="9780"/>
  </bookViews>
  <sheets>
    <sheet name="rozsah zákazky a cenová ponuka" sheetId="1" r:id="rId1"/>
    <sheet name="Hárok1" sheetId="4" r:id="rId2"/>
    <sheet name="Vysvetlívky" sheetId="3" r:id="rId3"/>
  </sheets>
  <definedNames>
    <definedName name="_xlnm.Print_Area" localSheetId="0">'rozsah zákazky a cenová ponuka'!$A$1:$O$40</definedName>
  </definedNames>
  <calcPr calcId="162913"/>
</workbook>
</file>

<file path=xl/calcChain.xml><?xml version="1.0" encoding="utf-8"?>
<calcChain xmlns="http://schemas.openxmlformats.org/spreadsheetml/2006/main">
  <c r="L25" i="1" l="1"/>
  <c r="I4" i="4" l="1"/>
  <c r="F4" i="4"/>
  <c r="C4" i="4"/>
  <c r="B7" i="4" l="1"/>
  <c r="G12" i="1"/>
  <c r="O12" i="1" l="1"/>
  <c r="G24" i="1"/>
  <c r="O24" i="1" l="1"/>
  <c r="O25" i="1" l="1"/>
  <c r="P25" i="1" s="1"/>
  <c r="O27" i="1" l="1"/>
  <c r="O26" i="1" s="1"/>
</calcChain>
</file>

<file path=xl/sharedStrings.xml><?xml version="1.0" encoding="utf-8"?>
<sst xmlns="http://schemas.openxmlformats.org/spreadsheetml/2006/main" count="98" uniqueCount="80">
  <si>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</si>
  <si>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</si>
  <si>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</si>
  <si>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</si>
  <si>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</si>
  <si>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</si>
  <si>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</si>
  <si>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</si>
  <si>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</si>
  <si>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</si>
  <si>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</si>
  <si>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</si>
  <si>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</si>
  <si>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</si>
  <si>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</si>
  <si>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</si>
  <si>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</si>
  <si>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</si>
  <si>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</si>
  <si>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</si>
  <si>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</si>
  <si>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</si>
  <si>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</si>
  <si>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</si>
  <si>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</si>
  <si>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</si>
  <si>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</si>
  <si>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</si>
  <si>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</si>
  <si>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</si>
  <si>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</si>
  <si>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</si>
  <si>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</si>
  <si>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</si>
  <si>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</si>
  <si>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</si>
  <si>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</si>
  <si>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</si>
  <si>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</si>
  <si>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</si>
  <si>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</si>
  <si>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</si>
  <si>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</si>
  <si>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</si>
  <si>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</si>
  <si>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</si>
  <si>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</si>
  <si>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</si>
  <si>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</si>
  <si>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</si>
  <si>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</si>
  <si>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</si>
  <si>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</si>
  <si>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</si>
  <si>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</si>
  <si>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</si>
  <si>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</si>
  <si>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</si>
  <si>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</si>
  <si>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</si>
  <si>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</si>
  <si>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</si>
  <si>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</si>
  <si>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</si>
  <si>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</si>
  <si>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</si>
  <si>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</si>
  <si>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t>Číslo položky podľa časti " Opis predmetu zákazky" súťažných podkladov (pracovné činnosti sa vykonajú v poradí, v akom sú uvedené čísla položiek).</t>
  </si>
  <si>
    <t>príloha č. 4 Zmluvy o dielo</t>
  </si>
  <si>
    <t>LO (ES)</t>
  </si>
  <si>
    <t>cena</t>
  </si>
  <si>
    <t xml:space="preserve">Lesnícke služby v ťažbovom procese - viacoperačné technológie na OZ Sever, VC Králička, LS Žilina  </t>
  </si>
  <si>
    <t>Lesy SR š.p. OZ Sever</t>
  </si>
  <si>
    <t>9.5.2023 Ing. Karol Mušák</t>
  </si>
  <si>
    <t>08 Králička</t>
  </si>
  <si>
    <t>16B2</t>
  </si>
  <si>
    <t>VU-50</t>
  </si>
  <si>
    <t xml:space="preserve">časť „B“ - Ťažba a výroba sortimentov v lanovkových / ťažkoprístupných terénoch harvestermi 
a ich vývoz forwardermi z porastu z lokality peň na vývozné miesto alebo odvozné miesto, v 
súčinnosti s kompaktným mobilným trakčným navijakom. Veľkostná kategória - odst.iii. Stredný - s prevádzkovou hmotnosťou od 13 t do 17 t, s výkonom motora 110 kW - 150 kW. 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</si>
  <si>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Požadovaný termín vykonania zákazky: jún 2023 až október 2023. Zo SP je požadovaná technológia z bodu 3. Predmet zákazky - (bližšie vymedzenie predmetu zákazky) : časť „B“ - Ťažba a výroba sortimentov v lanovkových / ťažkoprístupných terénoch harvestermi 
a ich vývoz forwardermi z porastu z lokality peň na vývozné miesto alebo odvozné miesto, v 
súčinnosti s kompaktným mobilným trakčným navijakom. Veľkostná kategória - iii. Stredný - s prevádzkovou hmotnosťou od 13 t do 17 t, s výkonom motora 110 kW - 150 kW.do 17 t, s výkonom motora 110 kW - 150 kW. Objednávateľ na požiadanie dodávateľa prác umožní obhliadku porastov. Kontaktná osoba: Miloš Melicherík 0918335365</t>
    </r>
  </si>
  <si>
    <t>príloha č. 2 Výzvy na predloženie ponuky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</si>
</sst>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41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25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33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6" fillId="3" borderId="9" xfId="0" applyFont="1" applyFill="1" applyBorder="1" applyAlignment="1" applyProtection="1">
      <alignment vertical="center" wrapText="1"/>
    </xf>
    <xf numFmtId="0" fontId="6" fillId="3" borderId="2" xfId="0" applyFont="1" applyFill="1" applyBorder="1" applyAlignment="1" applyProtection="1">
      <alignment vertical="center" wrapText="1"/>
    </xf>
    <xf numFmtId="0" fontId="10" fillId="3" borderId="24" xfId="0" applyFont="1" applyFill="1" applyBorder="1" applyAlignment="1" applyProtection="1">
      <alignment horizontal="center" vertical="center"/>
    </xf>
    <xf numFmtId="4" fontId="6" fillId="3" borderId="28" xfId="0" applyNumberFormat="1" applyFont="1" applyFill="1" applyBorder="1" applyAlignment="1" applyProtection="1">
      <alignment horizontal="center" vertical="center"/>
    </xf>
    <xf numFmtId="0" fontId="10" fillId="3" borderId="27" xfId="0" applyFont="1" applyFill="1" applyBorder="1" applyAlignment="1" applyProtection="1">
      <alignment horizontal="center" vertical="center" wrapText="1"/>
    </xf>
    <xf numFmtId="0" fontId="10" fillId="3" borderId="29" xfId="0" applyFont="1" applyFill="1" applyBorder="1" applyAlignment="1" applyProtection="1">
      <alignment horizontal="center" vertical="center"/>
    </xf>
    <xf numFmtId="0" fontId="10" fillId="3" borderId="30" xfId="0" applyFont="1" applyFill="1" applyBorder="1" applyAlignment="1" applyProtection="1">
      <alignment horizontal="center" vertical="center" wrapText="1"/>
    </xf>
    <xf numFmtId="0" fontId="3" fillId="3" borderId="30" xfId="0" applyFont="1" applyFill="1" applyBorder="1" applyAlignment="1" applyProtection="1">
      <alignment horizontal="center" vertical="center"/>
    </xf>
    <xf numFmtId="0" fontId="0" fillId="3" borderId="30" xfId="0" applyFill="1" applyBorder="1" applyAlignment="1" applyProtection="1">
      <alignment horizontal="center" vertical="center"/>
    </xf>
    <xf numFmtId="3" fontId="10" fillId="3" borderId="30" xfId="0" applyNumberFormat="1" applyFont="1" applyFill="1" applyBorder="1" applyAlignment="1" applyProtection="1">
      <alignment horizontal="right" vertical="center"/>
    </xf>
    <xf numFmtId="0" fontId="10" fillId="3" borderId="30" xfId="0" applyFont="1" applyFill="1" applyBorder="1" applyAlignment="1" applyProtection="1">
      <alignment horizontal="center" vertical="center"/>
    </xf>
    <xf numFmtId="4" fontId="6" fillId="3" borderId="32" xfId="0" applyNumberFormat="1" applyFont="1" applyFill="1" applyBorder="1" applyAlignment="1" applyProtection="1">
      <alignment horizontal="center" vertical="center"/>
    </xf>
    <xf numFmtId="4" fontId="6" fillId="3" borderId="31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vertical="center"/>
    </xf>
    <xf numFmtId="4" fontId="6" fillId="3" borderId="13" xfId="0" applyNumberFormat="1" applyFont="1" applyFill="1" applyBorder="1" applyAlignment="1" applyProtection="1">
      <alignment horizontal="center" vertical="center"/>
    </xf>
    <xf numFmtId="4" fontId="6" fillId="3" borderId="31" xfId="0" applyNumberFormat="1" applyFont="1" applyFill="1" applyBorder="1" applyAlignment="1" applyProtection="1">
      <alignment horizontal="center" vertical="center"/>
      <protection locked="0"/>
    </xf>
    <xf numFmtId="4" fontId="6" fillId="3" borderId="19" xfId="0" applyNumberFormat="1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3" fillId="3" borderId="36" xfId="0" applyFont="1" applyFill="1" applyBorder="1" applyAlignment="1" applyProtection="1">
      <alignment horizontal="center" vertical="center"/>
    </xf>
    <xf numFmtId="0" fontId="3" fillId="3" borderId="32" xfId="0" applyFont="1" applyFill="1" applyBorder="1" applyProtection="1"/>
    <xf numFmtId="0" fontId="0" fillId="3" borderId="29" xfId="0" applyFill="1" applyBorder="1" applyProtection="1"/>
    <xf numFmtId="0" fontId="10" fillId="3" borderId="21" xfId="0" applyFont="1" applyFill="1" applyBorder="1" applyAlignment="1" applyProtection="1">
      <alignment horizontal="center" vertical="center"/>
    </xf>
    <xf numFmtId="0" fontId="10" fillId="3" borderId="22" xfId="0" applyFont="1" applyFill="1" applyBorder="1" applyAlignment="1" applyProtection="1">
      <alignment horizontal="right" vertical="center" wrapText="1"/>
    </xf>
    <xf numFmtId="0" fontId="10" fillId="3" borderId="21" xfId="0" applyFont="1" applyFill="1" applyBorder="1" applyAlignment="1" applyProtection="1">
      <alignment horizontal="right" vertical="center" wrapText="1"/>
    </xf>
    <xf numFmtId="0" fontId="10" fillId="3" borderId="40" xfId="0" applyFont="1" applyFill="1" applyBorder="1" applyAlignment="1" applyProtection="1">
      <alignment horizontal="right" vertical="center" wrapText="1"/>
    </xf>
    <xf numFmtId="0" fontId="10" fillId="3" borderId="23" xfId="0" applyFont="1" applyFill="1" applyBorder="1" applyAlignment="1" applyProtection="1">
      <alignment horizontal="center" vertical="center" wrapText="1"/>
    </xf>
    <xf numFmtId="0" fontId="10" fillId="3" borderId="21" xfId="0" applyFont="1" applyFill="1" applyBorder="1" applyAlignment="1" applyProtection="1">
      <alignment horizontal="center" vertical="center" wrapText="1"/>
    </xf>
    <xf numFmtId="0" fontId="3" fillId="3" borderId="22" xfId="0" applyFont="1" applyFill="1" applyBorder="1" applyAlignment="1" applyProtection="1">
      <alignment horizontal="center" vertical="center"/>
    </xf>
    <xf numFmtId="0" fontId="10" fillId="3" borderId="42" xfId="0" applyFont="1" applyFill="1" applyBorder="1" applyAlignment="1" applyProtection="1">
      <alignment horizontal="right" vertical="center" wrapText="1"/>
    </xf>
    <xf numFmtId="4" fontId="10" fillId="3" borderId="16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horizontal="center"/>
    </xf>
    <xf numFmtId="0" fontId="6" fillId="3" borderId="10" xfId="0" applyFont="1" applyFill="1" applyBorder="1" applyAlignment="1" applyProtection="1">
      <alignment horizontal="center" vertical="center"/>
    </xf>
    <xf numFmtId="0" fontId="10" fillId="3" borderId="20" xfId="0" applyFont="1" applyFill="1" applyBorder="1" applyAlignment="1" applyProtection="1">
      <alignment horizontal="center" vertical="center"/>
    </xf>
    <xf numFmtId="4" fontId="6" fillId="3" borderId="3" xfId="0" applyNumberFormat="1" applyFont="1" applyFill="1" applyBorder="1" applyAlignment="1" applyProtection="1">
      <alignment horizontal="center" vertical="center"/>
      <protection locked="0"/>
    </xf>
    <xf numFmtId="4" fontId="6" fillId="3" borderId="10" xfId="0" applyNumberFormat="1" applyFont="1" applyFill="1" applyBorder="1" applyAlignment="1" applyProtection="1">
      <alignment horizontal="center" vertical="center"/>
    </xf>
    <xf numFmtId="4" fontId="10" fillId="3" borderId="30" xfId="0" applyNumberFormat="1" applyFont="1" applyFill="1" applyBorder="1" applyAlignment="1" applyProtection="1">
      <alignment horizontal="right" vertical="center"/>
    </xf>
    <xf numFmtId="2" fontId="10" fillId="3" borderId="27" xfId="0" applyNumberFormat="1" applyFont="1" applyFill="1" applyBorder="1" applyAlignment="1" applyProtection="1">
      <alignment horizontal="center" vertical="center" wrapText="1"/>
    </xf>
    <xf numFmtId="2" fontId="0" fillId="0" borderId="0" xfId="0" applyNumberFormat="1"/>
    <xf numFmtId="0" fontId="10" fillId="3" borderId="27" xfId="0" applyFont="1" applyFill="1" applyBorder="1" applyAlignment="1" applyProtection="1">
      <alignment horizontal="center" vertical="center"/>
    </xf>
    <xf numFmtId="0" fontId="10" fillId="3" borderId="36" xfId="0" applyFont="1" applyFill="1" applyBorder="1" applyAlignment="1" applyProtection="1">
      <alignment horizontal="right" vertical="center" wrapText="1"/>
    </xf>
    <xf numFmtId="0" fontId="10" fillId="3" borderId="27" xfId="0" applyFont="1" applyFill="1" applyBorder="1" applyAlignment="1" applyProtection="1">
      <alignment horizontal="right" vertical="center" wrapText="1"/>
    </xf>
    <xf numFmtId="0" fontId="10" fillId="3" borderId="37" xfId="0" applyFont="1" applyFill="1" applyBorder="1" applyAlignment="1" applyProtection="1">
      <alignment horizontal="center" vertical="center" wrapText="1"/>
    </xf>
    <xf numFmtId="4" fontId="6" fillId="3" borderId="43" xfId="0" applyNumberFormat="1" applyFont="1" applyFill="1" applyBorder="1" applyAlignment="1" applyProtection="1">
      <alignment horizontal="center" vertical="center"/>
      <protection locked="0"/>
    </xf>
    <xf numFmtId="4" fontId="6" fillId="3" borderId="44" xfId="0" applyNumberFormat="1" applyFont="1" applyFill="1" applyBorder="1" applyAlignment="1" applyProtection="1">
      <alignment horizontal="center" vertical="center"/>
    </xf>
    <xf numFmtId="2" fontId="10" fillId="3" borderId="36" xfId="0" applyNumberFormat="1" applyFont="1" applyFill="1" applyBorder="1" applyAlignment="1" applyProtection="1">
      <alignment horizontal="right" vertical="center" wrapText="1"/>
    </xf>
    <xf numFmtId="2" fontId="10" fillId="3" borderId="42" xfId="0" applyNumberFormat="1" applyFont="1" applyFill="1" applyBorder="1" applyAlignment="1" applyProtection="1">
      <alignment horizontal="right" vertical="center" wrapText="1"/>
    </xf>
    <xf numFmtId="2" fontId="10" fillId="3" borderId="27" xfId="0" applyNumberFormat="1" applyFont="1" applyFill="1" applyBorder="1" applyAlignment="1" applyProtection="1">
      <alignment horizontal="right" vertical="center" wrapText="1"/>
    </xf>
    <xf numFmtId="0" fontId="10" fillId="3" borderId="45" xfId="0" applyFont="1" applyFill="1" applyBorder="1" applyAlignment="1" applyProtection="1">
      <alignment horizontal="center" vertical="center" wrapText="1"/>
    </xf>
    <xf numFmtId="0" fontId="10" fillId="3" borderId="46" xfId="0" applyFont="1" applyFill="1" applyBorder="1" applyAlignment="1" applyProtection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6" fillId="3" borderId="8" xfId="0" applyFont="1" applyFill="1" applyBorder="1" applyAlignment="1" applyProtection="1">
      <alignment horizontal="center" vertical="center" wrapText="1"/>
    </xf>
    <xf numFmtId="0" fontId="6" fillId="3" borderId="15" xfId="0" applyFont="1" applyFill="1" applyBorder="1" applyAlignment="1" applyProtection="1">
      <alignment horizontal="center" vertical="center" wrapText="1"/>
    </xf>
    <xf numFmtId="0" fontId="6" fillId="3" borderId="17" xfId="0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center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4" fillId="2" borderId="0" xfId="0" applyFont="1" applyFill="1" applyAlignment="1">
      <alignment horizontal="left"/>
    </xf>
    <xf numFmtId="0" fontId="1" fillId="3" borderId="0" xfId="0" applyFont="1" applyFill="1" applyAlignment="1" applyProtection="1">
      <alignment horizontal="center"/>
    </xf>
    <xf numFmtId="0" fontId="5" fillId="3" borderId="5" xfId="0" applyFont="1" applyFill="1" applyBorder="1" applyAlignment="1" applyProtection="1">
      <alignment horizontal="center"/>
    </xf>
    <xf numFmtId="0" fontId="5" fillId="3" borderId="7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0" fontId="6" fillId="3" borderId="38" xfId="0" applyFont="1" applyFill="1" applyBorder="1" applyAlignment="1" applyProtection="1">
      <alignment horizontal="center" vertical="center" wrapText="1"/>
    </xf>
    <xf numFmtId="0" fontId="6" fillId="3" borderId="39" xfId="0" applyFont="1" applyFill="1" applyBorder="1" applyAlignment="1" applyProtection="1">
      <alignment horizontal="center" vertical="center" wrapText="1"/>
    </xf>
    <xf numFmtId="0" fontId="6" fillId="3" borderId="40" xfId="0" applyFont="1" applyFill="1" applyBorder="1" applyAlignment="1" applyProtection="1">
      <alignment horizontal="center" vertical="center" wrapText="1"/>
    </xf>
    <xf numFmtId="0" fontId="6" fillId="3" borderId="41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right" vertical="center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11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2" borderId="25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5" fillId="2" borderId="26" xfId="0" applyFont="1" applyFill="1" applyBorder="1" applyAlignment="1" applyProtection="1">
      <alignment horizontal="left"/>
      <protection locked="0"/>
    </xf>
    <xf numFmtId="0" fontId="0" fillId="3" borderId="17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0" borderId="0" xfId="0" applyAlignment="1">
      <alignment horizontal="center" wrapText="1"/>
    </xf>
    <xf numFmtId="0" fontId="0" fillId="2" borderId="25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6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0" borderId="1" xfId="0" applyBorder="1" applyAlignment="1">
      <alignment horizontal="left" vertical="top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15" xfId="0" applyFont="1" applyFill="1" applyBorder="1" applyAlignment="1" applyProtection="1">
      <alignment horizontal="left" vertical="center" wrapText="1"/>
    </xf>
    <xf numFmtId="0" fontId="3" fillId="0" borderId="26" xfId="0" applyFont="1" applyFill="1" applyBorder="1" applyAlignment="1" applyProtection="1">
      <alignment horizontal="left" vertical="center" wrapText="1"/>
    </xf>
    <xf numFmtId="0" fontId="0" fillId="0" borderId="34" xfId="0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0"/>
  <sheetViews>
    <sheetView tabSelected="1" view="pageBreakPreview" zoomScale="110" zoomScaleNormal="100" zoomScaleSheetLayoutView="110" workbookViewId="0">
      <selection activeCell="M1" sqref="M1"/>
    </sheetView>
  </sheetViews>
  <sheetFormatPr defaultRowHeight="14.4" x14ac:dyDescent="0.3"/>
  <cols>
    <col min="1" max="1" width="13.6640625" customWidth="1"/>
    <col min="2" max="2" width="12" customWidth="1"/>
    <col min="3" max="3" width="14.88671875" customWidth="1"/>
    <col min="4" max="4" width="14.5546875" customWidth="1"/>
    <col min="7" max="7" width="11.88671875" customWidth="1"/>
    <col min="11" max="11" width="11.44140625" customWidth="1"/>
    <col min="12" max="12" width="16.109375" customWidth="1"/>
    <col min="13" max="13" width="6.109375" customWidth="1"/>
    <col min="14" max="14" width="13.88671875" customWidth="1"/>
    <col min="15" max="15" width="15.88671875" customWidth="1"/>
    <col min="16" max="16" width="14.5546875" customWidth="1"/>
    <col min="17" max="17" width="9.44140625" bestFit="1" customWidth="1"/>
  </cols>
  <sheetData>
    <row r="1" spans="1:17" ht="17.399999999999999" x14ac:dyDescent="0.3">
      <c r="A1" s="103" t="s">
        <v>64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6" t="s">
        <v>79</v>
      </c>
      <c r="O1" s="15"/>
    </row>
    <row r="2" spans="1:17" ht="11.25" customHeight="1" x14ac:dyDescent="0.3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6" t="s">
        <v>68</v>
      </c>
      <c r="O2" s="15"/>
    </row>
    <row r="3" spans="1:17" ht="17.399999999999999" x14ac:dyDescent="0.3">
      <c r="A3" s="17" t="s">
        <v>0</v>
      </c>
      <c r="B3" s="13"/>
      <c r="C3" s="102" t="s">
        <v>71</v>
      </c>
      <c r="D3" s="102"/>
      <c r="E3" s="102"/>
      <c r="F3" s="102"/>
      <c r="G3" s="102"/>
      <c r="H3" s="102"/>
      <c r="I3" s="102"/>
      <c r="J3" s="102"/>
      <c r="K3" s="102"/>
      <c r="L3" s="102"/>
      <c r="N3" s="14"/>
      <c r="O3" s="15"/>
    </row>
    <row r="4" spans="1:17" ht="10.5" customHeight="1" x14ac:dyDescent="0.3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4"/>
      <c r="O4" s="15"/>
    </row>
    <row r="5" spans="1:17" x14ac:dyDescent="0.3">
      <c r="A5" s="18"/>
      <c r="B5" s="18"/>
      <c r="C5" s="18"/>
      <c r="D5" s="18"/>
      <c r="E5" s="106"/>
      <c r="F5" s="106"/>
      <c r="G5" s="19"/>
      <c r="H5" s="18"/>
      <c r="I5" s="18"/>
      <c r="J5" s="18"/>
      <c r="K5" s="18"/>
      <c r="L5" s="18"/>
      <c r="M5" s="18"/>
      <c r="N5" s="18"/>
      <c r="O5" s="18"/>
    </row>
    <row r="6" spans="1:17" x14ac:dyDescent="0.3">
      <c r="A6" s="20" t="s">
        <v>1</v>
      </c>
      <c r="B6" s="107" t="s">
        <v>72</v>
      </c>
      <c r="C6" s="107"/>
      <c r="D6" s="107"/>
      <c r="E6" s="107"/>
      <c r="F6" s="107"/>
      <c r="G6" s="19"/>
      <c r="H6" s="18"/>
      <c r="I6" s="18"/>
      <c r="J6" s="21"/>
      <c r="K6" s="18"/>
      <c r="L6" s="18"/>
      <c r="M6" s="18"/>
      <c r="N6" s="18"/>
      <c r="O6" s="18"/>
    </row>
    <row r="7" spans="1:17" ht="6" customHeight="1" thickBot="1" x14ac:dyDescent="0.35">
      <c r="A7" s="22"/>
      <c r="B7" s="108"/>
      <c r="C7" s="108"/>
      <c r="D7" s="108"/>
      <c r="E7" s="108"/>
      <c r="F7" s="108"/>
      <c r="G7" s="19"/>
      <c r="H7" s="18"/>
      <c r="I7" s="18"/>
      <c r="J7" s="18"/>
      <c r="K7" s="18"/>
      <c r="L7" s="18"/>
      <c r="M7" s="18"/>
      <c r="N7" s="18"/>
      <c r="O7" s="18"/>
    </row>
    <row r="8" spans="1:17" ht="16.5" customHeight="1" thickBot="1" x14ac:dyDescent="0.35">
      <c r="A8" s="104" t="s">
        <v>66</v>
      </c>
      <c r="B8" s="105"/>
      <c r="C8" s="23"/>
      <c r="D8" s="24"/>
      <c r="E8" s="24"/>
      <c r="F8" s="24"/>
      <c r="G8" s="19"/>
      <c r="H8" s="18"/>
      <c r="I8" s="18"/>
      <c r="J8" s="18"/>
      <c r="K8" s="18"/>
      <c r="L8" s="18"/>
      <c r="M8" s="18"/>
      <c r="N8" s="18"/>
      <c r="O8" s="18"/>
    </row>
    <row r="9" spans="1:17" ht="21" customHeight="1" thickBot="1" x14ac:dyDescent="0.35">
      <c r="A9" s="50" t="s">
        <v>69</v>
      </c>
      <c r="B9" s="84" t="s">
        <v>2</v>
      </c>
      <c r="C9" s="97" t="s">
        <v>53</v>
      </c>
      <c r="D9" s="98"/>
      <c r="E9" s="99" t="s">
        <v>3</v>
      </c>
      <c r="F9" s="100"/>
      <c r="G9" s="101"/>
      <c r="H9" s="89" t="s">
        <v>4</v>
      </c>
      <c r="I9" s="86" t="s">
        <v>5</v>
      </c>
      <c r="J9" s="92" t="s">
        <v>6</v>
      </c>
      <c r="K9" s="95" t="s">
        <v>7</v>
      </c>
      <c r="L9" s="86" t="s">
        <v>54</v>
      </c>
      <c r="M9" s="86" t="s">
        <v>60</v>
      </c>
      <c r="N9" s="109" t="s">
        <v>58</v>
      </c>
      <c r="O9" s="111" t="s">
        <v>59</v>
      </c>
    </row>
    <row r="10" spans="1:17" ht="21.75" customHeight="1" x14ac:dyDescent="0.3">
      <c r="A10" s="25"/>
      <c r="B10" s="85"/>
      <c r="C10" s="113" t="s">
        <v>67</v>
      </c>
      <c r="D10" s="114"/>
      <c r="E10" s="113" t="s">
        <v>9</v>
      </c>
      <c r="F10" s="115" t="s">
        <v>10</v>
      </c>
      <c r="G10" s="117" t="s">
        <v>11</v>
      </c>
      <c r="H10" s="90"/>
      <c r="I10" s="87"/>
      <c r="J10" s="93"/>
      <c r="K10" s="96"/>
      <c r="L10" s="87"/>
      <c r="M10" s="87"/>
      <c r="N10" s="110"/>
      <c r="O10" s="112"/>
    </row>
    <row r="11" spans="1:17" ht="50.25" customHeight="1" thickBot="1" x14ac:dyDescent="0.35">
      <c r="A11" s="26"/>
      <c r="B11" s="85"/>
      <c r="C11" s="113"/>
      <c r="D11" s="114"/>
      <c r="E11" s="113"/>
      <c r="F11" s="116"/>
      <c r="G11" s="118"/>
      <c r="H11" s="91"/>
      <c r="I11" s="87"/>
      <c r="J11" s="94"/>
      <c r="K11" s="96"/>
      <c r="L11" s="88"/>
      <c r="M11" s="88"/>
      <c r="N11" s="110"/>
      <c r="O11" s="112"/>
    </row>
    <row r="12" spans="1:17" x14ac:dyDescent="0.3">
      <c r="A12" s="63" t="s">
        <v>74</v>
      </c>
      <c r="B12" s="52" t="s">
        <v>75</v>
      </c>
      <c r="C12" s="78" t="s">
        <v>77</v>
      </c>
      <c r="D12" s="79"/>
      <c r="E12" s="53">
        <v>319</v>
      </c>
      <c r="F12" s="54">
        <v>237</v>
      </c>
      <c r="G12" s="55">
        <f>E12+F12</f>
        <v>556</v>
      </c>
      <c r="H12" s="56" t="s">
        <v>76</v>
      </c>
      <c r="I12" s="57">
        <v>30</v>
      </c>
      <c r="J12" s="57">
        <v>0.2</v>
      </c>
      <c r="K12" s="58">
        <v>450</v>
      </c>
      <c r="L12" s="60">
        <v>12931.58</v>
      </c>
      <c r="M12" s="62" t="s">
        <v>61</v>
      </c>
      <c r="N12" s="64"/>
      <c r="O12" s="65">
        <f>SUM(N12*G12)</f>
        <v>0</v>
      </c>
      <c r="P12" s="12"/>
      <c r="Q12" s="68"/>
    </row>
    <row r="13" spans="1:17" x14ac:dyDescent="0.3">
      <c r="A13" s="27"/>
      <c r="B13" s="69"/>
      <c r="C13" s="80"/>
      <c r="D13" s="81"/>
      <c r="E13" s="70"/>
      <c r="F13" s="71"/>
      <c r="G13" s="59"/>
      <c r="H13" s="72"/>
      <c r="I13" s="29"/>
      <c r="J13" s="29"/>
      <c r="K13" s="49"/>
      <c r="L13" s="60"/>
      <c r="M13" s="28" t="s">
        <v>61</v>
      </c>
      <c r="N13" s="73"/>
      <c r="O13" s="74"/>
      <c r="P13" s="12"/>
      <c r="Q13" s="68"/>
    </row>
    <row r="14" spans="1:17" x14ac:dyDescent="0.3">
      <c r="A14" s="27"/>
      <c r="B14" s="69"/>
      <c r="C14" s="80"/>
      <c r="D14" s="81"/>
      <c r="E14" s="70"/>
      <c r="F14" s="71"/>
      <c r="G14" s="59"/>
      <c r="H14" s="72"/>
      <c r="I14" s="29"/>
      <c r="J14" s="67"/>
      <c r="K14" s="49"/>
      <c r="L14" s="60"/>
      <c r="M14" s="28" t="s">
        <v>61</v>
      </c>
      <c r="N14" s="73"/>
      <c r="O14" s="74"/>
      <c r="P14" s="12"/>
      <c r="Q14" s="68"/>
    </row>
    <row r="15" spans="1:17" x14ac:dyDescent="0.3">
      <c r="A15" s="27"/>
      <c r="B15" s="69"/>
      <c r="C15" s="80"/>
      <c r="D15" s="81"/>
      <c r="E15" s="70"/>
      <c r="F15" s="71"/>
      <c r="G15" s="59"/>
      <c r="H15" s="72"/>
      <c r="I15" s="29"/>
      <c r="J15" s="29"/>
      <c r="K15" s="49"/>
      <c r="L15" s="60"/>
      <c r="M15" s="28" t="s">
        <v>61</v>
      </c>
      <c r="N15" s="73"/>
      <c r="O15" s="74"/>
      <c r="P15" s="12"/>
      <c r="Q15" s="68"/>
    </row>
    <row r="16" spans="1:17" x14ac:dyDescent="0.3">
      <c r="A16" s="27"/>
      <c r="B16" s="69"/>
      <c r="C16" s="80"/>
      <c r="D16" s="81"/>
      <c r="E16" s="75"/>
      <c r="F16" s="77"/>
      <c r="G16" s="76"/>
      <c r="H16" s="72"/>
      <c r="I16" s="29"/>
      <c r="J16" s="29"/>
      <c r="K16" s="49"/>
      <c r="L16" s="60"/>
      <c r="M16" s="28" t="s">
        <v>61</v>
      </c>
      <c r="N16" s="73"/>
      <c r="O16" s="74"/>
      <c r="P16" s="12"/>
      <c r="Q16" s="68"/>
    </row>
    <row r="17" spans="1:17" x14ac:dyDescent="0.3">
      <c r="A17" s="27"/>
      <c r="B17" s="69"/>
      <c r="C17" s="80"/>
      <c r="D17" s="81"/>
      <c r="E17" s="70"/>
      <c r="F17" s="71"/>
      <c r="G17" s="59"/>
      <c r="H17" s="72"/>
      <c r="I17" s="29"/>
      <c r="J17" s="29"/>
      <c r="K17" s="49"/>
      <c r="L17" s="60"/>
      <c r="M17" s="28" t="s">
        <v>61</v>
      </c>
      <c r="N17" s="73"/>
      <c r="O17" s="74"/>
      <c r="P17" s="12"/>
      <c r="Q17" s="68"/>
    </row>
    <row r="18" spans="1:17" x14ac:dyDescent="0.3">
      <c r="A18" s="27"/>
      <c r="B18" s="69"/>
      <c r="C18" s="80"/>
      <c r="D18" s="81"/>
      <c r="E18" s="75"/>
      <c r="F18" s="71"/>
      <c r="G18" s="76"/>
      <c r="H18" s="72"/>
      <c r="I18" s="29"/>
      <c r="J18" s="29"/>
      <c r="K18" s="49"/>
      <c r="L18" s="60"/>
      <c r="M18" s="28" t="s">
        <v>61</v>
      </c>
      <c r="N18" s="73"/>
      <c r="O18" s="74"/>
      <c r="P18" s="12"/>
      <c r="Q18" s="68"/>
    </row>
    <row r="19" spans="1:17" x14ac:dyDescent="0.3">
      <c r="A19" s="27"/>
      <c r="B19" s="69"/>
      <c r="C19" s="80"/>
      <c r="D19" s="81"/>
      <c r="E19" s="75"/>
      <c r="F19" s="71"/>
      <c r="G19" s="76"/>
      <c r="H19" s="72"/>
      <c r="I19" s="29"/>
      <c r="J19" s="29"/>
      <c r="K19" s="49"/>
      <c r="L19" s="60"/>
      <c r="M19" s="28" t="s">
        <v>61</v>
      </c>
      <c r="N19" s="73"/>
      <c r="O19" s="74"/>
      <c r="P19" s="12"/>
      <c r="Q19" s="68"/>
    </row>
    <row r="20" spans="1:17" x14ac:dyDescent="0.3">
      <c r="A20" s="27"/>
      <c r="B20" s="69"/>
      <c r="C20" s="80"/>
      <c r="D20" s="81"/>
      <c r="E20" s="70"/>
      <c r="F20" s="71"/>
      <c r="G20" s="59"/>
      <c r="H20" s="72"/>
      <c r="I20" s="29"/>
      <c r="J20" s="29"/>
      <c r="K20" s="49"/>
      <c r="L20" s="60"/>
      <c r="M20" s="28" t="s">
        <v>61</v>
      </c>
      <c r="N20" s="73"/>
      <c r="O20" s="74"/>
      <c r="P20" s="12"/>
      <c r="Q20" s="68"/>
    </row>
    <row r="21" spans="1:17" x14ac:dyDescent="0.3">
      <c r="A21" s="27"/>
      <c r="B21" s="69"/>
      <c r="C21" s="80"/>
      <c r="D21" s="81"/>
      <c r="E21" s="70"/>
      <c r="F21" s="71"/>
      <c r="G21" s="59"/>
      <c r="H21" s="72"/>
      <c r="I21" s="29"/>
      <c r="J21" s="67"/>
      <c r="K21" s="49"/>
      <c r="L21" s="60"/>
      <c r="M21" s="28" t="s">
        <v>61</v>
      </c>
      <c r="N21" s="73"/>
      <c r="O21" s="74"/>
      <c r="P21" s="12"/>
      <c r="Q21" s="68"/>
    </row>
    <row r="22" spans="1:17" x14ac:dyDescent="0.3">
      <c r="A22" s="27"/>
      <c r="B22" s="69"/>
      <c r="C22" s="80"/>
      <c r="D22" s="81"/>
      <c r="E22" s="70"/>
      <c r="F22" s="71"/>
      <c r="G22" s="59"/>
      <c r="H22" s="72"/>
      <c r="I22" s="29"/>
      <c r="J22" s="29"/>
      <c r="K22" s="49"/>
      <c r="L22" s="60"/>
      <c r="M22" s="28" t="s">
        <v>61</v>
      </c>
      <c r="N22" s="73"/>
      <c r="O22" s="74"/>
      <c r="P22" s="12"/>
      <c r="Q22" s="68"/>
    </row>
    <row r="23" spans="1:17" ht="15" thickBot="1" x14ac:dyDescent="0.35">
      <c r="A23" s="27"/>
      <c r="B23" s="69"/>
      <c r="C23" s="82"/>
      <c r="D23" s="83"/>
      <c r="E23" s="70"/>
      <c r="F23" s="71"/>
      <c r="G23" s="59"/>
      <c r="H23" s="72"/>
      <c r="I23" s="29"/>
      <c r="J23" s="29"/>
      <c r="K23" s="49"/>
      <c r="L23" s="60"/>
      <c r="M23" s="28" t="s">
        <v>61</v>
      </c>
      <c r="N23" s="73"/>
      <c r="O23" s="74"/>
      <c r="P23" s="12"/>
      <c r="Q23" s="68"/>
    </row>
    <row r="24" spans="1:17" ht="15" thickBot="1" x14ac:dyDescent="0.35">
      <c r="A24" s="30"/>
      <c r="B24" s="31"/>
      <c r="C24" s="32"/>
      <c r="D24" s="33"/>
      <c r="E24" s="34"/>
      <c r="F24" s="34"/>
      <c r="G24" s="66">
        <f>SUM(G12:G23)</f>
        <v>556</v>
      </c>
      <c r="H24" s="35"/>
      <c r="I24" s="31"/>
      <c r="J24" s="31"/>
      <c r="K24" s="32"/>
      <c r="L24" s="36"/>
      <c r="M24" s="37"/>
      <c r="N24" s="40"/>
      <c r="O24" s="41">
        <f t="shared" ref="O24" si="0">SUM(N24*G24)</f>
        <v>0</v>
      </c>
      <c r="P24" s="12"/>
      <c r="Q24" s="68"/>
    </row>
    <row r="25" spans="1:17" ht="15" thickBot="1" x14ac:dyDescent="0.35">
      <c r="A25" s="51"/>
      <c r="B25" s="38"/>
      <c r="C25" s="38"/>
      <c r="D25" s="38"/>
      <c r="E25" s="38"/>
      <c r="F25" s="38"/>
      <c r="G25" s="38"/>
      <c r="H25" s="38"/>
      <c r="I25" s="38"/>
      <c r="J25" s="119" t="s">
        <v>13</v>
      </c>
      <c r="K25" s="119"/>
      <c r="L25" s="41">
        <f>SUM(L12:L24)</f>
        <v>12931.58</v>
      </c>
      <c r="M25" s="39"/>
      <c r="N25" s="42" t="s">
        <v>14</v>
      </c>
      <c r="O25" s="36">
        <f>SUM(O12:O24)</f>
        <v>0</v>
      </c>
      <c r="P25" s="12" t="str">
        <f>IF(O25&gt;L25,"prekročená cena","nižšia ako stanovená")</f>
        <v>nižšia ako stanovená</v>
      </c>
    </row>
    <row r="26" spans="1:17" ht="15" thickBot="1" x14ac:dyDescent="0.35">
      <c r="A26" s="120" t="s">
        <v>15</v>
      </c>
      <c r="B26" s="121"/>
      <c r="C26" s="121"/>
      <c r="D26" s="121"/>
      <c r="E26" s="121"/>
      <c r="F26" s="121"/>
      <c r="G26" s="121"/>
      <c r="H26" s="121"/>
      <c r="I26" s="121"/>
      <c r="J26" s="121"/>
      <c r="K26" s="121"/>
      <c r="L26" s="121"/>
      <c r="M26" s="121"/>
      <c r="N26" s="122"/>
      <c r="O26" s="36">
        <f>O27-O25</f>
        <v>0</v>
      </c>
    </row>
    <row r="27" spans="1:17" ht="15" thickBot="1" x14ac:dyDescent="0.35">
      <c r="A27" s="120" t="s">
        <v>16</v>
      </c>
      <c r="B27" s="121"/>
      <c r="C27" s="121"/>
      <c r="D27" s="121"/>
      <c r="E27" s="121"/>
      <c r="F27" s="121"/>
      <c r="G27" s="121"/>
      <c r="H27" s="121"/>
      <c r="I27" s="121"/>
      <c r="J27" s="121"/>
      <c r="K27" s="121"/>
      <c r="L27" s="121"/>
      <c r="M27" s="121"/>
      <c r="N27" s="122"/>
      <c r="O27" s="36">
        <f>IF("nie"=MID(I35,1,3),O25,(O25*1.2))</f>
        <v>0</v>
      </c>
    </row>
    <row r="28" spans="1:17" x14ac:dyDescent="0.3">
      <c r="A28" s="134" t="s">
        <v>17</v>
      </c>
      <c r="B28" s="134"/>
      <c r="C28" s="134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</row>
    <row r="29" spans="1:17" x14ac:dyDescent="0.3">
      <c r="A29" s="123" t="s">
        <v>65</v>
      </c>
      <c r="B29" s="124"/>
      <c r="C29" s="124"/>
      <c r="D29" s="124"/>
      <c r="E29" s="124"/>
      <c r="F29" s="124"/>
      <c r="G29" s="124"/>
      <c r="H29" s="124"/>
      <c r="I29" s="124"/>
      <c r="J29" s="124"/>
      <c r="K29" s="124"/>
      <c r="L29" s="124"/>
      <c r="M29" s="124"/>
      <c r="N29" s="124"/>
      <c r="O29" s="124"/>
    </row>
    <row r="30" spans="1:17" ht="25.5" customHeight="1" x14ac:dyDescent="0.3">
      <c r="A30" s="44" t="s">
        <v>57</v>
      </c>
      <c r="B30" s="44"/>
      <c r="C30" s="44"/>
      <c r="D30" s="44"/>
      <c r="E30" s="44"/>
      <c r="F30" s="44"/>
      <c r="G30" s="45" t="s">
        <v>55</v>
      </c>
      <c r="H30" s="44"/>
      <c r="I30" s="44"/>
      <c r="J30" s="46"/>
      <c r="K30" s="46"/>
      <c r="L30" s="46"/>
      <c r="M30" s="46"/>
      <c r="N30" s="46"/>
      <c r="O30" s="46"/>
    </row>
    <row r="31" spans="1:17" ht="15" customHeight="1" x14ac:dyDescent="0.3">
      <c r="A31" s="128" t="s">
        <v>78</v>
      </c>
      <c r="B31" s="128"/>
      <c r="C31" s="128"/>
      <c r="D31" s="128"/>
      <c r="E31" s="128"/>
      <c r="F31" s="135" t="s">
        <v>56</v>
      </c>
      <c r="G31" s="47" t="s">
        <v>18</v>
      </c>
      <c r="H31" s="125"/>
      <c r="I31" s="126"/>
      <c r="J31" s="126"/>
      <c r="K31" s="126"/>
      <c r="L31" s="126"/>
      <c r="M31" s="126"/>
      <c r="N31" s="126"/>
      <c r="O31" s="127"/>
    </row>
    <row r="32" spans="1:17" x14ac:dyDescent="0.3">
      <c r="A32" s="129"/>
      <c r="B32" s="129"/>
      <c r="C32" s="129"/>
      <c r="D32" s="129"/>
      <c r="E32" s="129"/>
      <c r="F32" s="135"/>
      <c r="G32" s="47" t="s">
        <v>19</v>
      </c>
      <c r="H32" s="125"/>
      <c r="I32" s="126"/>
      <c r="J32" s="126"/>
      <c r="K32" s="126"/>
      <c r="L32" s="126"/>
      <c r="M32" s="126"/>
      <c r="N32" s="126"/>
      <c r="O32" s="127"/>
    </row>
    <row r="33" spans="1:15" ht="18" customHeight="1" x14ac:dyDescent="0.3">
      <c r="A33" s="129"/>
      <c r="B33" s="129"/>
      <c r="C33" s="129"/>
      <c r="D33" s="129"/>
      <c r="E33" s="129"/>
      <c r="F33" s="135"/>
      <c r="G33" s="47" t="s">
        <v>20</v>
      </c>
      <c r="H33" s="125"/>
      <c r="I33" s="126"/>
      <c r="J33" s="126"/>
      <c r="K33" s="126"/>
      <c r="L33" s="126"/>
      <c r="M33" s="126"/>
      <c r="N33" s="126"/>
      <c r="O33" s="127"/>
    </row>
    <row r="34" spans="1:15" x14ac:dyDescent="0.3">
      <c r="A34" s="129"/>
      <c r="B34" s="129"/>
      <c r="C34" s="129"/>
      <c r="D34" s="129"/>
      <c r="E34" s="129"/>
      <c r="F34" s="135"/>
      <c r="G34" s="47" t="s">
        <v>21</v>
      </c>
      <c r="H34" s="125"/>
      <c r="I34" s="126"/>
      <c r="J34" s="126"/>
      <c r="K34" s="126"/>
      <c r="L34" s="126"/>
      <c r="M34" s="126"/>
      <c r="N34" s="126"/>
      <c r="O34" s="127"/>
    </row>
    <row r="35" spans="1:15" x14ac:dyDescent="0.3">
      <c r="A35" s="129"/>
      <c r="B35" s="129"/>
      <c r="C35" s="129"/>
      <c r="D35" s="129"/>
      <c r="E35" s="129"/>
      <c r="F35" s="135"/>
      <c r="G35" s="47" t="s">
        <v>22</v>
      </c>
      <c r="H35" s="125"/>
      <c r="I35" s="126"/>
      <c r="J35" s="126"/>
      <c r="K35" s="126"/>
      <c r="L35" s="126"/>
      <c r="M35" s="126"/>
      <c r="N35" s="126"/>
      <c r="O35" s="127"/>
    </row>
    <row r="36" spans="1:15" x14ac:dyDescent="0.3">
      <c r="A36" s="129"/>
      <c r="B36" s="129"/>
      <c r="C36" s="129"/>
      <c r="D36" s="129"/>
      <c r="E36" s="129"/>
      <c r="F36" s="24"/>
      <c r="G36" s="24"/>
      <c r="H36" s="24"/>
      <c r="I36" s="24"/>
      <c r="J36" s="24"/>
      <c r="K36" s="24"/>
      <c r="L36" s="24"/>
      <c r="M36" s="24"/>
      <c r="N36" s="24"/>
      <c r="O36" s="24"/>
    </row>
    <row r="37" spans="1:15" x14ac:dyDescent="0.3">
      <c r="A37" s="129"/>
      <c r="B37" s="129"/>
      <c r="C37" s="129"/>
      <c r="D37" s="129"/>
      <c r="E37" s="129"/>
      <c r="F37" s="24"/>
      <c r="G37" s="24"/>
      <c r="H37" s="24"/>
      <c r="I37" s="24"/>
      <c r="J37" s="24"/>
      <c r="K37" s="24"/>
      <c r="L37" s="24"/>
      <c r="M37" s="24"/>
      <c r="N37" s="24"/>
      <c r="O37" s="24"/>
    </row>
    <row r="38" spans="1:15" x14ac:dyDescent="0.3">
      <c r="A38" s="129"/>
      <c r="B38" s="129"/>
      <c r="C38" s="129"/>
      <c r="D38" s="129"/>
      <c r="E38" s="129"/>
      <c r="F38" s="46"/>
      <c r="G38" s="24"/>
      <c r="H38" s="18"/>
      <c r="I38" s="24"/>
      <c r="J38" s="24" t="s">
        <v>23</v>
      </c>
      <c r="K38" s="24"/>
      <c r="L38" s="131"/>
      <c r="M38" s="132"/>
      <c r="N38" s="133"/>
      <c r="O38" s="24"/>
    </row>
    <row r="39" spans="1:15" ht="40.200000000000003" customHeight="1" x14ac:dyDescent="0.3">
      <c r="A39" s="130"/>
      <c r="B39" s="130"/>
      <c r="C39" s="130"/>
      <c r="D39" s="130"/>
      <c r="E39" s="130"/>
      <c r="F39" s="46"/>
      <c r="G39" s="24"/>
      <c r="H39" s="24"/>
      <c r="I39" s="24"/>
      <c r="J39" s="24"/>
      <c r="K39" s="24"/>
      <c r="L39" s="24"/>
      <c r="M39" s="24"/>
      <c r="N39" s="24"/>
      <c r="O39" s="24"/>
    </row>
    <row r="40" spans="1:15" x14ac:dyDescent="0.3">
      <c r="A40" s="21" t="s">
        <v>73</v>
      </c>
      <c r="B40" s="21"/>
      <c r="C40" s="21"/>
      <c r="D40" s="21"/>
      <c r="E40" s="21"/>
      <c r="F40" s="21"/>
      <c r="G40" s="24"/>
      <c r="H40" s="24"/>
      <c r="I40" s="24"/>
      <c r="J40" s="24"/>
      <c r="K40" s="24"/>
      <c r="L40" s="24"/>
      <c r="M40" s="24"/>
      <c r="N40" s="24"/>
      <c r="O40" s="24"/>
    </row>
  </sheetData>
  <mergeCells count="35">
    <mergeCell ref="J25:K25"/>
    <mergeCell ref="A26:N26"/>
    <mergeCell ref="A27:N27"/>
    <mergeCell ref="A29:O29"/>
    <mergeCell ref="H35:O35"/>
    <mergeCell ref="A31:E39"/>
    <mergeCell ref="L38:N38"/>
    <mergeCell ref="A28:C28"/>
    <mergeCell ref="F31:F35"/>
    <mergeCell ref="H31:O31"/>
    <mergeCell ref="H32:O32"/>
    <mergeCell ref="H33:O33"/>
    <mergeCell ref="H34:O34"/>
    <mergeCell ref="N9:N11"/>
    <mergeCell ref="O9:O11"/>
    <mergeCell ref="C10:D11"/>
    <mergeCell ref="E10:E11"/>
    <mergeCell ref="F10:F11"/>
    <mergeCell ref="G10:G11"/>
    <mergeCell ref="M9:M11"/>
    <mergeCell ref="C3:L3"/>
    <mergeCell ref="A1:L1"/>
    <mergeCell ref="A8:B8"/>
    <mergeCell ref="E5:F5"/>
    <mergeCell ref="B6:F6"/>
    <mergeCell ref="B7:F7"/>
    <mergeCell ref="C12:D23"/>
    <mergeCell ref="B9:B11"/>
    <mergeCell ref="L9:L11"/>
    <mergeCell ref="H9:H11"/>
    <mergeCell ref="I9:I11"/>
    <mergeCell ref="J9:J11"/>
    <mergeCell ref="K9:K11"/>
    <mergeCell ref="C9:D9"/>
    <mergeCell ref="E9:G9"/>
  </mergeCells>
  <pageMargins left="0.23622047244094491" right="0.23622047244094491" top="0.15748031496062992" bottom="0.15748031496062992" header="0.31496062992125984" footer="0.31496062992125984"/>
  <pageSetup paperSize="9" scale="81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7"/>
  <sheetViews>
    <sheetView workbookViewId="0">
      <selection activeCell="M13" sqref="M13"/>
    </sheetView>
  </sheetViews>
  <sheetFormatPr defaultRowHeight="14.4" x14ac:dyDescent="0.3"/>
  <cols>
    <col min="2" max="2" width="16.33203125" bestFit="1" customWidth="1"/>
  </cols>
  <sheetData>
    <row r="3" spans="1:9" x14ac:dyDescent="0.3">
      <c r="A3" s="61" t="s">
        <v>61</v>
      </c>
      <c r="B3" s="61" t="s">
        <v>70</v>
      </c>
      <c r="C3" s="61"/>
      <c r="D3" s="61" t="s">
        <v>61</v>
      </c>
      <c r="E3" s="61" t="s">
        <v>70</v>
      </c>
      <c r="F3" s="61"/>
      <c r="G3" s="61" t="s">
        <v>61</v>
      </c>
      <c r="H3" s="61" t="s">
        <v>70</v>
      </c>
    </row>
    <row r="4" spans="1:9" x14ac:dyDescent="0.3">
      <c r="A4" s="61">
        <v>13.4</v>
      </c>
      <c r="B4" s="61">
        <v>25.19</v>
      </c>
      <c r="C4" s="61">
        <f>A4*B4</f>
        <v>337.54600000000005</v>
      </c>
      <c r="D4" s="61">
        <v>83</v>
      </c>
      <c r="E4" s="61">
        <v>26.05</v>
      </c>
      <c r="F4" s="61">
        <f>D4*E4</f>
        <v>2162.15</v>
      </c>
      <c r="G4" s="61">
        <v>13</v>
      </c>
      <c r="H4" s="61">
        <v>17.32</v>
      </c>
      <c r="I4" s="61">
        <f>G4*H4</f>
        <v>225.16</v>
      </c>
    </row>
    <row r="7" spans="1:9" x14ac:dyDescent="0.3">
      <c r="B7">
        <f>(C4+F4+I4)/(A4+D4+G4)</f>
        <v>24.907276051188298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4.4" x14ac:dyDescent="0.3"/>
  <cols>
    <col min="1" max="1" width="14" customWidth="1"/>
  </cols>
  <sheetData>
    <row r="2" spans="1:14" x14ac:dyDescent="0.3">
      <c r="A2" s="1" t="s">
        <v>24</v>
      </c>
      <c r="B2" s="2"/>
      <c r="C2" s="2"/>
      <c r="D2" s="3"/>
      <c r="E2" s="4"/>
      <c r="F2" s="4"/>
      <c r="L2" s="140" t="s">
        <v>51</v>
      </c>
      <c r="M2" s="140"/>
    </row>
    <row r="3" spans="1:14" x14ac:dyDescent="0.3">
      <c r="A3" s="5" t="s">
        <v>25</v>
      </c>
      <c r="B3" s="137" t="s">
        <v>26</v>
      </c>
      <c r="C3" s="137"/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</row>
    <row r="4" spans="1:14" x14ac:dyDescent="0.3">
      <c r="A4" s="5" t="s">
        <v>27</v>
      </c>
      <c r="B4" s="137" t="s">
        <v>28</v>
      </c>
      <c r="C4" s="137"/>
      <c r="D4" s="137"/>
      <c r="E4" s="137"/>
      <c r="F4" s="137"/>
      <c r="G4" s="137"/>
      <c r="H4" s="137"/>
      <c r="I4" s="137"/>
      <c r="J4" s="137"/>
      <c r="K4" s="137"/>
      <c r="L4" s="137"/>
      <c r="M4" s="137"/>
      <c r="N4" s="137"/>
    </row>
    <row r="5" spans="1:14" x14ac:dyDescent="0.3">
      <c r="A5" s="5" t="s">
        <v>8</v>
      </c>
      <c r="B5" s="137" t="s">
        <v>29</v>
      </c>
      <c r="C5" s="137"/>
      <c r="D5" s="137"/>
      <c r="E5" s="137"/>
      <c r="F5" s="137"/>
      <c r="G5" s="137"/>
      <c r="H5" s="137"/>
      <c r="I5" s="137"/>
      <c r="J5" s="137"/>
      <c r="K5" s="137"/>
      <c r="L5" s="137"/>
      <c r="M5" s="137"/>
      <c r="N5" s="137"/>
    </row>
    <row r="6" spans="1:14" x14ac:dyDescent="0.3">
      <c r="A6" s="5" t="s">
        <v>2</v>
      </c>
      <c r="B6" s="137" t="s">
        <v>30</v>
      </c>
      <c r="C6" s="137"/>
      <c r="D6" s="137"/>
      <c r="E6" s="137"/>
      <c r="F6" s="137"/>
      <c r="G6" s="137"/>
      <c r="H6" s="137"/>
      <c r="I6" s="137"/>
      <c r="J6" s="137"/>
      <c r="K6" s="137"/>
      <c r="L6" s="137"/>
      <c r="M6" s="137"/>
      <c r="N6" s="137"/>
    </row>
    <row r="7" spans="1:14" x14ac:dyDescent="0.3">
      <c r="A7" s="6" t="s">
        <v>31</v>
      </c>
      <c r="B7" s="138"/>
      <c r="C7" s="138"/>
      <c r="D7" s="138"/>
      <c r="E7" s="138"/>
      <c r="F7" s="138"/>
      <c r="G7" s="138"/>
      <c r="H7" s="138"/>
      <c r="I7" s="138"/>
      <c r="J7" s="138"/>
      <c r="K7" s="138"/>
      <c r="L7" s="138"/>
      <c r="M7" s="138"/>
      <c r="N7" s="139"/>
    </row>
    <row r="8" spans="1:14" x14ac:dyDescent="0.3">
      <c r="A8" s="5" t="s">
        <v>12</v>
      </c>
      <c r="B8" s="137" t="s">
        <v>32</v>
      </c>
      <c r="C8" s="137"/>
      <c r="D8" s="137"/>
      <c r="E8" s="137"/>
      <c r="F8" s="137"/>
      <c r="G8" s="137"/>
      <c r="H8" s="137"/>
      <c r="I8" s="137"/>
      <c r="J8" s="137"/>
      <c r="K8" s="137"/>
      <c r="L8" s="137"/>
      <c r="M8" s="137"/>
      <c r="N8" s="137"/>
    </row>
    <row r="9" spans="1:14" x14ac:dyDescent="0.3">
      <c r="A9" s="7" t="s">
        <v>33</v>
      </c>
      <c r="B9" s="137" t="s">
        <v>34</v>
      </c>
      <c r="C9" s="137"/>
      <c r="D9" s="137"/>
      <c r="E9" s="137"/>
      <c r="F9" s="137"/>
      <c r="G9" s="137"/>
      <c r="H9" s="137"/>
      <c r="I9" s="137"/>
      <c r="J9" s="137"/>
      <c r="K9" s="137"/>
      <c r="L9" s="137"/>
      <c r="M9" s="137"/>
      <c r="N9" s="137"/>
    </row>
    <row r="10" spans="1:14" x14ac:dyDescent="0.3">
      <c r="A10" s="7" t="s">
        <v>35</v>
      </c>
      <c r="B10" s="137" t="s">
        <v>36</v>
      </c>
      <c r="C10" s="137"/>
      <c r="D10" s="137"/>
      <c r="E10" s="137"/>
      <c r="F10" s="137"/>
      <c r="G10" s="137"/>
      <c r="H10" s="137"/>
      <c r="I10" s="137"/>
      <c r="J10" s="137"/>
      <c r="K10" s="137"/>
      <c r="L10" s="137"/>
      <c r="M10" s="137"/>
      <c r="N10" s="137"/>
    </row>
    <row r="11" spans="1:14" x14ac:dyDescent="0.3">
      <c r="A11" s="8" t="s">
        <v>37</v>
      </c>
      <c r="B11" s="137" t="s">
        <v>38</v>
      </c>
      <c r="C11" s="137"/>
      <c r="D11" s="137"/>
      <c r="E11" s="137"/>
      <c r="F11" s="137"/>
      <c r="G11" s="137"/>
      <c r="H11" s="137"/>
      <c r="I11" s="137"/>
      <c r="J11" s="137"/>
      <c r="K11" s="137"/>
      <c r="L11" s="137"/>
      <c r="M11" s="137"/>
      <c r="N11" s="137"/>
    </row>
    <row r="12" spans="1:14" x14ac:dyDescent="0.3">
      <c r="A12" s="9" t="s">
        <v>39</v>
      </c>
      <c r="B12" s="137" t="s">
        <v>40</v>
      </c>
      <c r="C12" s="137"/>
      <c r="D12" s="137"/>
      <c r="E12" s="137"/>
      <c r="F12" s="137"/>
      <c r="G12" s="137"/>
      <c r="H12" s="137"/>
      <c r="I12" s="137"/>
      <c r="J12" s="137"/>
      <c r="K12" s="137"/>
      <c r="L12" s="137"/>
      <c r="M12" s="137"/>
      <c r="N12" s="137"/>
    </row>
    <row r="13" spans="1:14" ht="24" customHeight="1" x14ac:dyDescent="0.3">
      <c r="A13" s="8" t="s">
        <v>41</v>
      </c>
      <c r="B13" s="137" t="s">
        <v>42</v>
      </c>
      <c r="C13" s="137"/>
      <c r="D13" s="137"/>
      <c r="E13" s="137"/>
      <c r="F13" s="137"/>
      <c r="G13" s="137"/>
      <c r="H13" s="137"/>
      <c r="I13" s="137"/>
      <c r="J13" s="137"/>
      <c r="K13" s="137"/>
      <c r="L13" s="137"/>
      <c r="M13" s="137"/>
      <c r="N13" s="137"/>
    </row>
    <row r="14" spans="1:14" ht="16.5" customHeight="1" x14ac:dyDescent="0.3">
      <c r="A14" s="8" t="s">
        <v>5</v>
      </c>
      <c r="B14" s="137" t="s">
        <v>52</v>
      </c>
      <c r="C14" s="137"/>
      <c r="D14" s="137"/>
      <c r="E14" s="137"/>
      <c r="F14" s="137"/>
      <c r="G14" s="137"/>
      <c r="H14" s="137"/>
      <c r="I14" s="137"/>
      <c r="J14" s="137"/>
      <c r="K14" s="137"/>
      <c r="L14" s="137"/>
      <c r="M14" s="137"/>
      <c r="N14" s="137"/>
    </row>
    <row r="15" spans="1:14" x14ac:dyDescent="0.3">
      <c r="A15" s="8" t="s">
        <v>43</v>
      </c>
      <c r="B15" s="137" t="s">
        <v>44</v>
      </c>
      <c r="C15" s="137"/>
      <c r="D15" s="137"/>
      <c r="E15" s="137"/>
      <c r="F15" s="137"/>
      <c r="G15" s="137"/>
      <c r="H15" s="137"/>
      <c r="I15" s="137"/>
      <c r="J15" s="137"/>
      <c r="K15" s="137"/>
      <c r="L15" s="137"/>
      <c r="M15" s="137"/>
      <c r="N15" s="137"/>
    </row>
    <row r="16" spans="1:14" ht="39.6" x14ac:dyDescent="0.3">
      <c r="A16" s="10" t="s">
        <v>45</v>
      </c>
      <c r="B16" s="137" t="s">
        <v>46</v>
      </c>
      <c r="C16" s="137"/>
      <c r="D16" s="137"/>
      <c r="E16" s="137"/>
      <c r="F16" s="137"/>
      <c r="G16" s="137"/>
      <c r="H16" s="137"/>
      <c r="I16" s="137"/>
      <c r="J16" s="137"/>
      <c r="K16" s="137"/>
      <c r="L16" s="137"/>
      <c r="M16" s="137"/>
      <c r="N16" s="137"/>
    </row>
    <row r="17" spans="1:14" ht="28.5" customHeight="1" x14ac:dyDescent="0.3">
      <c r="A17" s="10" t="s">
        <v>47</v>
      </c>
      <c r="B17" s="137" t="s">
        <v>48</v>
      </c>
      <c r="C17" s="137"/>
      <c r="D17" s="137"/>
      <c r="E17" s="137"/>
      <c r="F17" s="137"/>
      <c r="G17" s="137"/>
      <c r="H17" s="137"/>
      <c r="I17" s="137"/>
      <c r="J17" s="137"/>
      <c r="K17" s="137"/>
      <c r="L17" s="137"/>
      <c r="M17" s="137"/>
      <c r="N17" s="137"/>
    </row>
    <row r="18" spans="1:14" ht="27" customHeight="1" x14ac:dyDescent="0.3">
      <c r="A18" s="11" t="s">
        <v>49</v>
      </c>
      <c r="B18" s="137" t="s">
        <v>50</v>
      </c>
      <c r="C18" s="137"/>
      <c r="D18" s="137"/>
      <c r="E18" s="137"/>
      <c r="F18" s="137"/>
      <c r="G18" s="137"/>
      <c r="H18" s="137"/>
      <c r="I18" s="137"/>
      <c r="J18" s="137"/>
      <c r="K18" s="137"/>
      <c r="L18" s="137"/>
      <c r="M18" s="137"/>
      <c r="N18" s="137"/>
    </row>
    <row r="19" spans="1:14" ht="75" customHeight="1" x14ac:dyDescent="0.3">
      <c r="A19" s="48" t="s">
        <v>62</v>
      </c>
      <c r="B19" s="136" t="s">
        <v>63</v>
      </c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</row>
  </sheetData>
  <mergeCells count="18">
    <mergeCell ref="B7:N7"/>
    <mergeCell ref="L2:M2"/>
    <mergeCell ref="B3:N3"/>
    <mergeCell ref="B4:N4"/>
    <mergeCell ref="B5:N5"/>
    <mergeCell ref="B6:N6"/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rozsah zákazky a cenová ponuka</vt:lpstr>
      <vt:lpstr>Hárok1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michaela.hurtekova</cp:lastModifiedBy>
  <cp:lastPrinted>2023-05-12T07:17:00Z</cp:lastPrinted>
  <dcterms:created xsi:type="dcterms:W3CDTF">2012-08-13T12:29:09Z</dcterms:created>
  <dcterms:modified xsi:type="dcterms:W3CDTF">2023-05-12T07:18:15Z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