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4.1 - Farmári 2023\FIRMY\Liaharenský podnik Nitra\Kovarce 1\PHZ kotolne Párovské Háje\Kotolne stredisko LIaheň Párovské Háje\"/>
    </mc:Choice>
  </mc:AlternateContent>
  <bookViews>
    <workbookView xWindow="1190" yWindow="2900" windowWidth="17970" windowHeight="5160"/>
  </bookViews>
  <sheets>
    <sheet name="Výkaz výmer" sheetId="7" r:id="rId1"/>
  </sheets>
  <definedNames>
    <definedName name="_xlnm._FilterDatabase" localSheetId="0" hidden="1">'Výkaz výmer'!$A$6:$G$182</definedName>
    <definedName name="d">#REF!</definedName>
    <definedName name="e">#REF!</definedName>
    <definedName name="GOKO10" localSheetId="0">#REF!</definedName>
    <definedName name="GOKO10">#REF!</definedName>
    <definedName name="GUKO10" localSheetId="0">#REF!</definedName>
    <definedName name="GUKO10">#REF!</definedName>
    <definedName name="GUKO15" localSheetId="0">#REF!</definedName>
    <definedName name="GUKO15">#REF!</definedName>
    <definedName name="GUKO20" localSheetId="0">#REF!</definedName>
    <definedName name="GUKO20">#REF!</definedName>
    <definedName name="GUKO25" localSheetId="0">#REF!</definedName>
    <definedName name="GUKO25">#REF!</definedName>
    <definedName name="K3P10C" localSheetId="0">#REF!</definedName>
    <definedName name="K3P10C">#REF!</definedName>
    <definedName name="K3P10M" localSheetId="0">#REF!</definedName>
    <definedName name="K3P10M">#REF!</definedName>
    <definedName name="K3P15C" localSheetId="0">#REF!</definedName>
    <definedName name="K3P15C">#REF!</definedName>
    <definedName name="K3P15M" localSheetId="0">#REF!</definedName>
    <definedName name="K3P15M">#REF!</definedName>
    <definedName name="K3P20C" localSheetId="0">#REF!</definedName>
    <definedName name="K3P20C">#REF!</definedName>
    <definedName name="K3P20M" localSheetId="0">#REF!</definedName>
    <definedName name="K3P20M">#REF!</definedName>
    <definedName name="K3P25C" localSheetId="0">#REF!</definedName>
    <definedName name="K3P25C">#REF!</definedName>
    <definedName name="K3P25M" localSheetId="0">#REF!</definedName>
    <definedName name="K3P25M">#REF!</definedName>
    <definedName name="K3P32C" localSheetId="0">#REF!</definedName>
    <definedName name="K3P32C">#REF!</definedName>
    <definedName name="K3P32M" localSheetId="0">#REF!</definedName>
    <definedName name="K3P32M">#REF!</definedName>
    <definedName name="K3P40C" localSheetId="0">#REF!</definedName>
    <definedName name="K3P40C">#REF!</definedName>
    <definedName name="K3P40M" localSheetId="0">#REF!</definedName>
    <definedName name="K3P40M">#REF!</definedName>
    <definedName name="K3P50C" localSheetId="0">#REF!</definedName>
    <definedName name="K3P50C">#REF!</definedName>
    <definedName name="K3P50M" localSheetId="0">#REF!</definedName>
    <definedName name="K3P50M">#REF!</definedName>
    <definedName name="KBB10P" localSheetId="0">#REF!</definedName>
    <definedName name="KBB10P">#REF!</definedName>
    <definedName name="KBB10R" localSheetId="0">#REF!</definedName>
    <definedName name="KBB10R">#REF!</definedName>
    <definedName name="KBB15P" localSheetId="0">#REF!</definedName>
    <definedName name="KBB15P">#REF!</definedName>
    <definedName name="KBB15R" localSheetId="0">#REF!</definedName>
    <definedName name="KBB15R">#REF!</definedName>
    <definedName name="KBB20P" localSheetId="0">#REF!</definedName>
    <definedName name="KBB20P">#REF!</definedName>
    <definedName name="KBB20R" localSheetId="0">#REF!</definedName>
    <definedName name="KBB20R">#REF!</definedName>
    <definedName name="KV310P" localSheetId="0">#REF!</definedName>
    <definedName name="KV310P">#REF!</definedName>
    <definedName name="KV310R" localSheetId="0">#REF!</definedName>
    <definedName name="KV310R">#REF!</definedName>
    <definedName name="KV315P" localSheetId="0">#REF!</definedName>
    <definedName name="KV315P">#REF!</definedName>
    <definedName name="KV315R" localSheetId="0">#REF!</definedName>
    <definedName name="KV315R">#REF!</definedName>
    <definedName name="KV320P" localSheetId="0">#REF!</definedName>
    <definedName name="KV320P">#REF!</definedName>
    <definedName name="KV320R" localSheetId="0">#REF!</definedName>
    <definedName name="KV320R">#REF!</definedName>
    <definedName name="KV410P" localSheetId="0">#REF!</definedName>
    <definedName name="KV410P">#REF!</definedName>
    <definedName name="KV410R" localSheetId="0">#REF!</definedName>
    <definedName name="KV410R">#REF!</definedName>
    <definedName name="KV415P" localSheetId="0">#REF!</definedName>
    <definedName name="KV415P">#REF!</definedName>
    <definedName name="KV415R" localSheetId="0">#REF!</definedName>
    <definedName name="KV415R">#REF!</definedName>
    <definedName name="KV420P" localSheetId="0">#REF!</definedName>
    <definedName name="KV420P">#REF!</definedName>
    <definedName name="KV420R" localSheetId="0">#REF!</definedName>
    <definedName name="KV420R">#REF!</definedName>
    <definedName name="KV510P" localSheetId="0">#REF!</definedName>
    <definedName name="KV510P">#REF!</definedName>
    <definedName name="KV510R" localSheetId="0">#REF!</definedName>
    <definedName name="KV510R">#REF!</definedName>
    <definedName name="KV515P" localSheetId="0">#REF!</definedName>
    <definedName name="KV515P">#REF!</definedName>
    <definedName name="KV515R" localSheetId="0">#REF!</definedName>
    <definedName name="KV515R">#REF!</definedName>
    <definedName name="KV520P" localSheetId="0">#REF!</definedName>
    <definedName name="KV520P">#REF!</definedName>
    <definedName name="KV520R" localSheetId="0">#REF!</definedName>
    <definedName name="KV520R">#REF!</definedName>
    <definedName name="_xlnm.Print_Area" localSheetId="0">'Výkaz výmer'!$A$1:$G$182</definedName>
    <definedName name="REGK3P3" localSheetId="0">#REF!</definedName>
    <definedName name="REGK3P3">#REF!</definedName>
    <definedName name="REGKP3" localSheetId="0">#REF!</definedName>
    <definedName name="REGKP3">#REF!</definedName>
    <definedName name="RUCHLA" localSheetId="0">#REF!</definedName>
    <definedName name="RUCHLA">#REF!</definedName>
    <definedName name="THERAN" localSheetId="0">#REF!</definedName>
    <definedName name="THERAN">#REF!</definedName>
    <definedName name="VRF10P" localSheetId="0">#REF!</definedName>
    <definedName name="VRF10P">#REF!</definedName>
    <definedName name="VRF10R" localSheetId="0">#REF!</definedName>
    <definedName name="VRF10R">#REF!</definedName>
    <definedName name="VRF15P" localSheetId="0">#REF!</definedName>
    <definedName name="VRF15P">#REF!</definedName>
    <definedName name="VRF15R" localSheetId="0">#REF!</definedName>
    <definedName name="VRF15R">#REF!</definedName>
    <definedName name="VRF20P" localSheetId="0">#REF!</definedName>
    <definedName name="VRF20P">#REF!</definedName>
    <definedName name="VRF20R" localSheetId="0">#REF!</definedName>
    <definedName name="VRF20R">#REF!</definedName>
    <definedName name="VXX10P" localSheetId="0">#REF!</definedName>
    <definedName name="VXX10P">#REF!</definedName>
    <definedName name="VXX10R" localSheetId="0">#REF!</definedName>
    <definedName name="VXX10R">#REF!</definedName>
    <definedName name="VXX15P" localSheetId="0">#REF!</definedName>
    <definedName name="VXX15P">#REF!</definedName>
    <definedName name="VXX15R" localSheetId="0">#REF!</definedName>
    <definedName name="VXX15R">#REF!</definedName>
    <definedName name="VXX20P" localSheetId="0">#REF!</definedName>
    <definedName name="VXX20P">#REF!</definedName>
    <definedName name="VXX20R" localSheetId="0">#REF!</definedName>
    <definedName name="VXX20R">#REF!</definedName>
    <definedName name="ZACIATOK" localSheetId="0">#REF!</definedName>
    <definedName name="ZACIATOK">#REF!</definedName>
  </definedNames>
  <calcPr calcId="152511"/>
</workbook>
</file>

<file path=xl/calcChain.xml><?xml version="1.0" encoding="utf-8"?>
<calcChain xmlns="http://schemas.openxmlformats.org/spreadsheetml/2006/main">
  <c r="D134" i="7" l="1"/>
  <c r="G133" i="7"/>
  <c r="G92" i="7"/>
  <c r="G160" i="7" l="1"/>
  <c r="G159" i="7"/>
  <c r="G179" i="7"/>
  <c r="G140" i="7"/>
  <c r="D115" i="7"/>
  <c r="G99" i="7" l="1"/>
  <c r="G98" i="7"/>
  <c r="G97" i="7"/>
  <c r="G96" i="7"/>
  <c r="G95" i="7"/>
  <c r="G94" i="7"/>
  <c r="G93" i="7"/>
  <c r="G91" i="7"/>
  <c r="G90" i="7"/>
  <c r="G89" i="7"/>
  <c r="G88" i="7"/>
  <c r="G87" i="7"/>
  <c r="G86" i="7"/>
  <c r="G85" i="7"/>
  <c r="G84" i="7"/>
  <c r="G83" i="7"/>
  <c r="G82" i="7"/>
  <c r="G81" i="7"/>
  <c r="G80" i="7"/>
  <c r="G63" i="7"/>
  <c r="G62" i="7"/>
  <c r="G61" i="7"/>
  <c r="G60" i="7"/>
  <c r="G58" i="7"/>
  <c r="G57" i="7"/>
  <c r="G56" i="7"/>
  <c r="G55" i="7"/>
  <c r="G54" i="7"/>
  <c r="G78" i="7"/>
  <c r="G77" i="7"/>
  <c r="G76" i="7"/>
  <c r="G75" i="7"/>
  <c r="G74" i="7"/>
  <c r="G73" i="7"/>
  <c r="G72" i="7"/>
  <c r="G71" i="7"/>
  <c r="G70" i="7"/>
  <c r="G69" i="7"/>
  <c r="G169" i="7"/>
  <c r="G168" i="7"/>
  <c r="D52" i="7"/>
  <c r="G52" i="7" s="1"/>
  <c r="D53" i="7"/>
  <c r="G11" i="7"/>
  <c r="G10" i="7"/>
  <c r="G178" i="7"/>
  <c r="G175" i="7"/>
  <c r="D164" i="7"/>
  <c r="D163" i="7"/>
  <c r="G155" i="7"/>
  <c r="G154" i="7"/>
  <c r="G153" i="7"/>
  <c r="G152" i="7"/>
  <c r="G151" i="7"/>
  <c r="G150" i="7"/>
  <c r="G149" i="7"/>
  <c r="G148" i="7"/>
  <c r="G147" i="7"/>
  <c r="G158" i="7"/>
  <c r="G157" i="7"/>
  <c r="G144" i="7"/>
  <c r="G143" i="7"/>
  <c r="G142" i="7"/>
  <c r="G53" i="7" l="1"/>
  <c r="D59" i="7"/>
  <c r="D165" i="7"/>
  <c r="G165" i="7" s="1"/>
  <c r="D167" i="7"/>
  <c r="G167" i="7" s="1"/>
  <c r="G145" i="7"/>
  <c r="G161" i="7"/>
  <c r="G59" i="7" l="1"/>
  <c r="D170" i="7"/>
  <c r="G113" i="7"/>
  <c r="G114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5" i="7"/>
  <c r="G136" i="7"/>
  <c r="G137" i="7"/>
  <c r="G138" i="7"/>
  <c r="G134" i="7"/>
  <c r="D116" i="7"/>
  <c r="G115" i="7"/>
  <c r="G66" i="7"/>
  <c r="G65" i="7"/>
  <c r="G47" i="7"/>
  <c r="G46" i="7"/>
  <c r="G45" i="7"/>
  <c r="G44" i="7"/>
  <c r="G43" i="7"/>
  <c r="G42" i="7"/>
  <c r="G41" i="7"/>
  <c r="G40" i="7"/>
  <c r="G39" i="7"/>
  <c r="G37" i="7"/>
  <c r="D48" i="7"/>
  <c r="G48" i="7" s="1"/>
  <c r="D34" i="7"/>
  <c r="G38" i="7"/>
  <c r="G30" i="7"/>
  <c r="D108" i="7"/>
  <c r="D10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70" i="7" l="1"/>
  <c r="G116" i="7"/>
  <c r="G67" i="7"/>
  <c r="D49" i="7"/>
  <c r="G49" i="7" s="1"/>
  <c r="G50" i="7" s="1"/>
  <c r="G27" i="7"/>
  <c r="G34" i="7"/>
  <c r="G35" i="7" s="1"/>
  <c r="G177" i="7" l="1"/>
  <c r="G176" i="7"/>
  <c r="G174" i="7"/>
  <c r="G173" i="7"/>
  <c r="G164" i="7"/>
  <c r="G163" i="7"/>
  <c r="G112" i="7"/>
  <c r="G111" i="7"/>
  <c r="G108" i="7"/>
  <c r="G107" i="7"/>
  <c r="G106" i="7"/>
  <c r="G105" i="7"/>
  <c r="G104" i="7"/>
  <c r="G103" i="7"/>
  <c r="G102" i="7"/>
  <c r="G101" i="7"/>
  <c r="G139" i="7" l="1"/>
  <c r="G109" i="7"/>
  <c r="G172" i="7"/>
  <c r="G180" i="7" l="1"/>
  <c r="G181" i="7" l="1"/>
  <c r="G182" i="7" l="1"/>
</calcChain>
</file>

<file path=xl/sharedStrings.xml><?xml version="1.0" encoding="utf-8"?>
<sst xmlns="http://schemas.openxmlformats.org/spreadsheetml/2006/main" count="349" uniqueCount="199">
  <si>
    <t>Skrátený popis</t>
  </si>
  <si>
    <t>Mer.</t>
  </si>
  <si>
    <t>Počet</t>
  </si>
  <si>
    <t>jedn.</t>
  </si>
  <si>
    <t>m.j.</t>
  </si>
  <si>
    <t>ks</t>
  </si>
  <si>
    <t>Dodávka</t>
  </si>
  <si>
    <t>Nátery oceľového potrubia-2- násobný náter základný syntetický potrubia do DN50</t>
  </si>
  <si>
    <t>Montáž</t>
  </si>
  <si>
    <t>hod</t>
  </si>
  <si>
    <t>Prevádzková skúška</t>
  </si>
  <si>
    <t>%</t>
  </si>
  <si>
    <t>€</t>
  </si>
  <si>
    <t>Cena m.j.</t>
  </si>
  <si>
    <t>Nátery oceľového potrubia-2- násobný náter základný syntetický potrubia do DN100</t>
  </si>
  <si>
    <t>Ústredné kúrenie, rozvodné potrubie</t>
  </si>
  <si>
    <t>Ústredné kúrenie, armatúry.</t>
  </si>
  <si>
    <t>Dokončovacie práce - nátery</t>
  </si>
  <si>
    <t>HZS</t>
  </si>
  <si>
    <t>Cenník položiek HZS</t>
  </si>
  <si>
    <t>Oceľové potrubie z čiernych rúr bezšvoývch závitových DN15</t>
  </si>
  <si>
    <t>Oceľové potrubie z čiernych rúr bezšvoývch závitových DN25</t>
  </si>
  <si>
    <t>Oceľové potrubie z čiernych rúr bezšvoývch závitových DN32</t>
  </si>
  <si>
    <t>Oceľové potrubie z čiernych rúr bezšvoývch závitových DN50</t>
  </si>
  <si>
    <t>Oceľové potrubie z čiernych rúr bezšvoývch 76/3</t>
  </si>
  <si>
    <t>Tlaková skúška potrubia z oceľových rúrok závitových</t>
  </si>
  <si>
    <t>Vypúštací guľový kohút DN15</t>
  </si>
  <si>
    <t>Oceľové potrubie z čiernych rúr bezšvoývch závitových DN40</t>
  </si>
  <si>
    <t>Celkom bez DPH</t>
  </si>
  <si>
    <t>Celkom s DPH</t>
  </si>
  <si>
    <t>DPH 20%</t>
  </si>
  <si>
    <t>Celkom</t>
  </si>
  <si>
    <t>Cena</t>
  </si>
  <si>
    <t>Kód</t>
  </si>
  <si>
    <t>Automatický odvzdušňovací ventil FLEXVENT DN10</t>
  </si>
  <si>
    <t>Tlaková skúška oceľového bezšvového potrubia do priem. 89/3.5</t>
  </si>
  <si>
    <t>Presun hmôt pre rozvody potrubia</t>
  </si>
  <si>
    <t>Regulačné šroubeniue HEIMEIER Regulux, DN15, priame</t>
  </si>
  <si>
    <t>Tlaková skúška</t>
  </si>
  <si>
    <t xml:space="preserve">Stupeň: </t>
  </si>
  <si>
    <t>Objekt: PK 1-Plynová kotolňa Liaheň 1</t>
  </si>
  <si>
    <t xml:space="preserve">Stavba: Výmena technológie plynovej kotolne
</t>
  </si>
  <si>
    <t>Izolácie tepelné</t>
  </si>
  <si>
    <t>Presun hmôt pre izolácie tepelné v objektoch výšky do 6 m</t>
  </si>
  <si>
    <t>Rockwool 800 28x20  izolácia-skruž s hliníkovou fóliou (ALS) AZ FLEX Rockwool</t>
  </si>
  <si>
    <t>Rockwool 800 35x20  izolácia-skruž s hliníkovou fóliou (ALS) AZ FLEX Rockwool</t>
  </si>
  <si>
    <t>Rockwool 800 42x20  izolácia-skruž s hliníkovou fóliou (ALS) AZ FLEX Rockwool</t>
  </si>
  <si>
    <t>Rockwool 800 48x30  izolácia-skruž s hliníkovou fóliou (ALS) AZ FLEX Rockwool</t>
  </si>
  <si>
    <t>Rockwool 800 60x30  izolácia-skruž s hliníkovou fóliou (ALS) AZ FLEX Rockwool</t>
  </si>
  <si>
    <t>Rockwool 800 76x30  izolácia-skruž s hliníkovou fóliou (ALS) AZ FLEX Rockwool</t>
  </si>
  <si>
    <t>Lamelová rohož LAROCK 40 ALS, 50x1000x5000 mm, protipožiarna technická izolácia z kamennej vlny s AL fóliou so sklenenou mriežkou, do 100°C, ROCKWOOL</t>
  </si>
  <si>
    <t>m2</t>
  </si>
  <si>
    <t>m</t>
  </si>
  <si>
    <t>Izolačná trubica ARMAFLEX ACe 28x13 mm (d x hr. izolácie), dĺ. 2 m, AZ FLEX</t>
  </si>
  <si>
    <t>Izolačná trubica ARMAFLEX ACe 60x13 mm (d x hr. izolácie), dĺ. 2 m, AZ FLEX</t>
  </si>
  <si>
    <t>Izolačná trubica TUBOLI DG 35x20 mm (d x hr. izolácie)</t>
  </si>
  <si>
    <t>Zdravotech. vnútorná kanalizácia</t>
  </si>
  <si>
    <t>HT rúra hrdlová DN 40 dĺ. 1 m, PP systém pre rozvod vnútorného odpadu</t>
  </si>
  <si>
    <t>Ostatné - skúška tesnosti kanalizácie v objektoch vodou do DN 125</t>
  </si>
  <si>
    <t>Presun hmôt pre vnútornú kanalizáciu v objektoch výšky do 6 m</t>
  </si>
  <si>
    <t>Vtokový lievik HL21, DN 32, (0,17 l/s), s protizápachovým uzáverom, vetranie a klimatizácia, PP</t>
  </si>
  <si>
    <t>Zdravotechnika - vnútorný vodovod</t>
  </si>
  <si>
    <t>Potrubie z plastických rúr PP-R STABI D25/4.2 - PN20, polyfúznym zváraním</t>
  </si>
  <si>
    <t>Potrubie z plastických rúr PP-R STABI D63/10.5 - PN20, polyfúznym zváraním</t>
  </si>
  <si>
    <t>Potrubie z plastických rúr PP-R STABI D32/4.4 - PN20, polyfúznym zváraním</t>
  </si>
  <si>
    <t>Potrubie z plastických rúr PP-R STABI D40/5.5 - PN20, polyfúznym zváraním</t>
  </si>
  <si>
    <t>Potrubie z plastických rúr PP-R STABI D50/6.3 - PN20, polyfúznym zváraním</t>
  </si>
  <si>
    <t>Izolačná trubica ARMAFLEX ACe 35x13 mm (d x hr. izolácie), dĺ. 2 m, AZ FLEX</t>
  </si>
  <si>
    <t>Izolačná trubica ARMAFLEX ACe 64x13 mm (d x hr. izolácie), dĺ. 2 m, AZ FLEX</t>
  </si>
  <si>
    <t>Izolačná trubica TUBOLI DG 42x20 mm (d x hr. izolácie)</t>
  </si>
  <si>
    <t>Izolačná trubica TUBOLI DG 64x20 mm (d x hr. izolácie)</t>
  </si>
  <si>
    <t>Ventil poistný DUCO, 1/2”x3/4" - 6 bar</t>
  </si>
  <si>
    <t xml:space="preserve">Impulzný vodomer, Qn=1,5m3/h, </t>
  </si>
  <si>
    <t xml:space="preserve">Impulzný vodomer, Qn=6,3m3/h, </t>
  </si>
  <si>
    <t>Elektromagnetická úpravňa vody typ EZV 50T</t>
  </si>
  <si>
    <t>Filter 10" GEL.DEPURA 1000 OT - 3/4" F bez vložky, pre filtrovanie mechanických nečistôt z pitnej vody,</t>
  </si>
  <si>
    <t>Vložka filtra PP 3/4", 10"/1000</t>
  </si>
  <si>
    <t>Tlaková skúška vodovodného potrubia do DN 50</t>
  </si>
  <si>
    <t>Prepláchnutie a dezinfekcia vodovodného potrubia do DN 80</t>
  </si>
  <si>
    <t>Presun hmôt pre vnútorný vodovod v objektoch výšky do 6 m</t>
  </si>
  <si>
    <t>Zdravotechnika - strojné vybavenie</t>
  </si>
  <si>
    <t>Úpravňa vody Viessmann Aquaset 500-N</t>
  </si>
  <si>
    <t>kpl</t>
  </si>
  <si>
    <t>Presun hmôt pre strojné vybavenie v objektoch výšky do 6 m</t>
  </si>
  <si>
    <t>Ústredné kúrenie, kotolne</t>
  </si>
  <si>
    <t>Plynový kondenzačný kotol VIESSMANN Vitodens 200-W B2HA 3x120 kW s Vitotronic 300-K a podstav. Sadou</t>
  </si>
  <si>
    <t>Hydraulická výhybka Vitoset typ 250/150</t>
  </si>
  <si>
    <t>Tepelná izolácia typ 250/150</t>
  </si>
  <si>
    <t>Neutralizačné zariadenie GENO-Neutra V N-70 + granulát</t>
  </si>
  <si>
    <t>Kaskáda spalín, pre 3-kotlové zariadenie, 3x125/150kW, D250</t>
  </si>
  <si>
    <t>Presun hmôt pre kotolne umiestnené vo výške (hĺbke) do 6 m</t>
  </si>
  <si>
    <t>Demontáž kotla  skriňového automatických s výkonom do 150 kW</t>
  </si>
  <si>
    <t xml:space="preserve">Vypúšťanie vody z kotla do kanalizácie samospádom o v. pl.kotla </t>
  </si>
  <si>
    <t>Vnútrostaveniskové premiestnenie vybúraných hmôt kotolní vodorovne do 6 m</t>
  </si>
  <si>
    <t>Odstránenie tepelnej izolácie potrubia s konštrukciou vrátane povrchovej úpravy</t>
  </si>
  <si>
    <t>Ostatné konštrukcie a práce-búranie</t>
  </si>
  <si>
    <t>Ústredné kúrenie, strojovne</t>
  </si>
  <si>
    <t>Rozdeľovač a zberač, teleso rozdeľovača a zberača akosť normy 11 353.0 DN 150, 5-okr.</t>
  </si>
  <si>
    <t>Štítok smaltovaný do 5 písmen 10x15 mm</t>
  </si>
  <si>
    <t>Ohrievač zásobníkový VIESSMANN Vitocell 100-V, CVA 500l, objem 500 l</t>
  </si>
  <si>
    <t>Nádoba expanzná s membránou typ N 400 l, pripojenie R 1", 6/1,5 bar, šedá, REFLEX</t>
  </si>
  <si>
    <t>Nádoba expanzná s membránou typ NG 25 l, pripojenie R 3/7", 6/1,5 bar, šedá, REFLEX</t>
  </si>
  <si>
    <t>Nádoba expanzná typ Refix DD 33 l, , pripojenie Flowjet RP 3/4", 10 bar, zelená, REFLEX</t>
  </si>
  <si>
    <t>Pripojovacia zostava s elektronickým čerpadlom a armatúrami vr.poist.v.6bar</t>
  </si>
  <si>
    <t>Stenový držiak pre membránovú expanznú nádobu do obsahu 25 litrov</t>
  </si>
  <si>
    <t>Obehové elektronické čerpadlo WILO YONOS MAXO 25/0.5-10, PN10, 230V/50Hz</t>
  </si>
  <si>
    <t>Obehové elektronické čerpadlo WILO STAR Z 25/0.5-10, PN10, 230V/50Hz</t>
  </si>
  <si>
    <t>Automatické doplňovacie zaraidenie REFLEX FILCONTORL PLUS COMPACT + spustenie</t>
  </si>
  <si>
    <t>Separátor vzduchu a kalov REFLEX EXTWIN TS 76.1</t>
  </si>
  <si>
    <t>Presun hmôt pre strojovne v objektoch výšky do 6 m</t>
  </si>
  <si>
    <t>Demontáž zásobníkového ohrievača V=500l</t>
  </si>
  <si>
    <t>Demontáž rozdeľovača DN150</t>
  </si>
  <si>
    <t>Vnútrostaveniskové premiestnenie vybúraných hmôt strojovní vodorovne 100 m z objektov výšky do 6 m</t>
  </si>
  <si>
    <t>Vypúštací guľový kohút DN20</t>
  </si>
  <si>
    <t>Termostatická hlavica HEIMEIER typ K, 0-28°C 30x1.5mm</t>
  </si>
  <si>
    <t>Ručný regulačný ventil HERZ STROMAX GM2113 s mer.ventilčekmi, DN40</t>
  </si>
  <si>
    <t>Ručný regulačný ventil HERZ STROMAX GM2113 s mer.ventilčekmi, DN50</t>
  </si>
  <si>
    <t>Uzatvárací ventil HERZ STROMAX-D, DN40, vn.závit</t>
  </si>
  <si>
    <t>Uzatvárací ventil HERZ STROMAX-D, DN50, vn.závit</t>
  </si>
  <si>
    <t>Uzatvárací ventil HERZ STROMAX-D, DN65, vn.závit</t>
  </si>
  <si>
    <t>Ručný regulačný ventil HERZ STROMAX-MW s mer.ventilčekmi, DN20</t>
  </si>
  <si>
    <t>Uzatvárací ventil HERZ STROMAX-W, DN15, vn.závit</t>
  </si>
  <si>
    <t>Uzatvárací ventil HERZ STROMAX-W, DN20, vn.závit</t>
  </si>
  <si>
    <t>Uzatvárací ventil HERZ STROMAX-W, DN25, vn.závit</t>
  </si>
  <si>
    <t>Uzatvárací ventil HERZ STROMAX-W, DN32, vn.závit</t>
  </si>
  <si>
    <t>Uzatvárací ventil HERZ STROMAX-W, DN40, vn.závit</t>
  </si>
  <si>
    <t>Ventil spätný závitový, CIM.30VA, DN32</t>
  </si>
  <si>
    <t>Ventil spätný závitový, CIM.30VA, DN50</t>
  </si>
  <si>
    <t>Filter "Y" FIV 08412, DN25</t>
  </si>
  <si>
    <t>Filter "Y" FIV 08412, DN50</t>
  </si>
  <si>
    <t>Guľový kohút so zaistením MK, REFLEX 3/4"</t>
  </si>
  <si>
    <t>Guľový kohút so zaistením MK, REFLEX 1"</t>
  </si>
  <si>
    <t>3-Cestný zmiešavač ESBE VRG131-5/4", kv=16m3/h</t>
  </si>
  <si>
    <t>Pohon ESBE typ ARA661, 230V/50Hz</t>
  </si>
  <si>
    <t>Teplomer technický s ochranným púzdrom - priamy typ 160 prev."A" 0-120°C</t>
  </si>
  <si>
    <t>Tlakomer deformačný kruhový MKS314  priem. 100 rozs.0-100mbar</t>
  </si>
  <si>
    <t>Tlakomer deformačný kruhový B 0-6bar č.03313 priem. 160</t>
  </si>
  <si>
    <t xml:space="preserve">Tlakomerový kohút s kondenzačnou slučkou </t>
  </si>
  <si>
    <t>Presun hmôt pre armatúry v objektoch výšky do 6 m</t>
  </si>
  <si>
    <t>Demontáž armatúry prírubovej s dvomi prírubami nad 15 do DN80</t>
  </si>
  <si>
    <t>Ústredné kúrenie, vykurov. Telesá</t>
  </si>
  <si>
    <t>Vykurovacie teleso KORAD 22K900/900</t>
  </si>
  <si>
    <t>Príplatok k cene za odvzdušňovací ventil telies U. S. Steel Košice s príplatkom 8 %</t>
  </si>
  <si>
    <t xml:space="preserve">Vykurovacie telesá, tlaková skúška telesa vodou </t>
  </si>
  <si>
    <t>Presun hmôt pre vykurovacie telesá v objektoch výšky do 6 m</t>
  </si>
  <si>
    <t>Konštrukcie klampiarske-komín</t>
  </si>
  <si>
    <t>Dymovod - komínový systém Schiedel PRIMA Plus DN250, L=2.2m</t>
  </si>
  <si>
    <t>Komín - komínový systém Schiedel PRIMA Plus DN250, L=12.0m</t>
  </si>
  <si>
    <t>Presun hmôt pre konštrukcie klampiarske v objektoch výšky do 6 m</t>
  </si>
  <si>
    <t>Ústredné kúrenie, regulácie</t>
  </si>
  <si>
    <t>Regulácia VITOTRONIC 200-H</t>
  </si>
  <si>
    <t>Regulácia VITOTRONIC rozšírenie 2.+3. HK HW2B</t>
  </si>
  <si>
    <t>Pripájacia súprava zásobníka pre membránovú expanznú nádobu (pitná voda)</t>
  </si>
  <si>
    <t>VIESSMNANN  - Uvedenie do prevádzky</t>
  </si>
  <si>
    <t>Úradná skúška tlak.vyhradeného zariadenia sk.A</t>
  </si>
  <si>
    <t>Odvoz a likvidáciia odpadu z vybúraných a demontovaných konstrikcií</t>
  </si>
  <si>
    <t>Revízia komína</t>
  </si>
  <si>
    <t>Dobetónovanie podlahy</t>
  </si>
  <si>
    <t>m3</t>
  </si>
  <si>
    <t>Vyhotovenenie drážky do betón.podlahy 100x100mm</t>
  </si>
  <si>
    <t>Regulácia VITOTRONIC Komunikačný modul LON 7172173</t>
  </si>
  <si>
    <t>Regulácia VITOTRONIC Komunikačný modul LON 7172174</t>
  </si>
  <si>
    <t>Regulácia VITOTRONIC Spojovací kábel LON pre výmenu dát medzi reguláciami</t>
  </si>
  <si>
    <t>Regulácia VITOTRONIC Koncový odpor</t>
  </si>
  <si>
    <t>Regulácia VITOTRONIC Príložný snímač teploty (NTC 10 kOhm)</t>
  </si>
  <si>
    <t>Regulácia VITOTRONIC Konektor pre čerpadlo vykurovacieho okruhu,</t>
  </si>
  <si>
    <t>Regulácia VITOTRONIC Konektor pre motor zmiešavača</t>
  </si>
  <si>
    <t xml:space="preserve">Projektová dokumentácia - 1° projekt pre stavebné povolenia a realizáciu </t>
  </si>
  <si>
    <t>Projektová dokumentácia - projekt skutočného vyhotovenia</t>
  </si>
  <si>
    <t>Zdravotechnika - vnútorný plynovod</t>
  </si>
  <si>
    <t>Vzorkovací uzáver plynu rohový MET, d 14 mm, 1/2" M, páčka, niklovaná mosadz, IVAR</t>
  </si>
  <si>
    <t>Plynový filter 1", dod.Viessmann</t>
  </si>
  <si>
    <t>Potrubie z oceľových rúrok závitových čiernych spájaných zvarovaním - akosť 11 353.0 DN 20</t>
  </si>
  <si>
    <t>Guľový uzáver na plyn 3/4", plnoprietokový s obojstranne predĺženým závitom, niklovaná mosadz</t>
  </si>
  <si>
    <t>Presun hmôt pre vnútorný plynovod v objektoch výšky do 6 m</t>
  </si>
  <si>
    <t>Oprava plynovodného potrubia odvzdušnenie a napustenie potrubia</t>
  </si>
  <si>
    <t>Oprava plynovodného potrubia neúradná tlaková skúška doterajšieho potrubia</t>
  </si>
  <si>
    <t>Tlakomer deformačný kruhový 0-6kPa priem. 160</t>
  </si>
  <si>
    <t>Nátery kov.potr.a armatúr syntet. do DN 50 mm farby žltej dvojnás. 1x email a základný náter</t>
  </si>
  <si>
    <t>Hlavná tlaková skúška vzduchom 0, 6 MPa - STN 38 6413 DN 50</t>
  </si>
  <si>
    <t>Príprava na tlakovú skúšku vzduchom a vodou do 0,6 MPa</t>
  </si>
  <si>
    <t>Uzavretie alebo otvorenie uzáveru v  DRZ</t>
  </si>
  <si>
    <t>Napustenie potrubia  OPZ</t>
  </si>
  <si>
    <t>Montáže potrubia</t>
  </si>
  <si>
    <t>23-M</t>
  </si>
  <si>
    <t>úsek</t>
  </si>
  <si>
    <t>Demontáž potrubia zvarovaného z oceľových rúrok závitových do DN 5</t>
  </si>
  <si>
    <t>Vnútrostav. premiestnenie vybúraných hmôt vnútorný plynovod vodorovne do 100 m z budov vys. do 6 m</t>
  </si>
  <si>
    <t>Podlahový vpust HL310NG, zvislý odtok DN 50/75/110, plastický nadstavec, rám 150x150 mm, mriežka 137x137 mm, PE/liatina/PP/nerez</t>
  </si>
  <si>
    <t>HT rúra hrdlová DN 100 dĺ. 1 m, PP systém pre rozvod vnútorného odpadu</t>
  </si>
  <si>
    <t>Potrubie z oceľových rúrok závitových čiernych spájaných zvarovaním - akosť 11 353.0 DN 25</t>
  </si>
  <si>
    <t>Guľový uzáver na plyn 1", FF, páčka, plnoprietokový, niklovaná mosadz, IVAR</t>
  </si>
  <si>
    <t>Demontáž tlakovej nádoby  V=500l</t>
  </si>
  <si>
    <t>Termostatický ventil HEIMEIER ECLIPSE, priemy DN15</t>
  </si>
  <si>
    <t>Odstránenie jestvujúceho dymovodu DN300, L=3.6m</t>
  </si>
  <si>
    <t>Odstránenie jestvujúcej komínovej vložky DN300, L=12.0m</t>
  </si>
  <si>
    <t>Obehové elektronické čerpadlo WILO YONOS MAXO 30/0.5-12, PN10, 230V/50Hz</t>
  </si>
  <si>
    <t>3-Cestný zmiešavač ESBE VRG131-6/4", kv=25m3/h</t>
  </si>
  <si>
    <t xml:space="preserve">Výkaz výmer - Technologická časť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</si>
</sst>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 CE"/>
      <charset val="238"/>
    </font>
    <font>
      <sz val="10"/>
      <name val="Arial CE"/>
      <family val="2"/>
      <charset val="238"/>
    </font>
    <font>
      <vertAlign val="subscript"/>
      <sz val="10"/>
      <name val="Book Antiqua CE"/>
      <family val="1"/>
      <charset val="238"/>
    </font>
    <font>
      <vertAlign val="superscript"/>
      <sz val="10"/>
      <name val="Book Antiqua CE"/>
      <family val="1"/>
      <charset val="238"/>
    </font>
    <font>
      <b/>
      <sz val="10"/>
      <name val="Book Antiqua CE"/>
      <family val="1"/>
      <charset val="238"/>
    </font>
    <font>
      <b/>
      <sz val="12"/>
      <name val="Book Antiqua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9">
    <xf numFmtId="0" fontId="0" fillId="0" borderId="0"/>
    <xf numFmtId="0" fontId="2" fillId="0" borderId="0"/>
    <xf numFmtId="0" fontId="3" fillId="0" borderId="0" applyAlignment="0">
      <alignment horizontal="center" textRotation="90" wrapText="1"/>
    </xf>
    <xf numFmtId="0" fontId="4" fillId="0" borderId="0"/>
    <xf numFmtId="0" fontId="5" fillId="0" borderId="0"/>
    <xf numFmtId="0" fontId="12" fillId="0" borderId="0"/>
    <xf numFmtId="0" fontId="12" fillId="0" borderId="0"/>
    <xf numFmtId="0" fontId="1" fillId="0" borderId="0"/>
    <xf numFmtId="0" fontId="10" fillId="0" borderId="0"/>
  </cellStyleXfs>
  <cellXfs count="93">
    <xf numFmtId="0" fontId="0" fillId="0" borderId="0" xfId="0"/>
    <xf numFmtId="0" fontId="7" fillId="0" borderId="1" xfId="7" applyFont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7" applyFont="1" applyBorder="1" applyAlignment="1">
      <alignment horizontal="right"/>
    </xf>
    <xf numFmtId="49" fontId="6" fillId="0" borderId="3" xfId="7" applyNumberFormat="1" applyFont="1" applyBorder="1"/>
    <xf numFmtId="0" fontId="6" fillId="0" borderId="3" xfId="7" applyFont="1" applyBorder="1" applyAlignment="1">
      <alignment horizontal="center"/>
    </xf>
    <xf numFmtId="0" fontId="6" fillId="0" borderId="4" xfId="7" applyFont="1" applyBorder="1" applyAlignment="1">
      <alignment horizontal="right"/>
    </xf>
    <xf numFmtId="49" fontId="6" fillId="0" borderId="5" xfId="7" applyNumberFormat="1" applyFont="1" applyBorder="1"/>
    <xf numFmtId="0" fontId="6" fillId="0" borderId="5" xfId="7" applyFont="1" applyBorder="1" applyAlignment="1">
      <alignment horizontal="center"/>
    </xf>
    <xf numFmtId="0" fontId="6" fillId="0" borderId="7" xfId="7" applyFont="1" applyBorder="1" applyAlignment="1">
      <alignment horizontal="center"/>
    </xf>
    <xf numFmtId="0" fontId="6" fillId="0" borderId="8" xfId="7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/>
    <xf numFmtId="4" fontId="7" fillId="0" borderId="0" xfId="7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11" xfId="7" applyFont="1" applyBorder="1" applyAlignment="1">
      <alignment horizontal="right"/>
    </xf>
    <xf numFmtId="49" fontId="6" fillId="0" borderId="12" xfId="7" applyNumberFormat="1" applyFont="1" applyBorder="1"/>
    <xf numFmtId="0" fontId="6" fillId="0" borderId="12" xfId="7" applyFont="1" applyBorder="1" applyAlignment="1">
      <alignment horizontal="center"/>
    </xf>
    <xf numFmtId="0" fontId="6" fillId="0" borderId="10" xfId="7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0" fontId="6" fillId="0" borderId="0" xfId="7" applyFont="1" applyBorder="1" applyAlignment="1">
      <alignment horizontal="center"/>
    </xf>
    <xf numFmtId="0" fontId="8" fillId="0" borderId="0" xfId="0" applyFont="1" applyAlignment="1"/>
    <xf numFmtId="0" fontId="6" fillId="0" borderId="0" xfId="0" applyFont="1" applyAlignment="1"/>
    <xf numFmtId="0" fontId="1" fillId="0" borderId="0" xfId="0" applyFont="1"/>
    <xf numFmtId="0" fontId="1" fillId="0" borderId="1" xfId="7" applyFont="1" applyBorder="1" applyAlignment="1">
      <alignment horizontal="center"/>
    </xf>
    <xf numFmtId="0" fontId="9" fillId="0" borderId="0" xfId="0" applyFont="1" applyAlignment="1"/>
    <xf numFmtId="0" fontId="6" fillId="0" borderId="1" xfId="8" applyFont="1" applyBorder="1" applyAlignment="1">
      <alignment horizontal="right"/>
    </xf>
    <xf numFmtId="0" fontId="7" fillId="0" borderId="1" xfId="7" applyFont="1" applyBorder="1" applyAlignment="1">
      <alignment horizontal="right"/>
    </xf>
    <xf numFmtId="0" fontId="11" fillId="0" borderId="1" xfId="7" applyFont="1" applyFill="1" applyBorder="1" applyAlignment="1">
      <alignment horizontal="center" vertical="center"/>
    </xf>
    <xf numFmtId="0" fontId="6" fillId="0" borderId="1" xfId="7" applyFont="1" applyBorder="1" applyAlignment="1">
      <alignment horizontal="right"/>
    </xf>
    <xf numFmtId="0" fontId="11" fillId="0" borderId="1" xfId="0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top" wrapText="1"/>
    </xf>
    <xf numFmtId="49" fontId="1" fillId="0" borderId="1" xfId="7" applyNumberFormat="1" applyFont="1" applyBorder="1" applyAlignment="1">
      <alignment wrapText="1"/>
    </xf>
    <xf numFmtId="49" fontId="11" fillId="0" borderId="1" xfId="7" applyNumberFormat="1" applyFont="1" applyFill="1" applyBorder="1" applyAlignment="1">
      <alignment horizontal="left" vertical="center" wrapText="1"/>
    </xf>
    <xf numFmtId="49" fontId="11" fillId="0" borderId="1" xfId="7" applyNumberFormat="1" applyFont="1" applyFill="1" applyBorder="1" applyAlignment="1">
      <alignment vertical="center" wrapText="1"/>
    </xf>
    <xf numFmtId="0" fontId="6" fillId="0" borderId="1" xfId="7" applyFont="1" applyBorder="1" applyAlignment="1">
      <alignment horizontal="center"/>
    </xf>
    <xf numFmtId="49" fontId="6" fillId="0" borderId="1" xfId="8" applyNumberFormat="1" applyFont="1" applyBorder="1" applyAlignment="1">
      <alignment wrapText="1"/>
    </xf>
    <xf numFmtId="49" fontId="9" fillId="0" borderId="1" xfId="7" applyNumberFormat="1" applyFont="1" applyBorder="1" applyAlignment="1">
      <alignment wrapText="1"/>
    </xf>
    <xf numFmtId="0" fontId="7" fillId="0" borderId="1" xfId="7" applyFont="1" applyBorder="1" applyAlignment="1">
      <alignment wrapText="1"/>
    </xf>
    <xf numFmtId="4" fontId="11" fillId="0" borderId="0" xfId="0" applyNumberFormat="1" applyFont="1" applyBorder="1" applyAlignment="1">
      <alignment horizontal="right"/>
    </xf>
    <xf numFmtId="4" fontId="13" fillId="0" borderId="0" xfId="5" applyNumberFormat="1" applyFont="1" applyBorder="1" applyAlignment="1">
      <alignment horizontal="right"/>
    </xf>
    <xf numFmtId="0" fontId="1" fillId="0" borderId="1" xfId="0" applyFont="1" applyBorder="1"/>
    <xf numFmtId="0" fontId="1" fillId="0" borderId="9" xfId="0" applyFont="1" applyBorder="1"/>
    <xf numFmtId="4" fontId="1" fillId="0" borderId="1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11" fillId="0" borderId="1" xfId="7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" fillId="0" borderId="1" xfId="7" applyNumberFormat="1" applyFont="1" applyBorder="1" applyAlignment="1">
      <alignment vertical="center"/>
    </xf>
    <xf numFmtId="4" fontId="14" fillId="0" borderId="1" xfId="7" applyNumberFormat="1" applyFont="1" applyBorder="1" applyAlignment="1">
      <alignment vertical="center"/>
    </xf>
    <xf numFmtId="4" fontId="6" fillId="0" borderId="1" xfId="7" applyNumberFormat="1" applyFont="1" applyBorder="1" applyAlignment="1">
      <alignment vertical="center"/>
    </xf>
    <xf numFmtId="4" fontId="8" fillId="0" borderId="0" xfId="0" applyNumberFormat="1" applyFont="1" applyAlignment="1"/>
    <xf numFmtId="0" fontId="6" fillId="0" borderId="14" xfId="7" applyFont="1" applyBorder="1" applyAlignment="1">
      <alignment horizontal="center"/>
    </xf>
    <xf numFmtId="0" fontId="6" fillId="0" borderId="15" xfId="7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" fontId="0" fillId="0" borderId="0" xfId="0" applyNumberFormat="1"/>
    <xf numFmtId="0" fontId="6" fillId="0" borderId="17" xfId="0" applyFont="1" applyBorder="1" applyAlignment="1">
      <alignment horizontal="center"/>
    </xf>
    <xf numFmtId="0" fontId="6" fillId="0" borderId="12" xfId="7" applyFont="1" applyBorder="1" applyAlignment="1">
      <alignment horizontal="right"/>
    </xf>
    <xf numFmtId="0" fontId="6" fillId="0" borderId="18" xfId="8" applyFont="1" applyBorder="1" applyAlignment="1">
      <alignment horizontal="right"/>
    </xf>
    <xf numFmtId="49" fontId="6" fillId="0" borderId="18" xfId="8" applyNumberFormat="1" applyFont="1" applyBorder="1" applyAlignment="1">
      <alignment wrapText="1"/>
    </xf>
    <xf numFmtId="0" fontId="6" fillId="0" borderId="18" xfId="0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" fillId="0" borderId="1" xfId="7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6" fillId="0" borderId="23" xfId="0" applyFont="1" applyBorder="1" applyAlignment="1" applyProtection="1">
      <alignment horizontal="left" vertical="center" wrapText="1"/>
      <protection locked="0"/>
    </xf>
    <xf numFmtId="0" fontId="1" fillId="0" borderId="1" xfId="7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0" xfId="8" applyFont="1" applyBorder="1" applyAlignment="1">
      <alignment horizontal="right" vertical="center"/>
    </xf>
    <xf numFmtId="49" fontId="6" fillId="0" borderId="10" xfId="8" applyNumberFormat="1" applyFont="1" applyBorder="1" applyAlignment="1">
      <alignment vertical="center" wrapText="1"/>
    </xf>
    <xf numFmtId="0" fontId="6" fillId="0" borderId="12" xfId="7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8" applyFont="1" applyBorder="1" applyAlignment="1">
      <alignment horizontal="right" vertical="center"/>
    </xf>
    <xf numFmtId="49" fontId="6" fillId="0" borderId="1" xfId="8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" fillId="0" borderId="1" xfId="7" applyFont="1" applyBorder="1" applyAlignment="1">
      <alignment wrapText="1"/>
    </xf>
    <xf numFmtId="4" fontId="1" fillId="0" borderId="1" xfId="7" applyNumberFormat="1" applyFont="1" applyBorder="1" applyAlignment="1">
      <alignment horizontal="right" vertical="center"/>
    </xf>
    <xf numFmtId="4" fontId="6" fillId="0" borderId="12" xfId="7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11" fillId="0" borderId="1" xfId="7" applyNumberFormat="1" applyFont="1" applyFill="1" applyBorder="1" applyAlignment="1">
      <alignment horizontal="right" vertical="center"/>
    </xf>
    <xf numFmtId="4" fontId="6" fillId="0" borderId="1" xfId="7" applyNumberFormat="1" applyFont="1" applyBorder="1" applyAlignment="1">
      <alignment horizontal="right" vertical="center"/>
    </xf>
    <xf numFmtId="4" fontId="7" fillId="0" borderId="1" xfId="7" applyNumberFormat="1" applyFont="1" applyBorder="1" applyAlignment="1">
      <alignment horizontal="right" vertical="center"/>
    </xf>
    <xf numFmtId="0" fontId="17" fillId="0" borderId="0" xfId="0" applyFont="1" applyAlignment="1"/>
    <xf numFmtId="4" fontId="11" fillId="0" borderId="1" xfId="5" applyNumberFormat="1" applyFont="1" applyBorder="1" applyAlignment="1">
      <alignment vertical="center"/>
    </xf>
    <xf numFmtId="1" fontId="1" fillId="0" borderId="0" xfId="0" applyNumberFormat="1" applyFont="1"/>
    <xf numFmtId="0" fontId="6" fillId="0" borderId="19" xfId="7" applyFont="1" applyBorder="1" applyAlignment="1">
      <alignment horizontal="center" vertical="center"/>
    </xf>
    <xf numFmtId="0" fontId="6" fillId="0" borderId="20" xfId="7" applyFont="1" applyBorder="1" applyAlignment="1">
      <alignment horizontal="center" vertical="center"/>
    </xf>
    <xf numFmtId="0" fontId="6" fillId="0" borderId="21" xfId="7" applyFont="1" applyBorder="1" applyAlignment="1">
      <alignment horizontal="center"/>
    </xf>
    <xf numFmtId="0" fontId="6" fillId="0" borderId="22" xfId="7" applyFont="1" applyBorder="1" applyAlignment="1">
      <alignment horizontal="center"/>
    </xf>
  </cellXfs>
  <cellStyles count="9">
    <cellStyle name="Dolný index" xfId="1"/>
    <cellStyle name="Horný index" xfId="2"/>
    <cellStyle name="Nadpis 1" xfId="3" builtinId="16" customBuiltin="1"/>
    <cellStyle name="Nadpis 2" xfId="4" builtinId="17" customBuiltin="1"/>
    <cellStyle name="Normálna 2" xfId="5"/>
    <cellStyle name="Normálna 5" xfId="6"/>
    <cellStyle name="Normálne" xfId="0" builtinId="0"/>
    <cellStyle name="normálne_VKU_para" xfId="7"/>
    <cellStyle name="normálne_VKU_para 2" xfId="8"/>
  </cellStyles>
  <dxfs count="2"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1"/>
  <sheetViews>
    <sheetView tabSelected="1" zoomScaleNormal="100" workbookViewId="0">
      <pane ySplit="8" topLeftCell="A9" activePane="bottomLeft" state="frozen"/>
      <selection pane="bottomLeft"/>
    </sheetView>
  </sheetViews>
  <sheetFormatPr defaultRowHeight="12.5"/>
  <cols>
    <col min="1" max="1" width="5.1796875" customWidth="1"/>
    <col min="2" max="2" width="63.1796875" bestFit="1" customWidth="1"/>
    <col min="3" max="3" width="5.54296875" style="4" customWidth="1"/>
    <col min="4" max="4" width="11.7265625" bestFit="1" customWidth="1"/>
    <col min="5" max="6" width="10.81640625" customWidth="1"/>
    <col min="7" max="7" width="10.26953125" style="26" bestFit="1" customWidth="1"/>
    <col min="8" max="8" width="3.26953125" customWidth="1"/>
  </cols>
  <sheetData>
    <row r="1" spans="1:8" ht="18">
      <c r="A1" s="86" t="s">
        <v>198</v>
      </c>
      <c r="B1" s="28"/>
      <c r="C1" s="28"/>
      <c r="D1" s="28"/>
      <c r="E1" s="28"/>
      <c r="F1" s="28"/>
      <c r="G1" s="28"/>
      <c r="H1" s="28"/>
    </row>
    <row r="2" spans="1:8" ht="15.5">
      <c r="A2" s="25" t="s">
        <v>41</v>
      </c>
      <c r="B2" s="24"/>
      <c r="C2" s="24"/>
      <c r="D2" s="24"/>
      <c r="E2" s="24"/>
      <c r="F2" s="24"/>
      <c r="G2" s="53"/>
      <c r="H2" s="24"/>
    </row>
    <row r="3" spans="1:8" ht="15.5">
      <c r="A3" s="25" t="s">
        <v>39</v>
      </c>
      <c r="B3" s="24"/>
      <c r="C3" s="24"/>
      <c r="D3" s="24"/>
      <c r="E3" s="24"/>
      <c r="F3" s="24"/>
      <c r="G3" s="24"/>
      <c r="H3" s="24"/>
    </row>
    <row r="4" spans="1:8" ht="15.5">
      <c r="A4" s="2" t="s">
        <v>40</v>
      </c>
      <c r="B4" s="3"/>
      <c r="C4" s="3"/>
    </row>
    <row r="5" spans="1:8" ht="13.5" customHeight="1" thickBot="1">
      <c r="A5" s="2"/>
    </row>
    <row r="6" spans="1:8" ht="13.5" customHeight="1">
      <c r="A6" s="5" t="s">
        <v>33</v>
      </c>
      <c r="B6" s="6" t="s">
        <v>0</v>
      </c>
      <c r="C6" s="7" t="s">
        <v>1</v>
      </c>
      <c r="D6" s="11" t="s">
        <v>2</v>
      </c>
      <c r="E6" s="7" t="s">
        <v>6</v>
      </c>
      <c r="F6" s="22" t="s">
        <v>8</v>
      </c>
      <c r="G6" s="54" t="s">
        <v>32</v>
      </c>
      <c r="H6" s="23"/>
    </row>
    <row r="7" spans="1:8" ht="12.75" customHeight="1">
      <c r="A7" s="18"/>
      <c r="B7" s="19"/>
      <c r="C7" s="20" t="s">
        <v>3</v>
      </c>
      <c r="D7" s="21" t="s">
        <v>4</v>
      </c>
      <c r="E7" s="20" t="s">
        <v>13</v>
      </c>
      <c r="F7" s="21" t="s">
        <v>13</v>
      </c>
      <c r="G7" s="55" t="s">
        <v>31</v>
      </c>
      <c r="H7" s="23"/>
    </row>
    <row r="8" spans="1:8" ht="13.5" thickBot="1">
      <c r="A8" s="8"/>
      <c r="B8" s="9"/>
      <c r="C8" s="10"/>
      <c r="D8" s="10"/>
      <c r="E8" s="10" t="s">
        <v>12</v>
      </c>
      <c r="F8" s="12" t="s">
        <v>12</v>
      </c>
      <c r="G8" s="56" t="s">
        <v>12</v>
      </c>
      <c r="H8" s="17"/>
    </row>
    <row r="9" spans="1:8" ht="13.5" thickTop="1">
      <c r="A9" s="59">
        <v>9</v>
      </c>
      <c r="B9" s="19" t="s">
        <v>95</v>
      </c>
      <c r="C9" s="20"/>
      <c r="D9" s="20"/>
      <c r="E9" s="20"/>
      <c r="F9" s="21"/>
      <c r="G9" s="58"/>
      <c r="H9" s="17"/>
    </row>
    <row r="10" spans="1:8" s="69" customFormat="1">
      <c r="A10" s="67">
        <v>1</v>
      </c>
      <c r="B10" s="33" t="s">
        <v>159</v>
      </c>
      <c r="C10" s="31" t="s">
        <v>52</v>
      </c>
      <c r="D10" s="80">
        <v>20</v>
      </c>
      <c r="E10" s="48"/>
      <c r="F10" s="48"/>
      <c r="G10" s="49">
        <f t="shared" ref="G10:G11" si="0">(E10+F10)*D10</f>
        <v>0</v>
      </c>
      <c r="H10" s="68"/>
    </row>
    <row r="11" spans="1:8" s="69" customFormat="1">
      <c r="A11" s="67">
        <v>2</v>
      </c>
      <c r="B11" s="33" t="s">
        <v>157</v>
      </c>
      <c r="C11" s="31" t="s">
        <v>158</v>
      </c>
      <c r="D11" s="80">
        <v>1</v>
      </c>
      <c r="E11" s="48"/>
      <c r="F11" s="48"/>
      <c r="G11" s="49">
        <f t="shared" si="0"/>
        <v>0</v>
      </c>
      <c r="H11" s="68"/>
    </row>
    <row r="12" spans="1:8" ht="13">
      <c r="A12" s="29">
        <v>713</v>
      </c>
      <c r="B12" s="39" t="s">
        <v>42</v>
      </c>
      <c r="C12" s="20"/>
      <c r="D12" s="81"/>
      <c r="E12" s="20"/>
      <c r="F12" s="21"/>
      <c r="G12" s="78"/>
      <c r="H12" s="17"/>
    </row>
    <row r="13" spans="1:8" s="69" customFormat="1" ht="37.5">
      <c r="A13" s="67">
        <v>1</v>
      </c>
      <c r="B13" s="33" t="s">
        <v>50</v>
      </c>
      <c r="C13" s="31" t="s">
        <v>51</v>
      </c>
      <c r="D13" s="80">
        <v>2.5</v>
      </c>
      <c r="E13" s="48"/>
      <c r="F13" s="48"/>
      <c r="G13" s="49">
        <f t="shared" ref="G13:G26" si="1">(E13+F13)*D13</f>
        <v>0</v>
      </c>
      <c r="H13" s="68"/>
    </row>
    <row r="14" spans="1:8" s="69" customFormat="1" ht="25">
      <c r="A14" s="67">
        <v>2</v>
      </c>
      <c r="B14" s="33" t="s">
        <v>44</v>
      </c>
      <c r="C14" s="31" t="s">
        <v>52</v>
      </c>
      <c r="D14" s="80">
        <v>25</v>
      </c>
      <c r="E14" s="48"/>
      <c r="F14" s="48"/>
      <c r="G14" s="49">
        <f t="shared" si="1"/>
        <v>0</v>
      </c>
      <c r="H14" s="68"/>
    </row>
    <row r="15" spans="1:8" s="69" customFormat="1" ht="25">
      <c r="A15" s="67">
        <v>3</v>
      </c>
      <c r="B15" s="33" t="s">
        <v>45</v>
      </c>
      <c r="C15" s="31" t="s">
        <v>52</v>
      </c>
      <c r="D15" s="80">
        <v>3</v>
      </c>
      <c r="E15" s="48"/>
      <c r="F15" s="48"/>
      <c r="G15" s="49">
        <f t="shared" si="1"/>
        <v>0</v>
      </c>
      <c r="H15" s="68"/>
    </row>
    <row r="16" spans="1:8" s="69" customFormat="1" ht="25">
      <c r="A16" s="67">
        <v>4</v>
      </c>
      <c r="B16" s="33" t="s">
        <v>46</v>
      </c>
      <c r="C16" s="31" t="s">
        <v>52</v>
      </c>
      <c r="D16" s="80">
        <v>13</v>
      </c>
      <c r="E16" s="48"/>
      <c r="F16" s="48"/>
      <c r="G16" s="49">
        <f t="shared" si="1"/>
        <v>0</v>
      </c>
      <c r="H16" s="68"/>
    </row>
    <row r="17" spans="1:8" s="69" customFormat="1" ht="25">
      <c r="A17" s="67">
        <v>5</v>
      </c>
      <c r="B17" s="33" t="s">
        <v>47</v>
      </c>
      <c r="C17" s="31" t="s">
        <v>52</v>
      </c>
      <c r="D17" s="80">
        <v>8</v>
      </c>
      <c r="E17" s="48"/>
      <c r="F17" s="48"/>
      <c r="G17" s="49">
        <f t="shared" si="1"/>
        <v>0</v>
      </c>
      <c r="H17" s="68"/>
    </row>
    <row r="18" spans="1:8" s="69" customFormat="1" ht="25">
      <c r="A18" s="67">
        <v>6</v>
      </c>
      <c r="B18" s="33" t="s">
        <v>48</v>
      </c>
      <c r="C18" s="31" t="s">
        <v>52</v>
      </c>
      <c r="D18" s="80">
        <v>49</v>
      </c>
      <c r="E18" s="48"/>
      <c r="F18" s="48"/>
      <c r="G18" s="49">
        <f t="shared" si="1"/>
        <v>0</v>
      </c>
      <c r="H18" s="68"/>
    </row>
    <row r="19" spans="1:8" s="69" customFormat="1" ht="25">
      <c r="A19" s="67">
        <v>7</v>
      </c>
      <c r="B19" s="33" t="s">
        <v>49</v>
      </c>
      <c r="C19" s="31" t="s">
        <v>52</v>
      </c>
      <c r="D19" s="80">
        <v>21</v>
      </c>
      <c r="E19" s="48"/>
      <c r="F19" s="48"/>
      <c r="G19" s="49">
        <f t="shared" si="1"/>
        <v>0</v>
      </c>
      <c r="H19" s="68"/>
    </row>
    <row r="20" spans="1:8" s="69" customFormat="1" ht="25">
      <c r="A20" s="67">
        <v>8</v>
      </c>
      <c r="B20" s="33" t="s">
        <v>53</v>
      </c>
      <c r="C20" s="31" t="s">
        <v>52</v>
      </c>
      <c r="D20" s="80">
        <v>3</v>
      </c>
      <c r="E20" s="48"/>
      <c r="F20" s="48"/>
      <c r="G20" s="49">
        <f t="shared" si="1"/>
        <v>0</v>
      </c>
      <c r="H20" s="68"/>
    </row>
    <row r="21" spans="1:8" s="69" customFormat="1" ht="25">
      <c r="A21" s="67">
        <v>9</v>
      </c>
      <c r="B21" s="33" t="s">
        <v>67</v>
      </c>
      <c r="C21" s="31" t="s">
        <v>52</v>
      </c>
      <c r="D21" s="80">
        <v>5</v>
      </c>
      <c r="E21" s="48"/>
      <c r="F21" s="48"/>
      <c r="G21" s="49">
        <f t="shared" si="1"/>
        <v>0</v>
      </c>
      <c r="H21" s="68"/>
    </row>
    <row r="22" spans="1:8" s="69" customFormat="1" ht="25">
      <c r="A22" s="67">
        <v>10</v>
      </c>
      <c r="B22" s="33" t="s">
        <v>54</v>
      </c>
      <c r="C22" s="31" t="s">
        <v>52</v>
      </c>
      <c r="D22" s="80">
        <v>4</v>
      </c>
      <c r="E22" s="48"/>
      <c r="F22" s="48"/>
      <c r="G22" s="49">
        <f t="shared" si="1"/>
        <v>0</v>
      </c>
      <c r="H22" s="68"/>
    </row>
    <row r="23" spans="1:8" s="69" customFormat="1" ht="25">
      <c r="A23" s="67">
        <v>11</v>
      </c>
      <c r="B23" s="33" t="s">
        <v>68</v>
      </c>
      <c r="C23" s="31" t="s">
        <v>52</v>
      </c>
      <c r="D23" s="80">
        <v>8</v>
      </c>
      <c r="E23" s="48"/>
      <c r="F23" s="48"/>
      <c r="G23" s="49">
        <f t="shared" si="1"/>
        <v>0</v>
      </c>
      <c r="H23" s="68"/>
    </row>
    <row r="24" spans="1:8" s="69" customFormat="1">
      <c r="A24" s="67">
        <v>12</v>
      </c>
      <c r="B24" s="33" t="s">
        <v>55</v>
      </c>
      <c r="C24" s="31" t="s">
        <v>52</v>
      </c>
      <c r="D24" s="80">
        <v>2</v>
      </c>
      <c r="E24" s="48"/>
      <c r="F24" s="48"/>
      <c r="G24" s="49">
        <f t="shared" si="1"/>
        <v>0</v>
      </c>
      <c r="H24" s="68"/>
    </row>
    <row r="25" spans="1:8" s="69" customFormat="1">
      <c r="A25" s="67">
        <v>13</v>
      </c>
      <c r="B25" s="33" t="s">
        <v>69</v>
      </c>
      <c r="C25" s="31" t="s">
        <v>52</v>
      </c>
      <c r="D25" s="80">
        <v>55</v>
      </c>
      <c r="E25" s="48"/>
      <c r="F25" s="48"/>
      <c r="G25" s="49">
        <f t="shared" si="1"/>
        <v>0</v>
      </c>
      <c r="H25" s="68"/>
    </row>
    <row r="26" spans="1:8" s="69" customFormat="1">
      <c r="A26" s="67">
        <v>14</v>
      </c>
      <c r="B26" s="33" t="s">
        <v>70</v>
      </c>
      <c r="C26" s="31" t="s">
        <v>52</v>
      </c>
      <c r="D26" s="80">
        <v>37</v>
      </c>
      <c r="E26" s="48"/>
      <c r="F26" s="48"/>
      <c r="G26" s="49">
        <f t="shared" si="1"/>
        <v>0</v>
      </c>
      <c r="H26" s="68"/>
    </row>
    <row r="27" spans="1:8" s="69" customFormat="1">
      <c r="A27" s="67">
        <v>15</v>
      </c>
      <c r="B27" s="33" t="s">
        <v>43</v>
      </c>
      <c r="C27" s="31"/>
      <c r="D27" s="80">
        <v>1.3</v>
      </c>
      <c r="E27" s="48"/>
      <c r="F27" s="48"/>
      <c r="G27" s="49">
        <f>SUM(G13:G26)*D27/100</f>
        <v>0</v>
      </c>
      <c r="H27" s="68"/>
    </row>
    <row r="28" spans="1:8" s="69" customFormat="1" ht="25">
      <c r="A28" s="67">
        <v>16</v>
      </c>
      <c r="B28" s="33" t="s">
        <v>94</v>
      </c>
      <c r="C28" s="31" t="s">
        <v>82</v>
      </c>
      <c r="D28" s="80">
        <v>1</v>
      </c>
      <c r="E28" s="48"/>
      <c r="F28" s="48"/>
      <c r="G28" s="49"/>
      <c r="H28" s="68"/>
    </row>
    <row r="29" spans="1:8" s="75" customFormat="1" ht="13">
      <c r="A29" s="70">
        <v>721</v>
      </c>
      <c r="B29" s="71" t="s">
        <v>56</v>
      </c>
      <c r="C29" s="72"/>
      <c r="D29" s="81"/>
      <c r="E29" s="89"/>
      <c r="F29" s="90"/>
      <c r="G29" s="73"/>
      <c r="H29" s="74"/>
    </row>
    <row r="30" spans="1:8" s="69" customFormat="1">
      <c r="A30" s="67">
        <v>1</v>
      </c>
      <c r="B30" s="33" t="s">
        <v>57</v>
      </c>
      <c r="C30" s="31" t="s">
        <v>52</v>
      </c>
      <c r="D30" s="80">
        <v>20</v>
      </c>
      <c r="E30" s="48"/>
      <c r="F30" s="48"/>
      <c r="G30" s="49">
        <f t="shared" ref="G30:G49" si="2">(E30+F30)*D30</f>
        <v>0</v>
      </c>
      <c r="H30" s="68"/>
    </row>
    <row r="31" spans="1:8" s="69" customFormat="1" ht="25">
      <c r="A31" s="67">
        <v>2</v>
      </c>
      <c r="B31" s="33" t="s">
        <v>60</v>
      </c>
      <c r="C31" s="31" t="s">
        <v>5</v>
      </c>
      <c r="D31" s="80">
        <v>3</v>
      </c>
      <c r="E31" s="48"/>
      <c r="F31" s="48"/>
      <c r="G31" s="49"/>
      <c r="H31" s="68"/>
    </row>
    <row r="32" spans="1:8" s="69" customFormat="1">
      <c r="A32" s="67">
        <v>3</v>
      </c>
      <c r="B32" s="33" t="s">
        <v>189</v>
      </c>
      <c r="C32" s="31" t="s">
        <v>52</v>
      </c>
      <c r="D32" s="80">
        <v>20</v>
      </c>
      <c r="E32" s="48"/>
      <c r="F32" s="48"/>
      <c r="G32" s="49"/>
      <c r="H32" s="68"/>
    </row>
    <row r="33" spans="1:8" s="69" customFormat="1" ht="25">
      <c r="A33" s="67">
        <v>4</v>
      </c>
      <c r="B33" s="33" t="s">
        <v>188</v>
      </c>
      <c r="C33" s="31" t="s">
        <v>5</v>
      </c>
      <c r="D33" s="80">
        <v>1</v>
      </c>
      <c r="E33" s="48"/>
      <c r="F33" s="48"/>
      <c r="G33" s="49"/>
      <c r="H33" s="68"/>
    </row>
    <row r="34" spans="1:8" s="69" customFormat="1">
      <c r="A34" s="67">
        <v>5</v>
      </c>
      <c r="B34" s="33" t="s">
        <v>58</v>
      </c>
      <c r="C34" s="31" t="s">
        <v>52</v>
      </c>
      <c r="D34" s="80">
        <f>D30</f>
        <v>20</v>
      </c>
      <c r="E34" s="48"/>
      <c r="F34" s="48"/>
      <c r="G34" s="49">
        <f t="shared" si="2"/>
        <v>0</v>
      </c>
      <c r="H34" s="68"/>
    </row>
    <row r="35" spans="1:8" s="69" customFormat="1">
      <c r="A35" s="67">
        <v>6</v>
      </c>
      <c r="B35" s="33" t="s">
        <v>59</v>
      </c>
      <c r="C35" s="31"/>
      <c r="D35" s="80">
        <v>1</v>
      </c>
      <c r="E35" s="48"/>
      <c r="F35" s="48"/>
      <c r="G35" s="49">
        <f>SUM(G30:G34)*D35/100</f>
        <v>0</v>
      </c>
      <c r="H35" s="68"/>
    </row>
    <row r="36" spans="1:8" s="69" customFormat="1" ht="13">
      <c r="A36" s="70">
        <v>722</v>
      </c>
      <c r="B36" s="71" t="s">
        <v>61</v>
      </c>
      <c r="C36" s="31"/>
      <c r="D36" s="80"/>
      <c r="E36" s="48"/>
      <c r="F36" s="48"/>
      <c r="G36" s="49"/>
      <c r="H36" s="68"/>
    </row>
    <row r="37" spans="1:8" s="69" customFormat="1" ht="25">
      <c r="A37" s="67">
        <v>1</v>
      </c>
      <c r="B37" s="33" t="s">
        <v>62</v>
      </c>
      <c r="C37" s="31" t="s">
        <v>52</v>
      </c>
      <c r="D37" s="80">
        <v>3</v>
      </c>
      <c r="E37" s="48"/>
      <c r="F37" s="48"/>
      <c r="G37" s="49">
        <f t="shared" si="2"/>
        <v>0</v>
      </c>
      <c r="H37" s="68"/>
    </row>
    <row r="38" spans="1:8" s="69" customFormat="1" ht="25">
      <c r="A38" s="67">
        <v>2</v>
      </c>
      <c r="B38" s="33" t="s">
        <v>64</v>
      </c>
      <c r="C38" s="31" t="s">
        <v>52</v>
      </c>
      <c r="D38" s="80">
        <v>7</v>
      </c>
      <c r="E38" s="48"/>
      <c r="F38" s="48"/>
      <c r="G38" s="49">
        <f t="shared" si="2"/>
        <v>0</v>
      </c>
      <c r="H38" s="68"/>
    </row>
    <row r="39" spans="1:8" s="69" customFormat="1" ht="25">
      <c r="A39" s="67">
        <v>3</v>
      </c>
      <c r="B39" s="33" t="s">
        <v>65</v>
      </c>
      <c r="C39" s="31" t="s">
        <v>52</v>
      </c>
      <c r="D39" s="80">
        <v>55</v>
      </c>
      <c r="E39" s="48"/>
      <c r="F39" s="48"/>
      <c r="G39" s="49">
        <f t="shared" si="2"/>
        <v>0</v>
      </c>
      <c r="H39" s="68"/>
    </row>
    <row r="40" spans="1:8" s="69" customFormat="1" ht="25">
      <c r="A40" s="67">
        <v>4</v>
      </c>
      <c r="B40" s="33" t="s">
        <v>66</v>
      </c>
      <c r="C40" s="31" t="s">
        <v>52</v>
      </c>
      <c r="D40" s="80">
        <v>4</v>
      </c>
      <c r="E40" s="48"/>
      <c r="F40" s="48"/>
      <c r="G40" s="49">
        <f t="shared" si="2"/>
        <v>0</v>
      </c>
      <c r="H40" s="68"/>
    </row>
    <row r="41" spans="1:8" s="69" customFormat="1" ht="25">
      <c r="A41" s="67">
        <v>5</v>
      </c>
      <c r="B41" s="33" t="s">
        <v>63</v>
      </c>
      <c r="C41" s="31" t="s">
        <v>52</v>
      </c>
      <c r="D41" s="80">
        <v>43</v>
      </c>
      <c r="E41" s="48"/>
      <c r="F41" s="48"/>
      <c r="G41" s="49">
        <f t="shared" si="2"/>
        <v>0</v>
      </c>
      <c r="H41" s="68"/>
    </row>
    <row r="42" spans="1:8" s="26" customFormat="1">
      <c r="A42" s="67">
        <v>6</v>
      </c>
      <c r="B42" s="33" t="s">
        <v>71</v>
      </c>
      <c r="C42" s="31" t="s">
        <v>5</v>
      </c>
      <c r="D42" s="80">
        <v>2</v>
      </c>
      <c r="E42" s="48"/>
      <c r="F42" s="48"/>
      <c r="G42" s="49">
        <f t="shared" si="2"/>
        <v>0</v>
      </c>
      <c r="H42" s="65"/>
    </row>
    <row r="43" spans="1:8" s="26" customFormat="1">
      <c r="A43" s="67">
        <v>7</v>
      </c>
      <c r="B43" s="33" t="s">
        <v>72</v>
      </c>
      <c r="C43" s="31" t="s">
        <v>5</v>
      </c>
      <c r="D43" s="80">
        <v>1</v>
      </c>
      <c r="E43" s="48"/>
      <c r="F43" s="48"/>
      <c r="G43" s="49">
        <f t="shared" si="2"/>
        <v>0</v>
      </c>
      <c r="H43" s="65"/>
    </row>
    <row r="44" spans="1:8" s="26" customFormat="1">
      <c r="A44" s="67">
        <v>8</v>
      </c>
      <c r="B44" s="33" t="s">
        <v>73</v>
      </c>
      <c r="C44" s="31" t="s">
        <v>5</v>
      </c>
      <c r="D44" s="80">
        <v>1</v>
      </c>
      <c r="E44" s="48"/>
      <c r="F44" s="48"/>
      <c r="G44" s="49">
        <f t="shared" si="2"/>
        <v>0</v>
      </c>
      <c r="H44" s="65"/>
    </row>
    <row r="45" spans="1:8" s="26" customFormat="1">
      <c r="A45" s="67">
        <v>9</v>
      </c>
      <c r="B45" s="33" t="s">
        <v>74</v>
      </c>
      <c r="C45" s="31" t="s">
        <v>5</v>
      </c>
      <c r="D45" s="80">
        <v>1</v>
      </c>
      <c r="E45" s="48"/>
      <c r="F45" s="48"/>
      <c r="G45" s="49">
        <f t="shared" si="2"/>
        <v>0</v>
      </c>
      <c r="H45" s="65"/>
    </row>
    <row r="46" spans="1:8" s="26" customFormat="1" ht="25">
      <c r="A46" s="67">
        <v>10</v>
      </c>
      <c r="B46" s="33" t="s">
        <v>75</v>
      </c>
      <c r="C46" s="31" t="s">
        <v>5</v>
      </c>
      <c r="D46" s="80">
        <v>1</v>
      </c>
      <c r="E46" s="48"/>
      <c r="F46" s="48"/>
      <c r="G46" s="49">
        <f t="shared" si="2"/>
        <v>0</v>
      </c>
      <c r="H46" s="65"/>
    </row>
    <row r="47" spans="1:8" s="26" customFormat="1">
      <c r="A47" s="67">
        <v>11</v>
      </c>
      <c r="B47" s="33" t="s">
        <v>76</v>
      </c>
      <c r="C47" s="31" t="s">
        <v>5</v>
      </c>
      <c r="D47" s="80">
        <v>1</v>
      </c>
      <c r="E47" s="48"/>
      <c r="F47" s="48"/>
      <c r="G47" s="49">
        <f t="shared" si="2"/>
        <v>0</v>
      </c>
      <c r="H47" s="65"/>
    </row>
    <row r="48" spans="1:8" s="26" customFormat="1">
      <c r="A48" s="67">
        <v>12</v>
      </c>
      <c r="B48" s="33" t="s">
        <v>77</v>
      </c>
      <c r="C48" s="31" t="s">
        <v>52</v>
      </c>
      <c r="D48" s="80">
        <f>SUM(D37:D41)</f>
        <v>112</v>
      </c>
      <c r="E48" s="48"/>
      <c r="F48" s="48"/>
      <c r="G48" s="49">
        <f t="shared" si="2"/>
        <v>0</v>
      </c>
      <c r="H48" s="65"/>
    </row>
    <row r="49" spans="1:8" s="26" customFormat="1">
      <c r="A49" s="67">
        <v>13</v>
      </c>
      <c r="B49" s="33" t="s">
        <v>78</v>
      </c>
      <c r="C49" s="31" t="s">
        <v>52</v>
      </c>
      <c r="D49" s="80">
        <f>D48</f>
        <v>112</v>
      </c>
      <c r="E49" s="48"/>
      <c r="F49" s="48"/>
      <c r="G49" s="49">
        <f t="shared" si="2"/>
        <v>0</v>
      </c>
      <c r="H49" s="65"/>
    </row>
    <row r="50" spans="1:8" s="26" customFormat="1">
      <c r="A50" s="67">
        <v>14</v>
      </c>
      <c r="B50" s="33" t="s">
        <v>79</v>
      </c>
      <c r="C50" s="31" t="s">
        <v>11</v>
      </c>
      <c r="D50" s="80">
        <v>0.7</v>
      </c>
      <c r="E50" s="48"/>
      <c r="F50" s="48"/>
      <c r="G50" s="49">
        <f>SUM(G37:G49)*D50/100</f>
        <v>0</v>
      </c>
      <c r="H50" s="65"/>
    </row>
    <row r="51" spans="1:8" s="26" customFormat="1" ht="13">
      <c r="A51" s="70">
        <v>723</v>
      </c>
      <c r="B51" s="71" t="s">
        <v>169</v>
      </c>
      <c r="C51" s="31"/>
      <c r="D51" s="80"/>
      <c r="E51" s="48"/>
      <c r="F51" s="48"/>
      <c r="G51" s="49"/>
      <c r="H51" s="65"/>
    </row>
    <row r="52" spans="1:8" s="26" customFormat="1" ht="25">
      <c r="A52" s="67">
        <v>1</v>
      </c>
      <c r="B52" s="33" t="s">
        <v>172</v>
      </c>
      <c r="C52" s="31" t="s">
        <v>52</v>
      </c>
      <c r="D52" s="80">
        <f>3*4</f>
        <v>12</v>
      </c>
      <c r="E52" s="48"/>
      <c r="F52" s="48"/>
      <c r="G52" s="49">
        <f t="shared" ref="G52:G63" si="3">(E52)*D52</f>
        <v>0</v>
      </c>
      <c r="H52" s="65"/>
    </row>
    <row r="53" spans="1:8" s="26" customFormat="1" ht="25">
      <c r="A53" s="67">
        <v>2</v>
      </c>
      <c r="B53" s="33" t="s">
        <v>190</v>
      </c>
      <c r="C53" s="31" t="s">
        <v>52</v>
      </c>
      <c r="D53" s="80">
        <f>3*7</f>
        <v>21</v>
      </c>
      <c r="E53" s="48"/>
      <c r="F53" s="48"/>
      <c r="G53" s="49">
        <f t="shared" si="3"/>
        <v>0</v>
      </c>
      <c r="H53" s="65"/>
    </row>
    <row r="54" spans="1:8" s="26" customFormat="1" ht="25">
      <c r="A54" s="67">
        <v>3</v>
      </c>
      <c r="B54" s="33" t="s">
        <v>170</v>
      </c>
      <c r="C54" s="31" t="s">
        <v>5</v>
      </c>
      <c r="D54" s="80">
        <v>3</v>
      </c>
      <c r="E54" s="48"/>
      <c r="F54" s="48"/>
      <c r="G54" s="49">
        <f t="shared" si="3"/>
        <v>0</v>
      </c>
      <c r="H54" s="65"/>
    </row>
    <row r="55" spans="1:8" s="26" customFormat="1" ht="25">
      <c r="A55" s="67">
        <v>4</v>
      </c>
      <c r="B55" s="33" t="s">
        <v>173</v>
      </c>
      <c r="C55" s="31" t="s">
        <v>5</v>
      </c>
      <c r="D55" s="80">
        <v>3</v>
      </c>
      <c r="E55" s="48"/>
      <c r="F55" s="48"/>
      <c r="G55" s="49">
        <f t="shared" si="3"/>
        <v>0</v>
      </c>
      <c r="H55" s="65"/>
    </row>
    <row r="56" spans="1:8" s="26" customFormat="1" ht="25">
      <c r="A56" s="67">
        <v>5</v>
      </c>
      <c r="B56" s="33" t="s">
        <v>191</v>
      </c>
      <c r="C56" s="31" t="s">
        <v>5</v>
      </c>
      <c r="D56" s="80">
        <v>3</v>
      </c>
      <c r="E56" s="48"/>
      <c r="F56" s="48"/>
      <c r="G56" s="49">
        <f t="shared" si="3"/>
        <v>0</v>
      </c>
      <c r="H56" s="65"/>
    </row>
    <row r="57" spans="1:8" s="26" customFormat="1">
      <c r="A57" s="67">
        <v>6</v>
      </c>
      <c r="B57" s="33" t="s">
        <v>171</v>
      </c>
      <c r="C57" s="31" t="s">
        <v>5</v>
      </c>
      <c r="D57" s="80">
        <v>3</v>
      </c>
      <c r="E57" s="48"/>
      <c r="F57" s="48"/>
      <c r="G57" s="49">
        <f t="shared" si="3"/>
        <v>0</v>
      </c>
      <c r="H57" s="65"/>
    </row>
    <row r="58" spans="1:8" s="26" customFormat="1">
      <c r="A58" s="67">
        <v>7</v>
      </c>
      <c r="B58" s="33" t="s">
        <v>174</v>
      </c>
      <c r="C58" s="31" t="s">
        <v>11</v>
      </c>
      <c r="D58" s="80">
        <v>0.9</v>
      </c>
      <c r="E58" s="48"/>
      <c r="F58" s="48"/>
      <c r="G58" s="49">
        <f t="shared" si="3"/>
        <v>0</v>
      </c>
      <c r="H58" s="65"/>
    </row>
    <row r="59" spans="1:8" s="26" customFormat="1">
      <c r="A59" s="67">
        <v>8</v>
      </c>
      <c r="B59" s="33" t="s">
        <v>175</v>
      </c>
      <c r="C59" s="31" t="s">
        <v>52</v>
      </c>
      <c r="D59" s="80">
        <f>SUM(D52:D53)</f>
        <v>33</v>
      </c>
      <c r="E59" s="48"/>
      <c r="F59" s="48"/>
      <c r="G59" s="49">
        <f t="shared" si="3"/>
        <v>0</v>
      </c>
      <c r="H59" s="65"/>
    </row>
    <row r="60" spans="1:8" s="26" customFormat="1" ht="25">
      <c r="A60" s="67">
        <v>9</v>
      </c>
      <c r="B60" s="33" t="s">
        <v>176</v>
      </c>
      <c r="C60" s="31" t="s">
        <v>5</v>
      </c>
      <c r="D60" s="80">
        <v>1</v>
      </c>
      <c r="E60" s="48"/>
      <c r="F60" s="48"/>
      <c r="G60" s="49">
        <f t="shared" si="3"/>
        <v>0</v>
      </c>
      <c r="H60" s="65"/>
    </row>
    <row r="61" spans="1:8" s="26" customFormat="1">
      <c r="A61" s="67">
        <v>10</v>
      </c>
      <c r="B61" s="33" t="s">
        <v>177</v>
      </c>
      <c r="C61" s="31" t="s">
        <v>5</v>
      </c>
      <c r="D61" s="80">
        <v>3</v>
      </c>
      <c r="E61" s="48"/>
      <c r="F61" s="48"/>
      <c r="G61" s="49">
        <f t="shared" si="3"/>
        <v>0</v>
      </c>
      <c r="H61" s="65"/>
    </row>
    <row r="62" spans="1:8" s="26" customFormat="1">
      <c r="A62" s="67">
        <v>11</v>
      </c>
      <c r="B62" s="66" t="s">
        <v>186</v>
      </c>
      <c r="C62" s="31" t="s">
        <v>52</v>
      </c>
      <c r="D62" s="80">
        <v>48</v>
      </c>
      <c r="E62" s="48"/>
      <c r="F62" s="48"/>
      <c r="G62" s="49">
        <f t="shared" si="3"/>
        <v>0</v>
      </c>
      <c r="H62" s="65"/>
    </row>
    <row r="63" spans="1:8" s="26" customFormat="1" ht="25">
      <c r="A63" s="67">
        <v>12</v>
      </c>
      <c r="B63" s="33" t="s">
        <v>187</v>
      </c>
      <c r="C63" s="31" t="s">
        <v>82</v>
      </c>
      <c r="D63" s="80">
        <v>1</v>
      </c>
      <c r="E63" s="48"/>
      <c r="F63" s="48"/>
      <c r="G63" s="49">
        <f t="shared" si="3"/>
        <v>0</v>
      </c>
      <c r="H63" s="65"/>
    </row>
    <row r="64" spans="1:8" s="26" customFormat="1" ht="13">
      <c r="A64" s="70">
        <v>724</v>
      </c>
      <c r="B64" s="71" t="s">
        <v>80</v>
      </c>
      <c r="C64" s="31"/>
      <c r="D64" s="80"/>
      <c r="E64" s="48"/>
      <c r="F64" s="48"/>
      <c r="G64" s="49"/>
      <c r="H64" s="65"/>
    </row>
    <row r="65" spans="1:8" s="26" customFormat="1">
      <c r="A65" s="64">
        <v>1</v>
      </c>
      <c r="B65" s="33" t="s">
        <v>81</v>
      </c>
      <c r="C65" s="31" t="s">
        <v>82</v>
      </c>
      <c r="D65" s="80">
        <v>1</v>
      </c>
      <c r="E65" s="48"/>
      <c r="F65" s="48"/>
      <c r="G65" s="49">
        <f t="shared" ref="G65:G66" si="4">(E65+F65)*D65</f>
        <v>0</v>
      </c>
      <c r="H65" s="65"/>
    </row>
    <row r="66" spans="1:8" s="26" customFormat="1">
      <c r="A66" s="64">
        <v>2</v>
      </c>
      <c r="B66" s="33" t="s">
        <v>74</v>
      </c>
      <c r="C66" s="31" t="s">
        <v>5</v>
      </c>
      <c r="D66" s="80">
        <v>1</v>
      </c>
      <c r="E66" s="48"/>
      <c r="F66" s="48"/>
      <c r="G66" s="49">
        <f t="shared" si="4"/>
        <v>0</v>
      </c>
      <c r="H66" s="65"/>
    </row>
    <row r="67" spans="1:8" s="26" customFormat="1">
      <c r="A67" s="64">
        <v>3</v>
      </c>
      <c r="B67" s="33" t="s">
        <v>83</v>
      </c>
      <c r="C67" s="31" t="s">
        <v>11</v>
      </c>
      <c r="D67" s="80">
        <v>1</v>
      </c>
      <c r="E67" s="48"/>
      <c r="F67" s="48"/>
      <c r="G67" s="49">
        <f>SUM(G65:G66)*D67/100</f>
        <v>0</v>
      </c>
      <c r="H67" s="65"/>
    </row>
    <row r="68" spans="1:8" s="26" customFormat="1" ht="13">
      <c r="A68" s="76">
        <v>731</v>
      </c>
      <c r="B68" s="77" t="s">
        <v>84</v>
      </c>
      <c r="C68" s="31"/>
      <c r="D68" s="80"/>
      <c r="E68" s="48"/>
      <c r="F68" s="48"/>
      <c r="G68" s="49"/>
      <c r="H68" s="65"/>
    </row>
    <row r="69" spans="1:8" s="26" customFormat="1" ht="25">
      <c r="A69" s="64">
        <v>1</v>
      </c>
      <c r="B69" s="33" t="s">
        <v>85</v>
      </c>
      <c r="C69" s="31" t="s">
        <v>5</v>
      </c>
      <c r="D69" s="80">
        <v>1</v>
      </c>
      <c r="E69" s="48"/>
      <c r="F69" s="48"/>
      <c r="G69" s="49">
        <f t="shared" ref="G69:G99" si="5">(E69)*D69</f>
        <v>0</v>
      </c>
      <c r="H69" s="65"/>
    </row>
    <row r="70" spans="1:8" s="26" customFormat="1">
      <c r="A70" s="64">
        <v>2</v>
      </c>
      <c r="B70" s="33" t="s">
        <v>103</v>
      </c>
      <c r="C70" s="31" t="s">
        <v>5</v>
      </c>
      <c r="D70" s="80">
        <v>3</v>
      </c>
      <c r="E70" s="48"/>
      <c r="F70" s="48"/>
      <c r="G70" s="49">
        <f t="shared" si="5"/>
        <v>0</v>
      </c>
      <c r="H70" s="65"/>
    </row>
    <row r="71" spans="1:8" s="26" customFormat="1">
      <c r="A71" s="64">
        <v>3</v>
      </c>
      <c r="B71" s="33" t="s">
        <v>86</v>
      </c>
      <c r="C71" s="31" t="s">
        <v>5</v>
      </c>
      <c r="D71" s="80">
        <v>1</v>
      </c>
      <c r="E71" s="48"/>
      <c r="F71" s="48"/>
      <c r="G71" s="49">
        <f t="shared" si="5"/>
        <v>0</v>
      </c>
      <c r="H71" s="65"/>
    </row>
    <row r="72" spans="1:8" s="26" customFormat="1">
      <c r="A72" s="64">
        <v>4</v>
      </c>
      <c r="B72" s="33" t="s">
        <v>87</v>
      </c>
      <c r="C72" s="31" t="s">
        <v>5</v>
      </c>
      <c r="D72" s="80">
        <v>1</v>
      </c>
      <c r="E72" s="48"/>
      <c r="F72" s="48"/>
      <c r="G72" s="49">
        <f t="shared" si="5"/>
        <v>0</v>
      </c>
      <c r="H72" s="65"/>
    </row>
    <row r="73" spans="1:8" s="26" customFormat="1">
      <c r="A73" s="64">
        <v>5</v>
      </c>
      <c r="B73" s="33" t="s">
        <v>88</v>
      </c>
      <c r="C73" s="31" t="s">
        <v>5</v>
      </c>
      <c r="D73" s="80">
        <v>1</v>
      </c>
      <c r="E73" s="48"/>
      <c r="F73" s="48"/>
      <c r="G73" s="49">
        <f t="shared" si="5"/>
        <v>0</v>
      </c>
      <c r="H73" s="65"/>
    </row>
    <row r="74" spans="1:8" s="26" customFormat="1">
      <c r="A74" s="64">
        <v>6</v>
      </c>
      <c r="B74" s="33" t="s">
        <v>89</v>
      </c>
      <c r="C74" s="31" t="s">
        <v>5</v>
      </c>
      <c r="D74" s="80">
        <v>1</v>
      </c>
      <c r="E74" s="48"/>
      <c r="F74" s="48"/>
      <c r="G74" s="49">
        <f t="shared" si="5"/>
        <v>0</v>
      </c>
      <c r="H74" s="65"/>
    </row>
    <row r="75" spans="1:8" s="26" customFormat="1">
      <c r="A75" s="64">
        <v>7</v>
      </c>
      <c r="B75" s="33" t="s">
        <v>90</v>
      </c>
      <c r="C75" s="31" t="s">
        <v>11</v>
      </c>
      <c r="D75" s="80">
        <v>3.3</v>
      </c>
      <c r="E75" s="48"/>
      <c r="F75" s="48"/>
      <c r="G75" s="49">
        <f t="shared" si="5"/>
        <v>0</v>
      </c>
      <c r="H75" s="65"/>
    </row>
    <row r="76" spans="1:8" s="26" customFormat="1">
      <c r="A76" s="64">
        <v>8</v>
      </c>
      <c r="B76" s="33" t="s">
        <v>91</v>
      </c>
      <c r="C76" s="31" t="s">
        <v>5</v>
      </c>
      <c r="D76" s="80">
        <v>2</v>
      </c>
      <c r="E76" s="48"/>
      <c r="F76" s="48"/>
      <c r="G76" s="49">
        <f t="shared" si="5"/>
        <v>0</v>
      </c>
      <c r="H76" s="65"/>
    </row>
    <row r="77" spans="1:8" s="26" customFormat="1">
      <c r="A77" s="64">
        <v>9</v>
      </c>
      <c r="B77" s="33" t="s">
        <v>92</v>
      </c>
      <c r="C77" s="31" t="s">
        <v>5</v>
      </c>
      <c r="D77" s="80">
        <v>2</v>
      </c>
      <c r="E77" s="48"/>
      <c r="F77" s="48"/>
      <c r="G77" s="49">
        <f t="shared" si="5"/>
        <v>0</v>
      </c>
      <c r="H77" s="65"/>
    </row>
    <row r="78" spans="1:8" s="26" customFormat="1" ht="25">
      <c r="A78" s="64">
        <v>10</v>
      </c>
      <c r="B78" s="33" t="s">
        <v>93</v>
      </c>
      <c r="C78" s="31" t="s">
        <v>82</v>
      </c>
      <c r="D78" s="80">
        <v>1</v>
      </c>
      <c r="E78" s="48"/>
      <c r="F78" s="48"/>
      <c r="G78" s="49">
        <f t="shared" si="5"/>
        <v>0</v>
      </c>
      <c r="H78" s="65"/>
    </row>
    <row r="79" spans="1:8" s="26" customFormat="1" ht="13">
      <c r="A79" s="32">
        <v>732</v>
      </c>
      <c r="B79" s="63" t="s">
        <v>96</v>
      </c>
      <c r="C79" s="31"/>
      <c r="D79" s="80"/>
      <c r="E79" s="48"/>
      <c r="F79" s="48"/>
      <c r="G79" s="49"/>
      <c r="H79" s="65"/>
    </row>
    <row r="80" spans="1:8" s="26" customFormat="1" ht="25">
      <c r="A80" s="64">
        <v>1</v>
      </c>
      <c r="B80" s="33" t="s">
        <v>97</v>
      </c>
      <c r="C80" s="31" t="s">
        <v>5</v>
      </c>
      <c r="D80" s="80">
        <v>2</v>
      </c>
      <c r="E80" s="48"/>
      <c r="F80" s="48"/>
      <c r="G80" s="49">
        <f t="shared" si="5"/>
        <v>0</v>
      </c>
      <c r="H80" s="65"/>
    </row>
    <row r="81" spans="1:8" s="26" customFormat="1">
      <c r="A81" s="64">
        <v>2</v>
      </c>
      <c r="B81" s="33" t="s">
        <v>98</v>
      </c>
      <c r="C81" s="31" t="s">
        <v>5</v>
      </c>
      <c r="D81" s="80">
        <v>30</v>
      </c>
      <c r="E81" s="48"/>
      <c r="F81" s="48"/>
      <c r="G81" s="49">
        <f t="shared" si="5"/>
        <v>0</v>
      </c>
      <c r="H81" s="65"/>
    </row>
    <row r="82" spans="1:8" s="26" customFormat="1">
      <c r="A82" s="64">
        <v>3</v>
      </c>
      <c r="B82" s="33" t="s">
        <v>99</v>
      </c>
      <c r="C82" s="31" t="s">
        <v>5</v>
      </c>
      <c r="D82" s="80">
        <v>2</v>
      </c>
      <c r="E82" s="48"/>
      <c r="F82" s="48"/>
      <c r="G82" s="49">
        <f t="shared" si="5"/>
        <v>0</v>
      </c>
      <c r="H82" s="65"/>
    </row>
    <row r="83" spans="1:8" s="26" customFormat="1" ht="25">
      <c r="A83" s="64">
        <v>4</v>
      </c>
      <c r="B83" s="33" t="s">
        <v>100</v>
      </c>
      <c r="C83" s="31" t="s">
        <v>5</v>
      </c>
      <c r="D83" s="80">
        <v>1</v>
      </c>
      <c r="E83" s="48"/>
      <c r="F83" s="48"/>
      <c r="G83" s="49">
        <f t="shared" si="5"/>
        <v>0</v>
      </c>
      <c r="H83" s="65"/>
    </row>
    <row r="84" spans="1:8" s="26" customFormat="1" ht="25">
      <c r="A84" s="64">
        <v>5</v>
      </c>
      <c r="B84" s="33" t="s">
        <v>101</v>
      </c>
      <c r="C84" s="31" t="s">
        <v>5</v>
      </c>
      <c r="D84" s="80">
        <v>3</v>
      </c>
      <c r="E84" s="48"/>
      <c r="F84" s="48"/>
      <c r="G84" s="49">
        <f t="shared" si="5"/>
        <v>0</v>
      </c>
      <c r="H84" s="65"/>
    </row>
    <row r="85" spans="1:8" s="26" customFormat="1">
      <c r="A85" s="64">
        <v>6</v>
      </c>
      <c r="B85" s="33" t="s">
        <v>130</v>
      </c>
      <c r="C85" s="31" t="s">
        <v>5</v>
      </c>
      <c r="D85" s="80">
        <v>3</v>
      </c>
      <c r="E85" s="48"/>
      <c r="F85" s="48"/>
      <c r="G85" s="49">
        <f t="shared" si="5"/>
        <v>0</v>
      </c>
      <c r="H85" s="65"/>
    </row>
    <row r="86" spans="1:8" s="26" customFormat="1">
      <c r="A86" s="64">
        <v>7</v>
      </c>
      <c r="B86" s="33" t="s">
        <v>131</v>
      </c>
      <c r="C86" s="31" t="s">
        <v>5</v>
      </c>
      <c r="D86" s="80">
        <v>1</v>
      </c>
      <c r="E86" s="48"/>
      <c r="F86" s="48"/>
      <c r="G86" s="49">
        <f t="shared" si="5"/>
        <v>0</v>
      </c>
      <c r="H86" s="65"/>
    </row>
    <row r="87" spans="1:8" s="26" customFormat="1" ht="25">
      <c r="A87" s="64">
        <v>8</v>
      </c>
      <c r="B87" s="33" t="s">
        <v>102</v>
      </c>
      <c r="C87" s="31" t="s">
        <v>5</v>
      </c>
      <c r="D87" s="80">
        <v>2</v>
      </c>
      <c r="E87" s="48"/>
      <c r="F87" s="48"/>
      <c r="G87" s="49">
        <f t="shared" si="5"/>
        <v>0</v>
      </c>
      <c r="H87" s="65"/>
    </row>
    <row r="88" spans="1:8" s="26" customFormat="1" ht="25">
      <c r="A88" s="64">
        <v>9</v>
      </c>
      <c r="B88" s="33" t="s">
        <v>152</v>
      </c>
      <c r="C88" s="31" t="s">
        <v>5</v>
      </c>
      <c r="D88" s="80">
        <v>2</v>
      </c>
      <c r="E88" s="48"/>
      <c r="F88" s="48"/>
      <c r="G88" s="49">
        <f t="shared" si="5"/>
        <v>0</v>
      </c>
      <c r="H88" s="65"/>
    </row>
    <row r="89" spans="1:8" s="26" customFormat="1">
      <c r="A89" s="64">
        <v>10</v>
      </c>
      <c r="B89" s="33" t="s">
        <v>104</v>
      </c>
      <c r="C89" s="31" t="s">
        <v>5</v>
      </c>
      <c r="D89" s="80">
        <v>3</v>
      </c>
      <c r="E89" s="48"/>
      <c r="F89" s="48"/>
      <c r="G89" s="49">
        <f t="shared" si="5"/>
        <v>0</v>
      </c>
      <c r="H89" s="65"/>
    </row>
    <row r="90" spans="1:8" s="26" customFormat="1" ht="25">
      <c r="A90" s="64">
        <v>11</v>
      </c>
      <c r="B90" s="33" t="s">
        <v>107</v>
      </c>
      <c r="C90" s="31" t="s">
        <v>5</v>
      </c>
      <c r="D90" s="80">
        <v>1</v>
      </c>
      <c r="E90" s="48"/>
      <c r="F90" s="48"/>
      <c r="G90" s="49">
        <f t="shared" si="5"/>
        <v>0</v>
      </c>
      <c r="H90" s="65"/>
    </row>
    <row r="91" spans="1:8" s="26" customFormat="1" ht="25">
      <c r="A91" s="64">
        <v>12</v>
      </c>
      <c r="B91" s="33" t="s">
        <v>105</v>
      </c>
      <c r="C91" s="31" t="s">
        <v>5</v>
      </c>
      <c r="D91" s="80">
        <v>3</v>
      </c>
      <c r="E91" s="48"/>
      <c r="F91" s="48"/>
      <c r="G91" s="49">
        <f t="shared" si="5"/>
        <v>0</v>
      </c>
      <c r="H91" s="65"/>
    </row>
    <row r="92" spans="1:8" s="26" customFormat="1" ht="25">
      <c r="A92" s="64">
        <v>13</v>
      </c>
      <c r="B92" s="33" t="s">
        <v>196</v>
      </c>
      <c r="C92" s="31" t="s">
        <v>5</v>
      </c>
      <c r="D92" s="80">
        <v>2</v>
      </c>
      <c r="E92" s="48"/>
      <c r="F92" s="48"/>
      <c r="G92" s="49">
        <f t="shared" si="5"/>
        <v>0</v>
      </c>
      <c r="H92" s="65"/>
    </row>
    <row r="93" spans="1:8" s="26" customFormat="1">
      <c r="A93" s="64">
        <v>14</v>
      </c>
      <c r="B93" s="33" t="s">
        <v>106</v>
      </c>
      <c r="C93" s="31" t="s">
        <v>5</v>
      </c>
      <c r="D93" s="80">
        <v>1</v>
      </c>
      <c r="E93" s="48"/>
      <c r="F93" s="48"/>
      <c r="G93" s="49">
        <f t="shared" si="5"/>
        <v>0</v>
      </c>
      <c r="H93" s="65"/>
    </row>
    <row r="94" spans="1:8" s="26" customFormat="1">
      <c r="A94" s="64">
        <v>15</v>
      </c>
      <c r="B94" s="33" t="s">
        <v>108</v>
      </c>
      <c r="C94" s="31" t="s">
        <v>5</v>
      </c>
      <c r="D94" s="80">
        <v>1</v>
      </c>
      <c r="E94" s="48"/>
      <c r="F94" s="48"/>
      <c r="G94" s="49">
        <f t="shared" si="5"/>
        <v>0</v>
      </c>
      <c r="H94" s="65"/>
    </row>
    <row r="95" spans="1:8" s="26" customFormat="1">
      <c r="A95" s="64">
        <v>16</v>
      </c>
      <c r="B95" s="33" t="s">
        <v>109</v>
      </c>
      <c r="C95" s="31" t="s">
        <v>11</v>
      </c>
      <c r="D95" s="80">
        <v>1.65</v>
      </c>
      <c r="E95" s="48"/>
      <c r="F95" s="48"/>
      <c r="G95" s="49">
        <f t="shared" si="5"/>
        <v>0</v>
      </c>
      <c r="H95" s="65"/>
    </row>
    <row r="96" spans="1:8" s="26" customFormat="1">
      <c r="A96" s="64">
        <v>17</v>
      </c>
      <c r="B96" s="33" t="s">
        <v>110</v>
      </c>
      <c r="C96" s="31" t="s">
        <v>5</v>
      </c>
      <c r="D96" s="80">
        <v>1</v>
      </c>
      <c r="E96" s="48"/>
      <c r="F96" s="48"/>
      <c r="G96" s="49">
        <f t="shared" si="5"/>
        <v>0</v>
      </c>
      <c r="H96" s="65"/>
    </row>
    <row r="97" spans="1:8" s="26" customFormat="1">
      <c r="A97" s="64">
        <v>18</v>
      </c>
      <c r="B97" s="33" t="s">
        <v>192</v>
      </c>
      <c r="C97" s="31" t="s">
        <v>5</v>
      </c>
      <c r="D97" s="80">
        <v>1</v>
      </c>
      <c r="E97" s="48"/>
      <c r="F97" s="48"/>
      <c r="G97" s="49">
        <f t="shared" si="5"/>
        <v>0</v>
      </c>
      <c r="H97" s="65"/>
    </row>
    <row r="98" spans="1:8" s="26" customFormat="1">
      <c r="A98" s="64">
        <v>19</v>
      </c>
      <c r="B98" s="33" t="s">
        <v>111</v>
      </c>
      <c r="C98" s="31" t="s">
        <v>82</v>
      </c>
      <c r="D98" s="80">
        <v>1</v>
      </c>
      <c r="E98" s="48"/>
      <c r="F98" s="48"/>
      <c r="G98" s="49">
        <f t="shared" si="5"/>
        <v>0</v>
      </c>
      <c r="H98" s="65"/>
    </row>
    <row r="99" spans="1:8" s="26" customFormat="1" ht="25">
      <c r="A99" s="64">
        <v>20</v>
      </c>
      <c r="B99" s="33" t="s">
        <v>112</v>
      </c>
      <c r="C99" s="31" t="s">
        <v>82</v>
      </c>
      <c r="D99" s="80">
        <v>1</v>
      </c>
      <c r="E99" s="48"/>
      <c r="F99" s="48"/>
      <c r="G99" s="49">
        <f t="shared" si="5"/>
        <v>0</v>
      </c>
      <c r="H99" s="65"/>
    </row>
    <row r="100" spans="1:8" ht="13">
      <c r="A100" s="60">
        <v>733</v>
      </c>
      <c r="B100" s="61" t="s">
        <v>15</v>
      </c>
      <c r="C100" s="20"/>
      <c r="D100" s="81"/>
      <c r="E100" s="91"/>
      <c r="F100" s="92"/>
      <c r="G100" s="62"/>
      <c r="H100" s="17"/>
    </row>
    <row r="101" spans="1:8" ht="13">
      <c r="A101" s="30">
        <v>1</v>
      </c>
      <c r="B101" s="33" t="s">
        <v>20</v>
      </c>
      <c r="C101" s="31" t="s">
        <v>52</v>
      </c>
      <c r="D101" s="80">
        <v>32</v>
      </c>
      <c r="E101" s="48"/>
      <c r="F101" s="48"/>
      <c r="G101" s="49">
        <f t="shared" ref="G101:G108" si="6">(E101)*D101</f>
        <v>0</v>
      </c>
      <c r="H101" s="17"/>
    </row>
    <row r="102" spans="1:8" ht="13">
      <c r="A102" s="30">
        <v>3</v>
      </c>
      <c r="B102" s="33" t="s">
        <v>21</v>
      </c>
      <c r="C102" s="31" t="s">
        <v>52</v>
      </c>
      <c r="D102" s="80">
        <v>3</v>
      </c>
      <c r="E102" s="48"/>
      <c r="F102" s="48"/>
      <c r="G102" s="49">
        <f t="shared" si="6"/>
        <v>0</v>
      </c>
      <c r="H102" s="17"/>
    </row>
    <row r="103" spans="1:8" ht="13">
      <c r="A103" s="30">
        <v>4</v>
      </c>
      <c r="B103" s="33" t="s">
        <v>22</v>
      </c>
      <c r="C103" s="31" t="s">
        <v>52</v>
      </c>
      <c r="D103" s="80">
        <v>13</v>
      </c>
      <c r="E103" s="48"/>
      <c r="F103" s="48"/>
      <c r="G103" s="49">
        <f t="shared" si="6"/>
        <v>0</v>
      </c>
      <c r="H103" s="17"/>
    </row>
    <row r="104" spans="1:8" ht="13">
      <c r="A104" s="30">
        <v>5</v>
      </c>
      <c r="B104" s="33" t="s">
        <v>27</v>
      </c>
      <c r="C104" s="31" t="s">
        <v>52</v>
      </c>
      <c r="D104" s="80">
        <v>8</v>
      </c>
      <c r="E104" s="48"/>
      <c r="F104" s="48"/>
      <c r="G104" s="49">
        <f t="shared" si="6"/>
        <v>0</v>
      </c>
      <c r="H104" s="17"/>
    </row>
    <row r="105" spans="1:8" ht="13">
      <c r="A105" s="30">
        <v>6</v>
      </c>
      <c r="B105" s="33" t="s">
        <v>23</v>
      </c>
      <c r="C105" s="31" t="s">
        <v>52</v>
      </c>
      <c r="D105" s="80">
        <v>47</v>
      </c>
      <c r="E105" s="48"/>
      <c r="F105" s="48"/>
      <c r="G105" s="49">
        <f t="shared" si="6"/>
        <v>0</v>
      </c>
      <c r="H105" s="17"/>
    </row>
    <row r="106" spans="1:8" ht="13">
      <c r="A106" s="30">
        <v>7</v>
      </c>
      <c r="B106" s="33" t="s">
        <v>24</v>
      </c>
      <c r="C106" s="31" t="s">
        <v>52</v>
      </c>
      <c r="D106" s="80">
        <v>20</v>
      </c>
      <c r="E106" s="48"/>
      <c r="F106" s="48"/>
      <c r="G106" s="49">
        <f>(E106)*D106</f>
        <v>0</v>
      </c>
      <c r="H106" s="17"/>
    </row>
    <row r="107" spans="1:8" ht="13">
      <c r="A107" s="30">
        <v>16</v>
      </c>
      <c r="B107" s="34" t="s">
        <v>25</v>
      </c>
      <c r="C107" s="31" t="s">
        <v>52</v>
      </c>
      <c r="D107" s="80">
        <f>SUM(D101:D105)</f>
        <v>103</v>
      </c>
      <c r="E107" s="48"/>
      <c r="F107" s="48"/>
      <c r="G107" s="49">
        <f t="shared" si="6"/>
        <v>0</v>
      </c>
      <c r="H107" s="17"/>
    </row>
    <row r="108" spans="1:8" ht="13">
      <c r="A108" s="30">
        <v>17</v>
      </c>
      <c r="B108" s="34" t="s">
        <v>35</v>
      </c>
      <c r="C108" s="31" t="s">
        <v>52</v>
      </c>
      <c r="D108" s="80">
        <f>SUM(D106)</f>
        <v>20</v>
      </c>
      <c r="E108" s="48"/>
      <c r="F108" s="48"/>
      <c r="G108" s="49">
        <f t="shared" si="6"/>
        <v>0</v>
      </c>
      <c r="H108" s="17"/>
    </row>
    <row r="109" spans="1:8" ht="13">
      <c r="A109" s="30">
        <v>18</v>
      </c>
      <c r="B109" s="34" t="s">
        <v>36</v>
      </c>
      <c r="C109" s="31" t="s">
        <v>11</v>
      </c>
      <c r="D109" s="80">
        <v>1.5</v>
      </c>
      <c r="E109" s="48"/>
      <c r="F109" s="48"/>
      <c r="G109" s="49">
        <f>SUM(G101:G108)*D109/100</f>
        <v>0</v>
      </c>
      <c r="H109" s="17"/>
    </row>
    <row r="110" spans="1:8" ht="12" customHeight="1">
      <c r="A110" s="29">
        <v>734</v>
      </c>
      <c r="B110" s="39" t="s">
        <v>16</v>
      </c>
      <c r="C110" s="14"/>
      <c r="D110" s="82"/>
      <c r="E110" s="57"/>
      <c r="F110" s="57"/>
      <c r="G110" s="46"/>
      <c r="H110" s="16"/>
    </row>
    <row r="111" spans="1:8" ht="12" customHeight="1">
      <c r="A111" s="30">
        <v>1</v>
      </c>
      <c r="B111" s="35" t="s">
        <v>34</v>
      </c>
      <c r="C111" s="1" t="s">
        <v>5</v>
      </c>
      <c r="D111" s="83">
        <v>5</v>
      </c>
      <c r="E111" s="50"/>
      <c r="F111" s="50"/>
      <c r="G111" s="49">
        <f t="shared" ref="G111:G140" si="7">(E111+F111)*D111</f>
        <v>0</v>
      </c>
      <c r="H111" s="42"/>
    </row>
    <row r="112" spans="1:8" ht="12" customHeight="1">
      <c r="A112" s="30">
        <v>2</v>
      </c>
      <c r="B112" s="35" t="s">
        <v>26</v>
      </c>
      <c r="C112" s="1" t="s">
        <v>5</v>
      </c>
      <c r="D112" s="83">
        <v>21</v>
      </c>
      <c r="E112" s="50"/>
      <c r="F112" s="51"/>
      <c r="G112" s="49">
        <f t="shared" si="7"/>
        <v>0</v>
      </c>
      <c r="H112" s="42"/>
    </row>
    <row r="113" spans="1:8" ht="12" customHeight="1">
      <c r="A113" s="30">
        <v>3</v>
      </c>
      <c r="B113" s="35" t="s">
        <v>113</v>
      </c>
      <c r="C113" s="1" t="s">
        <v>5</v>
      </c>
      <c r="D113" s="83">
        <v>4</v>
      </c>
      <c r="E113" s="50"/>
      <c r="F113" s="51"/>
      <c r="G113" s="49">
        <f t="shared" si="7"/>
        <v>0</v>
      </c>
      <c r="H113" s="42"/>
    </row>
    <row r="114" spans="1:8">
      <c r="A114" s="30">
        <v>4</v>
      </c>
      <c r="B114" s="44" t="s">
        <v>193</v>
      </c>
      <c r="C114" s="1" t="s">
        <v>5</v>
      </c>
      <c r="D114" s="83">
        <v>3</v>
      </c>
      <c r="E114" s="50"/>
      <c r="F114" s="50"/>
      <c r="G114" s="49">
        <f t="shared" si="7"/>
        <v>0</v>
      </c>
      <c r="H114" s="42"/>
    </row>
    <row r="115" spans="1:8">
      <c r="A115" s="30">
        <v>5</v>
      </c>
      <c r="B115" s="44" t="s">
        <v>37</v>
      </c>
      <c r="C115" s="1" t="s">
        <v>5</v>
      </c>
      <c r="D115" s="83">
        <f>D114</f>
        <v>3</v>
      </c>
      <c r="E115" s="50"/>
      <c r="F115" s="50"/>
      <c r="G115" s="49">
        <f t="shared" si="7"/>
        <v>0</v>
      </c>
      <c r="H115" s="42"/>
    </row>
    <row r="116" spans="1:8" ht="12" customHeight="1">
      <c r="A116" s="30">
        <v>6</v>
      </c>
      <c r="B116" s="44" t="s">
        <v>114</v>
      </c>
      <c r="C116" s="1" t="s">
        <v>5</v>
      </c>
      <c r="D116" s="83">
        <f>D114</f>
        <v>3</v>
      </c>
      <c r="E116" s="50"/>
      <c r="F116" s="50"/>
      <c r="G116" s="49">
        <f t="shared" si="7"/>
        <v>0</v>
      </c>
      <c r="H116" s="42"/>
    </row>
    <row r="117" spans="1:8" ht="12" customHeight="1">
      <c r="A117" s="30">
        <v>9</v>
      </c>
      <c r="B117" s="44" t="s">
        <v>115</v>
      </c>
      <c r="C117" s="1" t="s">
        <v>5</v>
      </c>
      <c r="D117" s="83">
        <v>2</v>
      </c>
      <c r="E117" s="50"/>
      <c r="F117" s="51"/>
      <c r="G117" s="49">
        <f t="shared" si="7"/>
        <v>0</v>
      </c>
      <c r="H117" s="42"/>
    </row>
    <row r="118" spans="1:8" ht="12" customHeight="1">
      <c r="A118" s="30">
        <v>10</v>
      </c>
      <c r="B118" s="44" t="s">
        <v>116</v>
      </c>
      <c r="C118" s="1" t="s">
        <v>5</v>
      </c>
      <c r="D118" s="83">
        <v>6</v>
      </c>
      <c r="E118" s="50"/>
      <c r="F118" s="51"/>
      <c r="G118" s="49">
        <f t="shared" si="7"/>
        <v>0</v>
      </c>
      <c r="H118" s="42"/>
    </row>
    <row r="119" spans="1:8" ht="12" customHeight="1">
      <c r="A119" s="30">
        <v>12</v>
      </c>
      <c r="B119" s="44" t="s">
        <v>117</v>
      </c>
      <c r="C119" s="1" t="s">
        <v>5</v>
      </c>
      <c r="D119" s="83">
        <v>2</v>
      </c>
      <c r="E119" s="50"/>
      <c r="F119" s="51"/>
      <c r="G119" s="49">
        <f t="shared" si="7"/>
        <v>0</v>
      </c>
      <c r="H119" s="42"/>
    </row>
    <row r="120" spans="1:8" ht="12" customHeight="1">
      <c r="A120" s="30">
        <v>13</v>
      </c>
      <c r="B120" s="44" t="s">
        <v>118</v>
      </c>
      <c r="C120" s="1" t="s">
        <v>5</v>
      </c>
      <c r="D120" s="83">
        <v>17</v>
      </c>
      <c r="E120" s="50"/>
      <c r="F120" s="51"/>
      <c r="G120" s="49">
        <f t="shared" si="7"/>
        <v>0</v>
      </c>
      <c r="H120" s="42"/>
    </row>
    <row r="121" spans="1:8" ht="12" customHeight="1">
      <c r="A121" s="30">
        <v>14</v>
      </c>
      <c r="B121" s="44" t="s">
        <v>119</v>
      </c>
      <c r="C121" s="1" t="s">
        <v>5</v>
      </c>
      <c r="D121" s="83">
        <v>2</v>
      </c>
      <c r="E121" s="50"/>
      <c r="F121" s="51"/>
      <c r="G121" s="49">
        <f t="shared" si="7"/>
        <v>0</v>
      </c>
      <c r="H121" s="42"/>
    </row>
    <row r="122" spans="1:8" ht="12" customHeight="1">
      <c r="A122" s="30">
        <v>16</v>
      </c>
      <c r="B122" s="44" t="s">
        <v>120</v>
      </c>
      <c r="C122" s="1" t="s">
        <v>5</v>
      </c>
      <c r="D122" s="83">
        <v>2</v>
      </c>
      <c r="E122" s="50"/>
      <c r="F122" s="51"/>
      <c r="G122" s="49">
        <f t="shared" si="7"/>
        <v>0</v>
      </c>
      <c r="H122" s="42"/>
    </row>
    <row r="123" spans="1:8" ht="12" customHeight="1">
      <c r="A123" s="30">
        <v>17</v>
      </c>
      <c r="B123" s="44" t="s">
        <v>121</v>
      </c>
      <c r="C123" s="1" t="s">
        <v>5</v>
      </c>
      <c r="D123" s="83">
        <v>4</v>
      </c>
      <c r="E123" s="50"/>
      <c r="F123" s="51"/>
      <c r="G123" s="49">
        <f t="shared" si="7"/>
        <v>0</v>
      </c>
      <c r="H123" s="42"/>
    </row>
    <row r="124" spans="1:8" ht="12" customHeight="1">
      <c r="A124" s="30">
        <v>18</v>
      </c>
      <c r="B124" s="44" t="s">
        <v>122</v>
      </c>
      <c r="C124" s="1" t="s">
        <v>5</v>
      </c>
      <c r="D124" s="83">
        <v>3</v>
      </c>
      <c r="E124" s="50"/>
      <c r="F124" s="51"/>
      <c r="G124" s="49">
        <f t="shared" si="7"/>
        <v>0</v>
      </c>
      <c r="H124" s="42"/>
    </row>
    <row r="125" spans="1:8" ht="12" customHeight="1">
      <c r="A125" s="30">
        <v>19</v>
      </c>
      <c r="B125" s="44" t="s">
        <v>123</v>
      </c>
      <c r="C125" s="1" t="s">
        <v>5</v>
      </c>
      <c r="D125" s="83">
        <v>1</v>
      </c>
      <c r="E125" s="50"/>
      <c r="F125" s="51"/>
      <c r="G125" s="49">
        <f t="shared" si="7"/>
        <v>0</v>
      </c>
      <c r="H125" s="42"/>
    </row>
    <row r="126" spans="1:8" ht="12" customHeight="1">
      <c r="A126" s="30">
        <v>20</v>
      </c>
      <c r="B126" s="44" t="s">
        <v>124</v>
      </c>
      <c r="C126" s="1" t="s">
        <v>5</v>
      </c>
      <c r="D126" s="83">
        <v>4</v>
      </c>
      <c r="E126" s="50"/>
      <c r="F126" s="51"/>
      <c r="G126" s="49">
        <f t="shared" si="7"/>
        <v>0</v>
      </c>
      <c r="H126" s="42"/>
    </row>
    <row r="127" spans="1:8" ht="12" customHeight="1">
      <c r="A127" s="30">
        <v>21</v>
      </c>
      <c r="B127" s="44" t="s">
        <v>125</v>
      </c>
      <c r="C127" s="1" t="s">
        <v>5</v>
      </c>
      <c r="D127" s="83">
        <v>2</v>
      </c>
      <c r="E127" s="50"/>
      <c r="F127" s="51"/>
      <c r="G127" s="49">
        <f t="shared" si="7"/>
        <v>0</v>
      </c>
      <c r="H127" s="42"/>
    </row>
    <row r="128" spans="1:8" ht="12" customHeight="1">
      <c r="A128" s="30">
        <v>22</v>
      </c>
      <c r="B128" s="35" t="s">
        <v>126</v>
      </c>
      <c r="C128" s="1" t="s">
        <v>5</v>
      </c>
      <c r="D128" s="83">
        <v>3</v>
      </c>
      <c r="E128" s="50"/>
      <c r="F128" s="51"/>
      <c r="G128" s="49">
        <f t="shared" si="7"/>
        <v>0</v>
      </c>
      <c r="H128" s="42"/>
    </row>
    <row r="129" spans="1:8" ht="12" customHeight="1">
      <c r="A129" s="30">
        <v>24</v>
      </c>
      <c r="B129" s="35" t="s">
        <v>127</v>
      </c>
      <c r="C129" s="1" t="s">
        <v>5</v>
      </c>
      <c r="D129" s="83">
        <v>11</v>
      </c>
      <c r="E129" s="50"/>
      <c r="F129" s="51"/>
      <c r="G129" s="49">
        <f t="shared" si="7"/>
        <v>0</v>
      </c>
      <c r="H129" s="42"/>
    </row>
    <row r="130" spans="1:8" ht="12" customHeight="1">
      <c r="A130" s="30">
        <v>25</v>
      </c>
      <c r="B130" s="35" t="s">
        <v>128</v>
      </c>
      <c r="C130" s="1" t="s">
        <v>5</v>
      </c>
      <c r="D130" s="83">
        <v>1</v>
      </c>
      <c r="E130" s="50"/>
      <c r="F130" s="50"/>
      <c r="G130" s="49">
        <f t="shared" si="7"/>
        <v>0</v>
      </c>
      <c r="H130" s="42"/>
    </row>
    <row r="131" spans="1:8" ht="12" customHeight="1">
      <c r="A131" s="30">
        <v>26</v>
      </c>
      <c r="B131" s="35" t="s">
        <v>129</v>
      </c>
      <c r="C131" s="1" t="s">
        <v>5</v>
      </c>
      <c r="D131" s="83">
        <v>6</v>
      </c>
      <c r="E131" s="50"/>
      <c r="F131" s="51"/>
      <c r="G131" s="49">
        <f t="shared" si="7"/>
        <v>0</v>
      </c>
      <c r="H131" s="42"/>
    </row>
    <row r="132" spans="1:8" ht="12" customHeight="1">
      <c r="A132" s="30">
        <v>27</v>
      </c>
      <c r="B132" s="35" t="s">
        <v>132</v>
      </c>
      <c r="C132" s="1" t="s">
        <v>5</v>
      </c>
      <c r="D132" s="83">
        <v>3</v>
      </c>
      <c r="E132" s="50"/>
      <c r="F132" s="51"/>
      <c r="G132" s="49">
        <f t="shared" si="7"/>
        <v>0</v>
      </c>
      <c r="H132" s="42"/>
    </row>
    <row r="133" spans="1:8" ht="12" customHeight="1">
      <c r="A133" s="30">
        <v>28</v>
      </c>
      <c r="B133" s="35" t="s">
        <v>197</v>
      </c>
      <c r="C133" s="1" t="s">
        <v>5</v>
      </c>
      <c r="D133" s="83">
        <v>2</v>
      </c>
      <c r="E133" s="50"/>
      <c r="F133" s="51"/>
      <c r="G133" s="49">
        <f t="shared" si="7"/>
        <v>0</v>
      </c>
      <c r="H133" s="42"/>
    </row>
    <row r="134" spans="1:8" ht="12" customHeight="1">
      <c r="A134" s="30">
        <v>29</v>
      </c>
      <c r="B134" s="35" t="s">
        <v>133</v>
      </c>
      <c r="C134" s="1" t="s">
        <v>5</v>
      </c>
      <c r="D134" s="83">
        <f>SUM(D132:D133)</f>
        <v>5</v>
      </c>
      <c r="E134" s="50"/>
      <c r="F134" s="51"/>
      <c r="G134" s="49">
        <f t="shared" si="7"/>
        <v>0</v>
      </c>
      <c r="H134" s="42"/>
    </row>
    <row r="135" spans="1:8" ht="12" customHeight="1">
      <c r="A135" s="30">
        <v>30</v>
      </c>
      <c r="B135" s="35" t="s">
        <v>134</v>
      </c>
      <c r="C135" s="27" t="s">
        <v>5</v>
      </c>
      <c r="D135" s="83">
        <v>15</v>
      </c>
      <c r="E135" s="50"/>
      <c r="F135" s="50"/>
      <c r="G135" s="49">
        <f t="shared" si="7"/>
        <v>0</v>
      </c>
      <c r="H135" s="42"/>
    </row>
    <row r="136" spans="1:8" ht="12" customHeight="1">
      <c r="A136" s="30">
        <v>31</v>
      </c>
      <c r="B136" s="35" t="s">
        <v>135</v>
      </c>
      <c r="C136" s="27" t="s">
        <v>5</v>
      </c>
      <c r="D136" s="83">
        <v>1</v>
      </c>
      <c r="E136" s="50"/>
      <c r="F136" s="50"/>
      <c r="G136" s="49">
        <f t="shared" si="7"/>
        <v>0</v>
      </c>
      <c r="H136" s="42"/>
    </row>
    <row r="137" spans="1:8" ht="12" customHeight="1">
      <c r="A137" s="30">
        <v>32</v>
      </c>
      <c r="B137" s="35" t="s">
        <v>136</v>
      </c>
      <c r="C137" s="27" t="s">
        <v>5</v>
      </c>
      <c r="D137" s="83">
        <v>24</v>
      </c>
      <c r="E137" s="50"/>
      <c r="F137" s="50"/>
      <c r="G137" s="49">
        <f t="shared" si="7"/>
        <v>0</v>
      </c>
      <c r="H137" s="42"/>
    </row>
    <row r="138" spans="1:8" ht="12" customHeight="1">
      <c r="A138" s="30">
        <v>33</v>
      </c>
      <c r="B138" s="35" t="s">
        <v>137</v>
      </c>
      <c r="C138" s="27" t="s">
        <v>5</v>
      </c>
      <c r="D138" s="83">
        <v>24</v>
      </c>
      <c r="E138" s="50"/>
      <c r="F138" s="50"/>
      <c r="G138" s="49">
        <f t="shared" si="7"/>
        <v>0</v>
      </c>
      <c r="H138" s="42"/>
    </row>
    <row r="139" spans="1:8" ht="12" customHeight="1">
      <c r="A139" s="30">
        <v>34</v>
      </c>
      <c r="B139" s="35" t="s">
        <v>138</v>
      </c>
      <c r="C139" s="1" t="s">
        <v>11</v>
      </c>
      <c r="D139" s="83">
        <v>0.25</v>
      </c>
      <c r="E139" s="50"/>
      <c r="F139" s="50"/>
      <c r="G139" s="49">
        <f>SUM(G111:G138)*D139/100</f>
        <v>0</v>
      </c>
      <c r="H139" s="42"/>
    </row>
    <row r="140" spans="1:8" ht="12" customHeight="1">
      <c r="A140" s="30">
        <v>35</v>
      </c>
      <c r="B140" s="66" t="s">
        <v>139</v>
      </c>
      <c r="C140" s="27" t="s">
        <v>82</v>
      </c>
      <c r="D140" s="83">
        <v>1</v>
      </c>
      <c r="E140" s="50"/>
      <c r="F140" s="50"/>
      <c r="G140" s="49">
        <f t="shared" si="7"/>
        <v>0</v>
      </c>
      <c r="H140" s="42"/>
    </row>
    <row r="141" spans="1:8" ht="13">
      <c r="A141" s="29">
        <v>735</v>
      </c>
      <c r="B141" s="39" t="s">
        <v>140</v>
      </c>
      <c r="C141" s="27"/>
      <c r="D141" s="82"/>
      <c r="E141" s="46"/>
      <c r="F141" s="46"/>
      <c r="G141" s="49"/>
      <c r="H141" s="42"/>
    </row>
    <row r="142" spans="1:8" ht="12" customHeight="1">
      <c r="A142" s="30">
        <v>1</v>
      </c>
      <c r="B142" s="35" t="s">
        <v>141</v>
      </c>
      <c r="C142" s="27" t="s">
        <v>5</v>
      </c>
      <c r="D142" s="83">
        <v>2</v>
      </c>
      <c r="E142" s="50"/>
      <c r="F142" s="50"/>
      <c r="G142" s="49">
        <f t="shared" ref="G142:G144" si="8">(E142+F142)*D142</f>
        <v>0</v>
      </c>
      <c r="H142" s="42"/>
    </row>
    <row r="143" spans="1:8" ht="12" customHeight="1">
      <c r="A143" s="30">
        <v>2</v>
      </c>
      <c r="B143" s="35" t="s">
        <v>142</v>
      </c>
      <c r="C143" s="27" t="s">
        <v>5</v>
      </c>
      <c r="D143" s="83">
        <v>2</v>
      </c>
      <c r="E143" s="50"/>
      <c r="F143" s="50"/>
      <c r="G143" s="49">
        <f t="shared" si="8"/>
        <v>0</v>
      </c>
      <c r="H143" s="42"/>
    </row>
    <row r="144" spans="1:8" ht="12" customHeight="1">
      <c r="A144" s="30">
        <v>3</v>
      </c>
      <c r="B144" s="35" t="s">
        <v>143</v>
      </c>
      <c r="C144" s="27" t="s">
        <v>5</v>
      </c>
      <c r="D144" s="83">
        <v>2</v>
      </c>
      <c r="E144" s="50"/>
      <c r="F144" s="50"/>
      <c r="G144" s="49">
        <f t="shared" si="8"/>
        <v>0</v>
      </c>
      <c r="H144" s="42"/>
    </row>
    <row r="145" spans="1:8" ht="12" customHeight="1">
      <c r="A145" s="30">
        <v>4</v>
      </c>
      <c r="B145" s="35" t="s">
        <v>144</v>
      </c>
      <c r="C145" s="27" t="s">
        <v>11</v>
      </c>
      <c r="D145" s="83">
        <v>1.6</v>
      </c>
      <c r="E145" s="50"/>
      <c r="F145" s="50"/>
      <c r="G145" s="49">
        <f>SUM(G142:G143)*D145/100</f>
        <v>0</v>
      </c>
      <c r="H145" s="42"/>
    </row>
    <row r="146" spans="1:8" ht="13">
      <c r="A146" s="29">
        <v>736</v>
      </c>
      <c r="B146" s="39" t="s">
        <v>149</v>
      </c>
      <c r="C146" s="27"/>
      <c r="D146" s="82"/>
      <c r="E146" s="46"/>
      <c r="F146" s="46"/>
      <c r="G146" s="49"/>
      <c r="H146" s="42"/>
    </row>
    <row r="147" spans="1:8" ht="12" customHeight="1">
      <c r="A147" s="30">
        <v>1</v>
      </c>
      <c r="B147" s="35" t="s">
        <v>150</v>
      </c>
      <c r="C147" s="27" t="s">
        <v>5</v>
      </c>
      <c r="D147" s="83">
        <v>1</v>
      </c>
      <c r="E147" s="50"/>
      <c r="F147" s="50"/>
      <c r="G147" s="49">
        <f t="shared" ref="G147:G155" si="9">(E147+F147)*D147</f>
        <v>0</v>
      </c>
      <c r="H147" s="42"/>
    </row>
    <row r="148" spans="1:8" ht="12" customHeight="1">
      <c r="A148" s="30">
        <v>2</v>
      </c>
      <c r="B148" s="35" t="s">
        <v>151</v>
      </c>
      <c r="C148" s="27" t="s">
        <v>5</v>
      </c>
      <c r="D148" s="83">
        <v>1</v>
      </c>
      <c r="E148" s="50"/>
      <c r="F148" s="50"/>
      <c r="G148" s="49">
        <f t="shared" si="9"/>
        <v>0</v>
      </c>
      <c r="H148" s="42"/>
    </row>
    <row r="149" spans="1:8" ht="12" customHeight="1">
      <c r="A149" s="30">
        <v>3</v>
      </c>
      <c r="B149" s="35" t="s">
        <v>160</v>
      </c>
      <c r="C149" s="27" t="s">
        <v>5</v>
      </c>
      <c r="D149" s="83">
        <v>1</v>
      </c>
      <c r="E149" s="50"/>
      <c r="F149" s="50"/>
      <c r="G149" s="49">
        <f t="shared" si="9"/>
        <v>0</v>
      </c>
      <c r="H149" s="42"/>
    </row>
    <row r="150" spans="1:8" ht="12" customHeight="1">
      <c r="A150" s="30">
        <v>4</v>
      </c>
      <c r="B150" s="35" t="s">
        <v>161</v>
      </c>
      <c r="C150" s="27" t="s">
        <v>5</v>
      </c>
      <c r="D150" s="83">
        <v>1</v>
      </c>
      <c r="E150" s="50"/>
      <c r="F150" s="50"/>
      <c r="G150" s="49">
        <f t="shared" si="9"/>
        <v>0</v>
      </c>
      <c r="H150" s="42"/>
    </row>
    <row r="151" spans="1:8" ht="12" customHeight="1">
      <c r="A151" s="30">
        <v>5</v>
      </c>
      <c r="B151" s="35" t="s">
        <v>162</v>
      </c>
      <c r="C151" s="27" t="s">
        <v>5</v>
      </c>
      <c r="D151" s="83">
        <v>1</v>
      </c>
      <c r="E151" s="50"/>
      <c r="F151" s="50"/>
      <c r="G151" s="49">
        <f t="shared" si="9"/>
        <v>0</v>
      </c>
      <c r="H151" s="42"/>
    </row>
    <row r="152" spans="1:8" ht="12" customHeight="1">
      <c r="A152" s="30">
        <v>6</v>
      </c>
      <c r="B152" s="35" t="s">
        <v>163</v>
      </c>
      <c r="C152" s="27" t="s">
        <v>5</v>
      </c>
      <c r="D152" s="83">
        <v>1</v>
      </c>
      <c r="E152" s="50"/>
      <c r="F152" s="50"/>
      <c r="G152" s="49">
        <f t="shared" si="9"/>
        <v>0</v>
      </c>
      <c r="H152" s="42"/>
    </row>
    <row r="153" spans="1:8" ht="12" customHeight="1">
      <c r="A153" s="30">
        <v>7</v>
      </c>
      <c r="B153" s="35" t="s">
        <v>164</v>
      </c>
      <c r="C153" s="27" t="s">
        <v>5</v>
      </c>
      <c r="D153" s="83">
        <v>5</v>
      </c>
      <c r="E153" s="50"/>
      <c r="F153" s="50"/>
      <c r="G153" s="49">
        <f t="shared" si="9"/>
        <v>0</v>
      </c>
      <c r="H153" s="42"/>
    </row>
    <row r="154" spans="1:8" ht="12" customHeight="1">
      <c r="A154" s="30">
        <v>8</v>
      </c>
      <c r="B154" s="35" t="s">
        <v>165</v>
      </c>
      <c r="C154" s="27" t="s">
        <v>5</v>
      </c>
      <c r="D154" s="83">
        <v>2</v>
      </c>
      <c r="E154" s="50"/>
      <c r="F154" s="50"/>
      <c r="G154" s="49">
        <f t="shared" si="9"/>
        <v>0</v>
      </c>
      <c r="H154" s="42"/>
    </row>
    <row r="155" spans="1:8" ht="12" customHeight="1">
      <c r="A155" s="30">
        <v>9</v>
      </c>
      <c r="B155" s="35" t="s">
        <v>166</v>
      </c>
      <c r="C155" s="27" t="s">
        <v>5</v>
      </c>
      <c r="D155" s="83">
        <v>2</v>
      </c>
      <c r="E155" s="50"/>
      <c r="F155" s="50"/>
      <c r="G155" s="49">
        <f t="shared" si="9"/>
        <v>0</v>
      </c>
      <c r="H155" s="42"/>
    </row>
    <row r="156" spans="1:8" ht="13">
      <c r="A156" s="29">
        <v>765</v>
      </c>
      <c r="B156" s="39" t="s">
        <v>145</v>
      </c>
      <c r="C156" s="27"/>
      <c r="D156" s="82"/>
      <c r="E156" s="46"/>
      <c r="F156" s="46"/>
      <c r="G156" s="49"/>
      <c r="H156" s="42"/>
    </row>
    <row r="157" spans="1:8" ht="12" customHeight="1">
      <c r="A157" s="30">
        <v>1</v>
      </c>
      <c r="B157" s="35" t="s">
        <v>146</v>
      </c>
      <c r="C157" s="27" t="s">
        <v>82</v>
      </c>
      <c r="D157" s="83">
        <v>1</v>
      </c>
      <c r="E157" s="50"/>
      <c r="F157" s="50"/>
      <c r="G157" s="49">
        <f t="shared" ref="G157:G160" si="10">(E157+F157)*D157</f>
        <v>0</v>
      </c>
      <c r="H157" s="42"/>
    </row>
    <row r="158" spans="1:8" ht="12" customHeight="1">
      <c r="A158" s="30">
        <v>2</v>
      </c>
      <c r="B158" s="35" t="s">
        <v>147</v>
      </c>
      <c r="C158" s="27" t="s">
        <v>82</v>
      </c>
      <c r="D158" s="83">
        <v>1</v>
      </c>
      <c r="E158" s="50"/>
      <c r="F158" s="50"/>
      <c r="G158" s="49">
        <f t="shared" si="10"/>
        <v>0</v>
      </c>
      <c r="H158" s="42"/>
    </row>
    <row r="159" spans="1:8" ht="12" customHeight="1">
      <c r="A159" s="30">
        <v>3</v>
      </c>
      <c r="B159" s="35" t="s">
        <v>194</v>
      </c>
      <c r="C159" s="27" t="s">
        <v>82</v>
      </c>
      <c r="D159" s="83">
        <v>1</v>
      </c>
      <c r="E159" s="50"/>
      <c r="F159" s="50"/>
      <c r="G159" s="49">
        <f t="shared" si="10"/>
        <v>0</v>
      </c>
      <c r="H159" s="42"/>
    </row>
    <row r="160" spans="1:8" ht="12" customHeight="1">
      <c r="A160" s="30">
        <v>4</v>
      </c>
      <c r="B160" s="35" t="s">
        <v>195</v>
      </c>
      <c r="C160" s="27" t="s">
        <v>82</v>
      </c>
      <c r="D160" s="83">
        <v>1</v>
      </c>
      <c r="E160" s="50"/>
      <c r="F160" s="50"/>
      <c r="G160" s="49">
        <f t="shared" si="10"/>
        <v>0</v>
      </c>
      <c r="H160" s="42"/>
    </row>
    <row r="161" spans="1:8" ht="12" customHeight="1">
      <c r="A161" s="30">
        <v>5</v>
      </c>
      <c r="B161" s="35" t="s">
        <v>148</v>
      </c>
      <c r="C161" s="27" t="s">
        <v>11</v>
      </c>
      <c r="D161" s="83">
        <v>1.85</v>
      </c>
      <c r="E161" s="50"/>
      <c r="F161" s="50"/>
      <c r="G161" s="49">
        <f>SUM(G157:G158)*D161/100</f>
        <v>0</v>
      </c>
      <c r="H161" s="42"/>
    </row>
    <row r="162" spans="1:8" ht="13">
      <c r="A162" s="29">
        <v>783</v>
      </c>
      <c r="B162" s="39" t="s">
        <v>17</v>
      </c>
      <c r="C162" s="27" t="s">
        <v>5</v>
      </c>
      <c r="D162" s="82"/>
      <c r="E162" s="46"/>
      <c r="F162" s="46"/>
      <c r="G162" s="49"/>
      <c r="H162" s="42"/>
    </row>
    <row r="163" spans="1:8" ht="25">
      <c r="A163" s="30">
        <v>1</v>
      </c>
      <c r="B163" s="36" t="s">
        <v>7</v>
      </c>
      <c r="C163" s="31" t="s">
        <v>52</v>
      </c>
      <c r="D163" s="83">
        <f>SUM(D101:D105)</f>
        <v>103</v>
      </c>
      <c r="E163" s="48"/>
      <c r="F163" s="48"/>
      <c r="G163" s="49">
        <f>(E163)*D163</f>
        <v>0</v>
      </c>
      <c r="H163" s="42"/>
    </row>
    <row r="164" spans="1:8" ht="25">
      <c r="A164" s="30">
        <v>2</v>
      </c>
      <c r="B164" s="37" t="s">
        <v>14</v>
      </c>
      <c r="C164" s="31" t="s">
        <v>52</v>
      </c>
      <c r="D164" s="83">
        <f>SUM(D106)</f>
        <v>20</v>
      </c>
      <c r="E164" s="48"/>
      <c r="F164" s="48"/>
      <c r="G164" s="49">
        <f>(E164)*D164</f>
        <v>0</v>
      </c>
      <c r="H164" s="42"/>
    </row>
    <row r="165" spans="1:8" ht="25">
      <c r="A165" s="30">
        <v>3</v>
      </c>
      <c r="B165" s="37" t="s">
        <v>178</v>
      </c>
      <c r="C165" s="31" t="s">
        <v>52</v>
      </c>
      <c r="D165" s="83">
        <f>SUM(D52:D53)</f>
        <v>33</v>
      </c>
      <c r="E165" s="48"/>
      <c r="F165" s="48"/>
      <c r="G165" s="49">
        <f t="shared" ref="G165" si="11">(E165)*D165</f>
        <v>0</v>
      </c>
      <c r="H165" s="42"/>
    </row>
    <row r="166" spans="1:8" ht="13">
      <c r="A166" s="29" t="s">
        <v>184</v>
      </c>
      <c r="B166" s="39" t="s">
        <v>183</v>
      </c>
      <c r="C166" s="27"/>
      <c r="D166" s="82"/>
      <c r="E166" s="46"/>
      <c r="F166" s="46"/>
      <c r="G166" s="49"/>
      <c r="H166" s="42"/>
    </row>
    <row r="167" spans="1:8">
      <c r="A167" s="30">
        <v>1</v>
      </c>
      <c r="B167" s="36" t="s">
        <v>179</v>
      </c>
      <c r="C167" s="31" t="s">
        <v>52</v>
      </c>
      <c r="D167" s="83">
        <f>SUM(D52:D53)</f>
        <v>33</v>
      </c>
      <c r="E167" s="48"/>
      <c r="F167" s="48"/>
      <c r="G167" s="49">
        <f t="shared" ref="G167:G170" si="12">(E167+F167)*D167</f>
        <v>0</v>
      </c>
      <c r="H167" s="42"/>
    </row>
    <row r="168" spans="1:8">
      <c r="A168" s="30">
        <v>2</v>
      </c>
      <c r="B168" s="36" t="s">
        <v>180</v>
      </c>
      <c r="C168" s="31" t="s">
        <v>185</v>
      </c>
      <c r="D168" s="83">
        <v>3</v>
      </c>
      <c r="E168" s="48"/>
      <c r="F168" s="48"/>
      <c r="G168" s="49">
        <f t="shared" si="12"/>
        <v>0</v>
      </c>
      <c r="H168" s="42"/>
    </row>
    <row r="169" spans="1:8">
      <c r="A169" s="30">
        <v>3</v>
      </c>
      <c r="B169" s="36" t="s">
        <v>181</v>
      </c>
      <c r="C169" s="31" t="s">
        <v>5</v>
      </c>
      <c r="D169" s="83">
        <v>1</v>
      </c>
      <c r="E169" s="48"/>
      <c r="F169" s="48"/>
      <c r="G169" s="49">
        <f t="shared" si="12"/>
        <v>0</v>
      </c>
      <c r="H169" s="42"/>
    </row>
    <row r="170" spans="1:8">
      <c r="A170" s="30">
        <v>4</v>
      </c>
      <c r="B170" s="36" t="s">
        <v>182</v>
      </c>
      <c r="C170" s="31" t="s">
        <v>52</v>
      </c>
      <c r="D170" s="83">
        <f>D167</f>
        <v>33</v>
      </c>
      <c r="E170" s="48"/>
      <c r="F170" s="48"/>
      <c r="G170" s="49">
        <f t="shared" si="12"/>
        <v>0</v>
      </c>
      <c r="H170" s="42"/>
    </row>
    <row r="171" spans="1:8" ht="14">
      <c r="A171" s="32" t="s">
        <v>18</v>
      </c>
      <c r="B171" s="40" t="s">
        <v>19</v>
      </c>
      <c r="C171" s="38"/>
      <c r="D171" s="84"/>
      <c r="E171" s="52"/>
      <c r="F171" s="52"/>
      <c r="G171" s="49"/>
      <c r="H171" s="42"/>
    </row>
    <row r="172" spans="1:8">
      <c r="A172" s="30">
        <v>1</v>
      </c>
      <c r="B172" s="35" t="s">
        <v>153</v>
      </c>
      <c r="C172" s="27" t="s">
        <v>82</v>
      </c>
      <c r="D172" s="85">
        <v>1</v>
      </c>
      <c r="E172" s="50"/>
      <c r="F172" s="50"/>
      <c r="G172" s="49">
        <f t="shared" ref="G172:G177" si="13">(E172+F172)*D172</f>
        <v>0</v>
      </c>
      <c r="H172" s="15"/>
    </row>
    <row r="173" spans="1:8">
      <c r="A173" s="30">
        <v>2</v>
      </c>
      <c r="B173" s="35" t="s">
        <v>154</v>
      </c>
      <c r="C173" s="27" t="s">
        <v>5</v>
      </c>
      <c r="D173" s="85">
        <v>3</v>
      </c>
      <c r="E173" s="50"/>
      <c r="F173" s="50"/>
      <c r="G173" s="49">
        <f t="shared" si="13"/>
        <v>0</v>
      </c>
      <c r="H173" s="15"/>
    </row>
    <row r="174" spans="1:8">
      <c r="A174" s="30">
        <v>3</v>
      </c>
      <c r="B174" s="35" t="s">
        <v>155</v>
      </c>
      <c r="C174" s="27" t="s">
        <v>82</v>
      </c>
      <c r="D174" s="85">
        <v>1</v>
      </c>
      <c r="E174" s="50"/>
      <c r="F174" s="50"/>
      <c r="G174" s="49">
        <f t="shared" si="13"/>
        <v>0</v>
      </c>
      <c r="H174" s="15"/>
    </row>
    <row r="175" spans="1:8">
      <c r="A175" s="30">
        <v>4</v>
      </c>
      <c r="B175" s="35" t="s">
        <v>156</v>
      </c>
      <c r="C175" s="27" t="s">
        <v>82</v>
      </c>
      <c r="D175" s="85">
        <v>1</v>
      </c>
      <c r="E175" s="50"/>
      <c r="F175" s="50"/>
      <c r="G175" s="49">
        <f t="shared" si="13"/>
        <v>0</v>
      </c>
      <c r="H175" s="15"/>
    </row>
    <row r="176" spans="1:8">
      <c r="A176" s="30">
        <v>5</v>
      </c>
      <c r="B176" s="35" t="s">
        <v>38</v>
      </c>
      <c r="C176" s="1" t="s">
        <v>9</v>
      </c>
      <c r="D176" s="85">
        <v>6</v>
      </c>
      <c r="E176" s="50"/>
      <c r="F176" s="50"/>
      <c r="G176" s="49">
        <f t="shared" si="13"/>
        <v>0</v>
      </c>
      <c r="H176" s="15"/>
    </row>
    <row r="177" spans="1:8">
      <c r="A177" s="30">
        <v>6</v>
      </c>
      <c r="B177" s="41" t="s">
        <v>10</v>
      </c>
      <c r="C177" s="1" t="s">
        <v>9</v>
      </c>
      <c r="D177" s="85">
        <v>72</v>
      </c>
      <c r="E177" s="50"/>
      <c r="F177" s="50"/>
      <c r="G177" s="49">
        <f t="shared" si="13"/>
        <v>0</v>
      </c>
      <c r="H177" s="15"/>
    </row>
    <row r="178" spans="1:8">
      <c r="A178" s="30">
        <v>7</v>
      </c>
      <c r="B178" s="79" t="s">
        <v>167</v>
      </c>
      <c r="C178" s="27" t="s">
        <v>82</v>
      </c>
      <c r="D178" s="85">
        <v>1</v>
      </c>
      <c r="E178" s="50"/>
      <c r="F178" s="50"/>
      <c r="G178" s="49">
        <f t="shared" ref="G178:G179" si="14">(E178+F178)*D178</f>
        <v>0</v>
      </c>
      <c r="H178" s="15"/>
    </row>
    <row r="179" spans="1:8">
      <c r="A179" s="30">
        <v>8</v>
      </c>
      <c r="B179" s="79" t="s">
        <v>168</v>
      </c>
      <c r="C179" s="27" t="s">
        <v>82</v>
      </c>
      <c r="D179" s="85">
        <v>1</v>
      </c>
      <c r="E179" s="50"/>
      <c r="F179" s="50"/>
      <c r="G179" s="49">
        <f t="shared" si="14"/>
        <v>0</v>
      </c>
      <c r="H179" s="15"/>
    </row>
    <row r="180" spans="1:8">
      <c r="B180" s="45" t="s">
        <v>28</v>
      </c>
      <c r="C180" s="13"/>
      <c r="D180" s="47"/>
      <c r="E180" s="47"/>
      <c r="F180" s="47"/>
      <c r="G180" s="87">
        <f>SUM(G110:G178)</f>
        <v>0</v>
      </c>
      <c r="H180" s="43"/>
    </row>
    <row r="181" spans="1:8">
      <c r="B181" s="45" t="s">
        <v>30</v>
      </c>
      <c r="C181" s="13"/>
      <c r="D181" s="47"/>
      <c r="E181" s="47"/>
      <c r="F181" s="47"/>
      <c r="G181" s="87">
        <f>G180*0.2</f>
        <v>0</v>
      </c>
      <c r="H181" s="43"/>
    </row>
    <row r="182" spans="1:8" ht="15" customHeight="1">
      <c r="B182" s="45" t="s">
        <v>29</v>
      </c>
      <c r="C182" s="13"/>
      <c r="D182" s="47"/>
      <c r="E182" s="47"/>
      <c r="F182" s="47"/>
      <c r="G182" s="87">
        <f>SUM(G180:G181)</f>
        <v>0</v>
      </c>
      <c r="H182" s="43"/>
    </row>
    <row r="183" spans="1:8" ht="15" customHeight="1"/>
    <row r="184" spans="1:8" ht="15" customHeight="1">
      <c r="B184" s="2"/>
    </row>
    <row r="185" spans="1:8" ht="15" customHeight="1"/>
    <row r="186" spans="1:8" ht="15" customHeight="1">
      <c r="G186" s="88"/>
    </row>
    <row r="187" spans="1:8" ht="15" customHeight="1">
      <c r="C187"/>
    </row>
    <row r="188" spans="1:8" ht="15" customHeight="1">
      <c r="C188"/>
    </row>
    <row r="189" spans="1:8" ht="15" customHeight="1">
      <c r="C189"/>
    </row>
    <row r="190" spans="1:8" ht="15" customHeight="1">
      <c r="C190"/>
    </row>
    <row r="191" spans="1:8" ht="15" customHeight="1">
      <c r="C191"/>
    </row>
    <row r="192" spans="1:8" ht="15" customHeight="1">
      <c r="C192"/>
    </row>
    <row r="193" spans="3:3" ht="15" customHeight="1">
      <c r="C193"/>
    </row>
    <row r="194" spans="3:3" ht="15" customHeight="1">
      <c r="C194"/>
    </row>
    <row r="195" spans="3:3" ht="15" customHeight="1">
      <c r="C195"/>
    </row>
    <row r="196" spans="3:3" ht="15" customHeight="1">
      <c r="C196"/>
    </row>
    <row r="197" spans="3:3" ht="15" customHeight="1">
      <c r="C197"/>
    </row>
    <row r="198" spans="3:3" ht="15" customHeight="1">
      <c r="C198"/>
    </row>
    <row r="199" spans="3:3" ht="15" customHeight="1">
      <c r="C199"/>
    </row>
    <row r="200" spans="3:3" ht="15" customHeight="1">
      <c r="C200"/>
    </row>
    <row r="201" spans="3:3" ht="15" customHeight="1">
      <c r="C201"/>
    </row>
    <row r="202" spans="3:3" ht="15" customHeight="1">
      <c r="C202"/>
    </row>
    <row r="203" spans="3:3" ht="15" customHeight="1">
      <c r="C203"/>
    </row>
    <row r="204" spans="3:3" ht="15" customHeight="1">
      <c r="C204"/>
    </row>
    <row r="205" spans="3:3" ht="15" customHeight="1">
      <c r="C205"/>
    </row>
    <row r="206" spans="3:3" ht="15" customHeight="1">
      <c r="C206"/>
    </row>
    <row r="207" spans="3:3" ht="15" customHeight="1">
      <c r="C207"/>
    </row>
    <row r="208" spans="3:3" ht="15" customHeight="1">
      <c r="C208"/>
    </row>
    <row r="209" spans="3:3" ht="15" customHeight="1">
      <c r="C209"/>
    </row>
    <row r="210" spans="3:3" ht="15" customHeight="1">
      <c r="C210"/>
    </row>
    <row r="211" spans="3:3" ht="15" customHeight="1">
      <c r="C211"/>
    </row>
  </sheetData>
  <autoFilter ref="A6:G182"/>
  <mergeCells count="2">
    <mergeCell ref="E29:F29"/>
    <mergeCell ref="E100:F100"/>
  </mergeCells>
  <conditionalFormatting sqref="B107:B108">
    <cfRule type="containsText" dxfId="1" priority="2" operator="containsText" text="Osobitná rabatová skupina">
      <formula>NOT(ISERROR(SEARCH("Osobitná rabatová skupina",B107)))</formula>
    </cfRule>
  </conditionalFormatting>
  <conditionalFormatting sqref="B109">
    <cfRule type="containsText" dxfId="0" priority="1" operator="containsText" text="Osobitná rabatová skupina">
      <formula>NOT(ISERROR(SEARCH("Osobitná rabatová skupina",B109)))</formula>
    </cfRule>
  </conditionalFormatting>
  <printOptions horizontalCentered="1"/>
  <pageMargins left="7.874015748031496E-2" right="7.874015748031496E-2" top="0.78740157480314965" bottom="0.23622047244094491" header="0.31496062992125984" footer="0.31496062992125984"/>
  <pageSetup paperSize="9" scale="88" fitToHeight="0" orientation="portrait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TermoCom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MVL AGRO, s.r.o.</cp:lastModifiedBy>
  <cp:lastPrinted>2022-03-29T14:44:23Z</cp:lastPrinted>
  <dcterms:created xsi:type="dcterms:W3CDTF">2005-04-06T11:36:31Z</dcterms:created>
  <dcterms:modified xsi:type="dcterms:W3CDTF">2023-02-10T08:29:18Z</dcterms:modified>
</cp:coreProperties>
</file>