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DNS harvestre výzva č. 51_A\"/>
    </mc:Choice>
  </mc:AlternateContent>
  <bookViews>
    <workbookView xWindow="1950" yWindow="-30" windowWidth="21075" windowHeight="9780"/>
  </bookViews>
  <sheets>
    <sheet name="rozsah zákazky a cenová ponuka" sheetId="1" r:id="rId1"/>
    <sheet name="Hárok1" sheetId="4" r:id="rId2"/>
    <sheet name="Vysvetlívky" sheetId="3" r:id="rId3"/>
  </sheets>
  <definedNames>
    <definedName name="_xlnm.Print_Area" localSheetId="0">'rozsah zákazky a cenová ponuka'!$A$1:$O$41</definedName>
  </definedNames>
  <calcPr calcId="162913"/>
</workbook>
</file>

<file path=xl/calcChain.xml><?xml version="1.0" encoding="utf-8"?>
<calcChain xmlns="http://schemas.openxmlformats.org/spreadsheetml/2006/main">
  <c r="L26" i="1" l="1"/>
  <c r="G19" i="1" l="1"/>
  <c r="G20" i="1"/>
  <c r="G22" i="1"/>
  <c r="G12" i="1" l="1"/>
  <c r="G13" i="1"/>
  <c r="G14" i="1"/>
  <c r="G15" i="1"/>
  <c r="G16" i="1"/>
  <c r="G17" i="1"/>
  <c r="G18" i="1"/>
  <c r="G23" i="1"/>
  <c r="G24" i="1"/>
  <c r="I4" i="4" l="1"/>
  <c r="F4" i="4"/>
  <c r="C4" i="4"/>
  <c r="B7" i="4" l="1"/>
  <c r="G25" i="1" l="1"/>
  <c r="O26" i="1" l="1"/>
  <c r="P26" i="1" s="1"/>
  <c r="O28" i="1" l="1"/>
  <c r="O27" i="1" s="1"/>
</calcChain>
</file>

<file path=xl/sharedStrings.xml><?xml version="1.0" encoding="utf-8"?>
<sst xmlns="http://schemas.openxmlformats.org/spreadsheetml/2006/main" count="129" uniqueCount="88">
  <si>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</si>
  <si>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</si>
  <si>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</si>
  <si>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</si>
  <si>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</si>
  <si>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</si>
  <si>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</si>
  <si>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</si>
  <si>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</si>
  <si>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</si>
  <si>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</si>
  <si>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</si>
  <si>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</si>
  <si>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</si>
  <si>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</si>
  <si>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</si>
  <si>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</si>
  <si>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</si>
  <si>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</si>
  <si>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</si>
  <si>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</si>
  <si>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</si>
  <si>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</si>
  <si>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</si>
  <si>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</si>
  <si>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</si>
  <si>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</si>
  <si>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</si>
  <si>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</si>
  <si>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</si>
  <si>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</si>
  <si>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</si>
  <si>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</si>
  <si>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</si>
  <si>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</si>
  <si>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</si>
  <si>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</si>
  <si>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</si>
  <si>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</si>
  <si>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</si>
  <si>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</si>
  <si>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</si>
  <si>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</si>
  <si>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</si>
  <si>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</si>
  <si>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</si>
  <si>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</si>
  <si>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</si>
  <si>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</si>
  <si>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</si>
  <si>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</si>
  <si>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</si>
  <si>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</si>
  <si>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</si>
  <si>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</si>
  <si>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</si>
  <si>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</si>
  <si>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</si>
  <si>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</si>
  <si>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</si>
  <si>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</si>
  <si>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</si>
  <si>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</si>
  <si>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</si>
  <si>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</si>
  <si>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</si>
  <si>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</si>
  <si>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</si>
  <si>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</si>
  <si>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</si>
  <si>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cena</t>
  </si>
  <si>
    <t>Lesnícke služby v ťažbovom procese - viacoperačné technológie na OZ Podunajsko, LS Plášťovce</t>
  </si>
  <si>
    <t>Lesy SR š.p. OZ Podunajsko</t>
  </si>
  <si>
    <t>Ing. Kanta Bernadett</t>
  </si>
  <si>
    <t>LO5 Cerovo</t>
  </si>
  <si>
    <t>LO8 Medovarce</t>
  </si>
  <si>
    <t>LO2 Šahy</t>
  </si>
  <si>
    <t>865A0</t>
  </si>
  <si>
    <t>867A0</t>
  </si>
  <si>
    <t>866A0</t>
  </si>
  <si>
    <t>LO9 Plášťovce</t>
  </si>
  <si>
    <t xml:space="preserve"> 640B0</t>
  </si>
  <si>
    <t xml:space="preserve"> 149B</t>
  </si>
  <si>
    <t xml:space="preserve"> 144B</t>
  </si>
  <si>
    <t xml:space="preserve"> 148A</t>
  </si>
  <si>
    <t>1184b</t>
  </si>
  <si>
    <t>príloha č. 2 Výzvy na predloženie ponuky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</si>
  <si>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Požadovaný termín vykonania zákazky:  jún 2023. Zo SP je požadovaná technológia z bodu 3. Predmet zákazky - (bližšie vymedzenie predmetu zákazky) : časť A - Ťažba a výroba sortimentov harvestermi a ich vývoz forwardermi z porastu z lokality peň na vývozné miesto / odvozné miesto. Vývoz štiepky. Veľkostná kategória - iii. Stredný - s prevádzkovou hmotnosťou od 13 t do 17 t, s výkonom motora 110 kW - 150 kW.do 17 t, s výkonom motora 110 kW - 150 kW.                                                             Objednávateľ na požiadanie dodávateľa prác umožní obhliadku porastov. Kontaktná osoba: Ing.Steinemann Tomáš 0918 33 44 49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</si>
</sst>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4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8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23" xfId="0" applyNumberFormat="1" applyFont="1" applyFill="1" applyBorder="1" applyAlignment="1" applyProtection="1">
      <alignment horizontal="center" vertical="center"/>
    </xf>
    <xf numFmtId="0" fontId="10" fillId="3" borderId="22" xfId="0" applyFont="1" applyFill="1" applyBorder="1" applyAlignment="1" applyProtection="1">
      <alignment horizontal="center" vertical="center" wrapText="1"/>
    </xf>
    <xf numFmtId="0" fontId="10" fillId="3" borderId="24" xfId="0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 wrapText="1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5" xfId="0" applyFill="1" applyBorder="1" applyAlignment="1" applyProtection="1">
      <alignment horizontal="center" vertical="center"/>
    </xf>
    <xf numFmtId="3" fontId="10" fillId="3" borderId="25" xfId="0" applyNumberFormat="1" applyFont="1" applyFill="1" applyBorder="1" applyAlignment="1" applyProtection="1">
      <alignment horizontal="right" vertical="center"/>
    </xf>
    <xf numFmtId="0" fontId="10" fillId="3" borderId="25" xfId="0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6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31" xfId="0" applyFont="1" applyFill="1" applyBorder="1" applyAlignment="1" applyProtection="1">
      <alignment horizontal="center" vertical="center"/>
    </xf>
    <xf numFmtId="0" fontId="3" fillId="3" borderId="27" xfId="0" applyFont="1" applyFill="1" applyBorder="1" applyProtection="1"/>
    <xf numFmtId="0" fontId="0" fillId="3" borderId="24" xfId="0" applyFill="1" applyBorder="1" applyProtection="1"/>
    <xf numFmtId="4" fontId="10" fillId="3" borderId="16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4" fontId="10" fillId="3" borderId="25" xfId="0" applyNumberFormat="1" applyFont="1" applyFill="1" applyBorder="1" applyAlignment="1" applyProtection="1">
      <alignment horizontal="right" vertical="center"/>
    </xf>
    <xf numFmtId="2" fontId="10" fillId="3" borderId="22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0" fontId="10" fillId="3" borderId="22" xfId="0" applyFont="1" applyFill="1" applyBorder="1" applyAlignment="1" applyProtection="1">
      <alignment horizontal="center" vertical="center"/>
    </xf>
    <xf numFmtId="0" fontId="10" fillId="3" borderId="32" xfId="0" applyFont="1" applyFill="1" applyBorder="1" applyAlignment="1" applyProtection="1">
      <alignment horizontal="center" vertical="center" wrapText="1"/>
    </xf>
    <xf numFmtId="4" fontId="6" fillId="3" borderId="36" xfId="0" applyNumberFormat="1" applyFont="1" applyFill="1" applyBorder="1" applyAlignment="1" applyProtection="1">
      <alignment horizontal="center" vertical="center"/>
      <protection locked="0"/>
    </xf>
    <xf numFmtId="4" fontId="6" fillId="3" borderId="37" xfId="0" applyNumberFormat="1" applyFont="1" applyFill="1" applyBorder="1" applyAlignment="1" applyProtection="1">
      <alignment horizontal="center" vertical="center"/>
    </xf>
    <xf numFmtId="14" fontId="0" fillId="3" borderId="0" xfId="0" applyNumberFormat="1" applyFill="1" applyBorder="1" applyProtection="1"/>
    <xf numFmtId="1" fontId="10" fillId="3" borderId="31" xfId="0" applyNumberFormat="1" applyFont="1" applyFill="1" applyBorder="1" applyAlignment="1" applyProtection="1">
      <alignment horizontal="right" vertical="center" wrapText="1"/>
    </xf>
    <xf numFmtId="1" fontId="10" fillId="3" borderId="22" xfId="0" applyNumberFormat="1" applyFont="1" applyFill="1" applyBorder="1" applyAlignment="1" applyProtection="1">
      <alignment horizontal="right" vertical="center" wrapText="1"/>
    </xf>
    <xf numFmtId="1" fontId="10" fillId="3" borderId="35" xfId="0" applyNumberFormat="1" applyFont="1" applyFill="1" applyBorder="1" applyAlignment="1" applyProtection="1">
      <alignment horizontal="right" vertical="center" wrapText="1"/>
    </xf>
    <xf numFmtId="0" fontId="10" fillId="3" borderId="32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3" borderId="17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33" xfId="0" applyFont="1" applyFill="1" applyBorder="1" applyAlignment="1" applyProtection="1">
      <alignment horizontal="center" vertical="center" wrapText="1"/>
    </xf>
    <xf numFmtId="0" fontId="6" fillId="3" borderId="34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4" fillId="2" borderId="0" xfId="0" applyFont="1" applyFill="1" applyAlignment="1">
      <alignment horizontal="left"/>
    </xf>
    <xf numFmtId="0" fontId="1" fillId="3" borderId="0" xfId="0" applyFont="1" applyFill="1" applyAlignment="1" applyProtection="1">
      <alignment horizontal="center"/>
    </xf>
    <xf numFmtId="0" fontId="5" fillId="3" borderId="5" xfId="0" applyFont="1" applyFill="1" applyBorder="1" applyAlignment="1" applyProtection="1">
      <alignment horizontal="center"/>
    </xf>
    <xf numFmtId="0" fontId="5" fillId="3" borderId="7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10" fillId="3" borderId="28" xfId="0" applyFont="1" applyFill="1" applyBorder="1" applyAlignment="1" applyProtection="1">
      <alignment horizontal="center" vertical="center" wrapText="1"/>
    </xf>
    <xf numFmtId="0" fontId="10" fillId="3" borderId="30" xfId="0" applyFont="1" applyFill="1" applyBorder="1" applyAlignment="1" applyProtection="1">
      <alignment horizontal="center" vertical="center" wrapText="1"/>
    </xf>
    <xf numFmtId="0" fontId="10" fillId="3" borderId="31" xfId="0" applyFont="1" applyFill="1" applyBorder="1" applyAlignment="1" applyProtection="1">
      <alignment horizontal="center" vertical="center" wrapText="1"/>
    </xf>
    <xf numFmtId="0" fontId="10" fillId="3" borderId="32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8" xfId="0" applyFont="1" applyFill="1" applyBorder="1" applyAlignment="1" applyProtection="1">
      <alignment horizontal="center" vertical="center" wrapText="1"/>
    </xf>
    <xf numFmtId="0" fontId="6" fillId="3" borderId="15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29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0" fillId="3" borderId="38" xfId="0" applyFont="1" applyFill="1" applyBorder="1" applyAlignment="1" applyProtection="1">
      <alignment horizontal="center" vertical="center"/>
    </xf>
    <xf numFmtId="1" fontId="10" fillId="3" borderId="39" xfId="0" applyNumberFormat="1" applyFont="1" applyFill="1" applyBorder="1" applyAlignment="1" applyProtection="1">
      <alignment horizontal="right" vertical="center" wrapText="1"/>
    </xf>
    <xf numFmtId="4" fontId="10" fillId="3" borderId="37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6" fillId="3" borderId="18" xfId="0" applyFont="1" applyFill="1" applyBorder="1" applyAlignment="1" applyProtection="1">
      <alignment horizontal="center" vertical="center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26" xfId="0" applyFont="1" applyFill="1" applyBorder="1" applyAlignment="1" applyProtection="1">
      <alignment horizontal="center" vertical="center" wrapText="1"/>
    </xf>
    <xf numFmtId="0" fontId="6" fillId="3" borderId="40" xfId="0" applyFont="1" applyFill="1" applyBorder="1" applyAlignment="1" applyProtection="1">
      <alignment horizontal="center" vertical="center" wrapText="1"/>
    </xf>
    <xf numFmtId="0" fontId="6" fillId="3" borderId="41" xfId="0" applyFont="1" applyFill="1" applyBorder="1" applyAlignment="1" applyProtection="1">
      <alignment horizontal="center" vertical="center" wrapText="1"/>
    </xf>
    <xf numFmtId="0" fontId="6" fillId="3" borderId="42" xfId="0" applyFont="1" applyFill="1" applyBorder="1" applyAlignment="1" applyProtection="1">
      <alignment horizontal="center" vertical="center" wrapText="1"/>
    </xf>
    <xf numFmtId="0" fontId="6" fillId="3" borderId="43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tabSelected="1" view="pageBreakPreview" zoomScale="110" zoomScaleNormal="100" zoomScaleSheetLayoutView="110" workbookViewId="0">
      <selection activeCell="A32" sqref="A32:E40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4" width="14.5703125" customWidth="1"/>
    <col min="7" max="7" width="11.8554687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7" ht="18" x14ac:dyDescent="0.25">
      <c r="A1" s="94" t="s">
        <v>64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16" t="s">
        <v>86</v>
      </c>
      <c r="O1" s="15"/>
    </row>
    <row r="2" spans="1:17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68</v>
      </c>
      <c r="O2" s="15"/>
    </row>
    <row r="3" spans="1:17" ht="18" x14ac:dyDescent="0.25">
      <c r="A3" s="17" t="s">
        <v>0</v>
      </c>
      <c r="B3" s="13"/>
      <c r="C3" s="93" t="s">
        <v>71</v>
      </c>
      <c r="D3" s="93"/>
      <c r="E3" s="93"/>
      <c r="F3" s="93"/>
      <c r="G3" s="93"/>
      <c r="H3" s="93"/>
      <c r="I3" s="93"/>
      <c r="J3" s="93"/>
      <c r="K3" s="93"/>
      <c r="L3" s="93"/>
      <c r="N3" s="14"/>
      <c r="O3" s="15"/>
    </row>
    <row r="4" spans="1:17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7" x14ac:dyDescent="0.25">
      <c r="A5" s="18"/>
      <c r="B5" s="18"/>
      <c r="C5" s="18"/>
      <c r="D5" s="18"/>
      <c r="E5" s="97"/>
      <c r="F5" s="97"/>
      <c r="G5" s="19"/>
      <c r="H5" s="18"/>
      <c r="I5" s="18"/>
      <c r="J5" s="18"/>
      <c r="K5" s="18"/>
      <c r="L5" s="18"/>
      <c r="M5" s="18"/>
      <c r="N5" s="18"/>
      <c r="O5" s="18"/>
    </row>
    <row r="6" spans="1:17" x14ac:dyDescent="0.25">
      <c r="A6" s="20" t="s">
        <v>1</v>
      </c>
      <c r="B6" s="98" t="s">
        <v>72</v>
      </c>
      <c r="C6" s="98"/>
      <c r="D6" s="98"/>
      <c r="E6" s="98"/>
      <c r="F6" s="98"/>
      <c r="G6" s="19"/>
      <c r="H6" s="18"/>
      <c r="I6" s="18"/>
      <c r="J6" s="21"/>
      <c r="K6" s="18"/>
      <c r="L6" s="18"/>
      <c r="M6" s="18"/>
      <c r="N6" s="18"/>
      <c r="O6" s="18"/>
    </row>
    <row r="7" spans="1:17" ht="6" customHeight="1" thickBot="1" x14ac:dyDescent="0.3">
      <c r="A7" s="22"/>
      <c r="B7" s="99"/>
      <c r="C7" s="99"/>
      <c r="D7" s="99"/>
      <c r="E7" s="99"/>
      <c r="F7" s="99"/>
      <c r="G7" s="19"/>
      <c r="H7" s="18"/>
      <c r="I7" s="18"/>
      <c r="J7" s="18"/>
      <c r="K7" s="18"/>
      <c r="L7" s="18"/>
      <c r="M7" s="18"/>
      <c r="N7" s="18"/>
      <c r="O7" s="18"/>
    </row>
    <row r="8" spans="1:17" ht="16.5" customHeight="1" thickBot="1" x14ac:dyDescent="0.3">
      <c r="A8" s="95" t="s">
        <v>66</v>
      </c>
      <c r="B8" s="96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7" ht="21" customHeight="1" thickBot="1" x14ac:dyDescent="0.3">
      <c r="A9" s="49" t="s">
        <v>69</v>
      </c>
      <c r="B9" s="104" t="s">
        <v>2</v>
      </c>
      <c r="C9" s="112" t="s">
        <v>53</v>
      </c>
      <c r="D9" s="113"/>
      <c r="E9" s="114" t="s">
        <v>3</v>
      </c>
      <c r="F9" s="115"/>
      <c r="G9" s="116"/>
      <c r="H9" s="106" t="s">
        <v>4</v>
      </c>
      <c r="I9" s="90" t="s">
        <v>5</v>
      </c>
      <c r="J9" s="108" t="s">
        <v>6</v>
      </c>
      <c r="K9" s="110" t="s">
        <v>7</v>
      </c>
      <c r="L9" s="90" t="s">
        <v>54</v>
      </c>
      <c r="M9" s="90" t="s">
        <v>60</v>
      </c>
      <c r="N9" s="82" t="s">
        <v>58</v>
      </c>
      <c r="O9" s="84" t="s">
        <v>59</v>
      </c>
    </row>
    <row r="10" spans="1:17" ht="21.75" customHeight="1" x14ac:dyDescent="0.25">
      <c r="A10" s="25"/>
      <c r="B10" s="105"/>
      <c r="C10" s="86" t="s">
        <v>67</v>
      </c>
      <c r="D10" s="87"/>
      <c r="E10" s="86" t="s">
        <v>9</v>
      </c>
      <c r="F10" s="88" t="s">
        <v>10</v>
      </c>
      <c r="G10" s="89" t="s">
        <v>11</v>
      </c>
      <c r="H10" s="107"/>
      <c r="I10" s="91"/>
      <c r="J10" s="109"/>
      <c r="K10" s="111"/>
      <c r="L10" s="91"/>
      <c r="M10" s="91"/>
      <c r="N10" s="83"/>
      <c r="O10" s="85"/>
    </row>
    <row r="11" spans="1:17" ht="50.25" customHeight="1" thickBot="1" x14ac:dyDescent="0.3">
      <c r="A11" s="125"/>
      <c r="B11" s="126"/>
      <c r="C11" s="127"/>
      <c r="D11" s="128"/>
      <c r="E11" s="127"/>
      <c r="F11" s="129"/>
      <c r="G11" s="130"/>
      <c r="H11" s="131"/>
      <c r="I11" s="92"/>
      <c r="J11" s="132"/>
      <c r="K11" s="133"/>
      <c r="L11" s="92"/>
      <c r="M11" s="92"/>
      <c r="N11" s="83"/>
      <c r="O11" s="85"/>
    </row>
    <row r="12" spans="1:17" x14ac:dyDescent="0.25">
      <c r="A12" s="122" t="s">
        <v>74</v>
      </c>
      <c r="B12" s="56" t="s">
        <v>84</v>
      </c>
      <c r="C12" s="100"/>
      <c r="D12" s="101"/>
      <c r="E12" s="61">
        <v>0</v>
      </c>
      <c r="F12" s="62">
        <v>100</v>
      </c>
      <c r="G12" s="123">
        <f t="shared" ref="G12:G24" si="0">E12+F12</f>
        <v>100</v>
      </c>
      <c r="H12" s="57" t="s">
        <v>33</v>
      </c>
      <c r="I12" s="28">
        <v>30</v>
      </c>
      <c r="J12" s="28">
        <v>0.24</v>
      </c>
      <c r="K12" s="48">
        <v>500</v>
      </c>
      <c r="L12" s="124">
        <v>2299.1</v>
      </c>
      <c r="M12" s="27" t="s">
        <v>61</v>
      </c>
      <c r="N12" s="58"/>
      <c r="O12" s="59"/>
      <c r="P12" s="12"/>
      <c r="Q12" s="55"/>
    </row>
    <row r="13" spans="1:17" x14ac:dyDescent="0.25">
      <c r="A13" s="26" t="s">
        <v>74</v>
      </c>
      <c r="B13" s="56" t="s">
        <v>83</v>
      </c>
      <c r="C13" s="100"/>
      <c r="D13" s="101"/>
      <c r="E13" s="61">
        <v>0</v>
      </c>
      <c r="F13" s="62">
        <v>50</v>
      </c>
      <c r="G13" s="63">
        <f t="shared" si="0"/>
        <v>50</v>
      </c>
      <c r="H13" s="57" t="s">
        <v>37</v>
      </c>
      <c r="I13" s="28">
        <v>35</v>
      </c>
      <c r="J13" s="28">
        <v>0.25</v>
      </c>
      <c r="K13" s="48">
        <v>300</v>
      </c>
      <c r="L13" s="51">
        <v>1026.6199999999999</v>
      </c>
      <c r="M13" s="27" t="s">
        <v>61</v>
      </c>
      <c r="N13" s="58"/>
      <c r="O13" s="59"/>
      <c r="P13" s="12"/>
      <c r="Q13" s="55"/>
    </row>
    <row r="14" spans="1:17" x14ac:dyDescent="0.25">
      <c r="A14" s="26" t="s">
        <v>74</v>
      </c>
      <c r="B14" s="56" t="s">
        <v>82</v>
      </c>
      <c r="C14" s="100"/>
      <c r="D14" s="101"/>
      <c r="E14" s="61">
        <v>0</v>
      </c>
      <c r="F14" s="62">
        <v>100</v>
      </c>
      <c r="G14" s="63">
        <f t="shared" si="0"/>
        <v>100</v>
      </c>
      <c r="H14" s="57" t="s">
        <v>37</v>
      </c>
      <c r="I14" s="28">
        <v>45</v>
      </c>
      <c r="J14" s="28">
        <v>0.3</v>
      </c>
      <c r="K14" s="48">
        <v>800</v>
      </c>
      <c r="L14" s="51">
        <v>2156.3200000000002</v>
      </c>
      <c r="M14" s="27" t="s">
        <v>61</v>
      </c>
      <c r="N14" s="58"/>
      <c r="O14" s="59"/>
      <c r="P14" s="12"/>
      <c r="Q14" s="55"/>
    </row>
    <row r="15" spans="1:17" x14ac:dyDescent="0.25">
      <c r="A15" s="26" t="s">
        <v>75</v>
      </c>
      <c r="B15" s="56" t="s">
        <v>81</v>
      </c>
      <c r="C15" s="100"/>
      <c r="D15" s="101"/>
      <c r="E15" s="61">
        <v>0</v>
      </c>
      <c r="F15" s="62">
        <v>256</v>
      </c>
      <c r="G15" s="63">
        <f t="shared" si="0"/>
        <v>256</v>
      </c>
      <c r="H15" s="57" t="s">
        <v>33</v>
      </c>
      <c r="I15" s="28">
        <v>25</v>
      </c>
      <c r="J15" s="28">
        <v>0.21</v>
      </c>
      <c r="K15" s="48">
        <v>2500</v>
      </c>
      <c r="L15" s="51">
        <v>7478.01</v>
      </c>
      <c r="M15" s="27" t="s">
        <v>61</v>
      </c>
      <c r="N15" s="58"/>
      <c r="O15" s="59"/>
      <c r="P15" s="12"/>
      <c r="Q15" s="55"/>
    </row>
    <row r="16" spans="1:17" x14ac:dyDescent="0.25">
      <c r="A16" s="26" t="s">
        <v>75</v>
      </c>
      <c r="B16" s="56">
        <v>700</v>
      </c>
      <c r="C16" s="100"/>
      <c r="D16" s="101"/>
      <c r="E16" s="61">
        <v>0</v>
      </c>
      <c r="F16" s="62">
        <v>76</v>
      </c>
      <c r="G16" s="63">
        <f t="shared" si="0"/>
        <v>76</v>
      </c>
      <c r="H16" s="57" t="s">
        <v>35</v>
      </c>
      <c r="I16" s="28">
        <v>35</v>
      </c>
      <c r="J16" s="28">
        <v>0.35</v>
      </c>
      <c r="K16" s="48">
        <v>4000</v>
      </c>
      <c r="L16" s="51">
        <v>2174.34</v>
      </c>
      <c r="M16" s="27" t="s">
        <v>61</v>
      </c>
      <c r="N16" s="58"/>
      <c r="O16" s="59"/>
      <c r="P16" s="12"/>
      <c r="Q16" s="55"/>
    </row>
    <row r="17" spans="1:17" x14ac:dyDescent="0.25">
      <c r="A17" s="26" t="s">
        <v>75</v>
      </c>
      <c r="B17" s="56">
        <v>752</v>
      </c>
      <c r="C17" s="100"/>
      <c r="D17" s="101"/>
      <c r="E17" s="61">
        <v>0</v>
      </c>
      <c r="F17" s="62">
        <v>220</v>
      </c>
      <c r="G17" s="63">
        <f t="shared" si="0"/>
        <v>220</v>
      </c>
      <c r="H17" s="57" t="s">
        <v>35</v>
      </c>
      <c r="I17" s="28">
        <v>40</v>
      </c>
      <c r="J17" s="28">
        <v>0.44</v>
      </c>
      <c r="K17" s="48">
        <v>2700</v>
      </c>
      <c r="L17" s="51">
        <v>5266.61</v>
      </c>
      <c r="M17" s="27" t="s">
        <v>61</v>
      </c>
      <c r="N17" s="58"/>
      <c r="O17" s="59"/>
      <c r="P17" s="12"/>
      <c r="Q17" s="55"/>
    </row>
    <row r="18" spans="1:17" x14ac:dyDescent="0.25">
      <c r="A18" s="26" t="s">
        <v>75</v>
      </c>
      <c r="B18" s="56">
        <v>753</v>
      </c>
      <c r="C18" s="100"/>
      <c r="D18" s="101"/>
      <c r="E18" s="61">
        <v>0</v>
      </c>
      <c r="F18" s="62">
        <v>142</v>
      </c>
      <c r="G18" s="63">
        <f t="shared" si="0"/>
        <v>142</v>
      </c>
      <c r="H18" s="57" t="s">
        <v>35</v>
      </c>
      <c r="I18" s="28">
        <v>40</v>
      </c>
      <c r="J18" s="54">
        <v>0.5</v>
      </c>
      <c r="K18" s="48">
        <v>3000</v>
      </c>
      <c r="L18" s="51">
        <v>3489.9</v>
      </c>
      <c r="M18" s="27" t="s">
        <v>61</v>
      </c>
      <c r="N18" s="58"/>
      <c r="O18" s="59"/>
      <c r="P18" s="12"/>
      <c r="Q18" s="55"/>
    </row>
    <row r="19" spans="1:17" x14ac:dyDescent="0.25">
      <c r="A19" s="26" t="s">
        <v>76</v>
      </c>
      <c r="B19" s="56">
        <v>1179</v>
      </c>
      <c r="C19" s="100"/>
      <c r="D19" s="101"/>
      <c r="E19" s="61">
        <v>0</v>
      </c>
      <c r="F19" s="62">
        <v>240</v>
      </c>
      <c r="G19" s="63">
        <f t="shared" si="0"/>
        <v>240</v>
      </c>
      <c r="H19" s="57" t="s">
        <v>33</v>
      </c>
      <c r="I19" s="28">
        <v>25</v>
      </c>
      <c r="J19" s="28">
        <v>0.11</v>
      </c>
      <c r="K19" s="48">
        <v>1000</v>
      </c>
      <c r="L19" s="51">
        <v>9748.7999999999993</v>
      </c>
      <c r="M19" s="27" t="s">
        <v>61</v>
      </c>
      <c r="N19" s="58"/>
      <c r="O19" s="59"/>
      <c r="P19" s="12"/>
      <c r="Q19" s="55"/>
    </row>
    <row r="20" spans="1:17" x14ac:dyDescent="0.25">
      <c r="A20" s="26" t="s">
        <v>76</v>
      </c>
      <c r="B20" s="56">
        <v>1182</v>
      </c>
      <c r="C20" s="100"/>
      <c r="D20" s="101"/>
      <c r="E20" s="61">
        <v>0</v>
      </c>
      <c r="F20" s="62">
        <v>50</v>
      </c>
      <c r="G20" s="63">
        <f t="shared" si="0"/>
        <v>50</v>
      </c>
      <c r="H20" s="57" t="s">
        <v>33</v>
      </c>
      <c r="I20" s="28">
        <v>20</v>
      </c>
      <c r="J20" s="28">
        <v>0.08</v>
      </c>
      <c r="K20" s="48">
        <v>1400</v>
      </c>
      <c r="L20" s="51">
        <v>2442.5</v>
      </c>
      <c r="M20" s="27" t="s">
        <v>61</v>
      </c>
      <c r="N20" s="58"/>
      <c r="O20" s="59"/>
      <c r="P20" s="12"/>
      <c r="Q20" s="55"/>
    </row>
    <row r="21" spans="1:17" x14ac:dyDescent="0.25">
      <c r="A21" s="26" t="s">
        <v>76</v>
      </c>
      <c r="B21" s="56" t="s">
        <v>85</v>
      </c>
      <c r="C21" s="100"/>
      <c r="D21" s="101"/>
      <c r="E21" s="61">
        <v>0</v>
      </c>
      <c r="F21" s="62">
        <v>228</v>
      </c>
      <c r="G21" s="63">
        <v>228</v>
      </c>
      <c r="H21" s="64" t="s">
        <v>12</v>
      </c>
      <c r="I21" s="28">
        <v>10</v>
      </c>
      <c r="J21" s="28">
        <v>0.28000000000000003</v>
      </c>
      <c r="K21" s="48">
        <v>300</v>
      </c>
      <c r="L21" s="51">
        <v>4266.34</v>
      </c>
      <c r="M21" s="27" t="s">
        <v>61</v>
      </c>
      <c r="N21" s="58"/>
      <c r="O21" s="59"/>
      <c r="P21" s="12"/>
      <c r="Q21" s="55"/>
    </row>
    <row r="22" spans="1:17" x14ac:dyDescent="0.25">
      <c r="A22" s="26" t="s">
        <v>80</v>
      </c>
      <c r="B22" s="56" t="s">
        <v>77</v>
      </c>
      <c r="C22" s="100"/>
      <c r="D22" s="101"/>
      <c r="E22" s="61">
        <v>0</v>
      </c>
      <c r="F22" s="62">
        <v>289</v>
      </c>
      <c r="G22" s="63">
        <f t="shared" si="0"/>
        <v>289</v>
      </c>
      <c r="H22" s="57" t="s">
        <v>33</v>
      </c>
      <c r="I22" s="28">
        <v>20</v>
      </c>
      <c r="J22" s="54">
        <v>0.2</v>
      </c>
      <c r="K22" s="48">
        <v>400</v>
      </c>
      <c r="L22" s="51">
        <v>7698.96</v>
      </c>
      <c r="M22" s="27" t="s">
        <v>61</v>
      </c>
      <c r="N22" s="58"/>
      <c r="O22" s="59"/>
      <c r="P22" s="12"/>
      <c r="Q22" s="55"/>
    </row>
    <row r="23" spans="1:17" x14ac:dyDescent="0.25">
      <c r="A23" s="26" t="s">
        <v>80</v>
      </c>
      <c r="B23" s="56" t="s">
        <v>78</v>
      </c>
      <c r="C23" s="100"/>
      <c r="D23" s="101"/>
      <c r="E23" s="61">
        <v>0</v>
      </c>
      <c r="F23" s="62">
        <v>120</v>
      </c>
      <c r="G23" s="63">
        <f t="shared" si="0"/>
        <v>120</v>
      </c>
      <c r="H23" s="57" t="s">
        <v>33</v>
      </c>
      <c r="I23" s="28">
        <v>20</v>
      </c>
      <c r="J23" s="28">
        <v>0.72</v>
      </c>
      <c r="K23" s="48">
        <v>500</v>
      </c>
      <c r="L23" s="51">
        <v>2899.2</v>
      </c>
      <c r="M23" s="27" t="s">
        <v>61</v>
      </c>
      <c r="N23" s="58"/>
      <c r="O23" s="59"/>
      <c r="P23" s="12"/>
      <c r="Q23" s="55"/>
    </row>
    <row r="24" spans="1:17" ht="15.75" thickBot="1" x14ac:dyDescent="0.3">
      <c r="A24" s="26" t="s">
        <v>80</v>
      </c>
      <c r="B24" s="56" t="s">
        <v>79</v>
      </c>
      <c r="C24" s="102"/>
      <c r="D24" s="103"/>
      <c r="E24" s="61">
        <v>0</v>
      </c>
      <c r="F24" s="62">
        <v>111</v>
      </c>
      <c r="G24" s="63">
        <f t="shared" si="0"/>
        <v>111</v>
      </c>
      <c r="H24" s="57" t="s">
        <v>33</v>
      </c>
      <c r="I24" s="28">
        <v>25</v>
      </c>
      <c r="J24" s="28">
        <v>0.43</v>
      </c>
      <c r="K24" s="48">
        <v>500</v>
      </c>
      <c r="L24" s="51">
        <v>1894.77</v>
      </c>
      <c r="M24" s="27" t="s">
        <v>61</v>
      </c>
      <c r="N24" s="58"/>
      <c r="O24" s="59"/>
      <c r="P24" s="12"/>
      <c r="Q24" s="55"/>
    </row>
    <row r="25" spans="1:17" ht="15.75" thickBot="1" x14ac:dyDescent="0.3">
      <c r="A25" s="29"/>
      <c r="B25" s="30"/>
      <c r="C25" s="31"/>
      <c r="D25" s="32"/>
      <c r="E25" s="33"/>
      <c r="F25" s="33"/>
      <c r="G25" s="53">
        <f>SUM(G12:G24)</f>
        <v>1982</v>
      </c>
      <c r="H25" s="34"/>
      <c r="I25" s="30"/>
      <c r="J25" s="30"/>
      <c r="K25" s="31"/>
      <c r="L25" s="35"/>
      <c r="M25" s="36"/>
      <c r="N25" s="39"/>
      <c r="O25" s="40"/>
      <c r="P25" s="12"/>
      <c r="Q25" s="55"/>
    </row>
    <row r="26" spans="1:17" ht="15.75" thickBot="1" x14ac:dyDescent="0.3">
      <c r="A26" s="50"/>
      <c r="B26" s="37"/>
      <c r="C26" s="37"/>
      <c r="D26" s="37"/>
      <c r="E26" s="37"/>
      <c r="F26" s="37"/>
      <c r="G26" s="37"/>
      <c r="H26" s="37"/>
      <c r="I26" s="37"/>
      <c r="J26" s="65" t="s">
        <v>13</v>
      </c>
      <c r="K26" s="65"/>
      <c r="L26" s="40">
        <f>SUM(L12:L25)</f>
        <v>52841.469999999987</v>
      </c>
      <c r="M26" s="38"/>
      <c r="N26" s="41" t="s">
        <v>14</v>
      </c>
      <c r="O26" s="35">
        <f>SUM(O12:O25)</f>
        <v>0</v>
      </c>
      <c r="P26" s="12" t="str">
        <f>IF(O26&gt;L26,"prekročená cena","nižšia ako stanovená")</f>
        <v>nižšia ako stanovená</v>
      </c>
    </row>
    <row r="27" spans="1:17" ht="15.75" thickBot="1" x14ac:dyDescent="0.3">
      <c r="A27" s="66" t="s">
        <v>15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8"/>
      <c r="O27" s="35">
        <f>O28-O26</f>
        <v>0</v>
      </c>
    </row>
    <row r="28" spans="1:17" ht="15.75" thickBot="1" x14ac:dyDescent="0.3">
      <c r="A28" s="66" t="s">
        <v>16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8"/>
      <c r="O28" s="35">
        <f>IF("nie"=MID(I36,1,3),O26,(O26*1.2))</f>
        <v>0</v>
      </c>
    </row>
    <row r="29" spans="1:17" x14ac:dyDescent="0.25">
      <c r="A29" s="80" t="s">
        <v>17</v>
      </c>
      <c r="B29" s="80"/>
      <c r="C29" s="80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</row>
    <row r="30" spans="1:17" x14ac:dyDescent="0.25">
      <c r="A30" s="69" t="s">
        <v>65</v>
      </c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</row>
    <row r="31" spans="1:17" ht="25.5" customHeight="1" x14ac:dyDescent="0.25">
      <c r="A31" s="43" t="s">
        <v>57</v>
      </c>
      <c r="B31" s="43"/>
      <c r="C31" s="43"/>
      <c r="D31" s="43"/>
      <c r="E31" s="43"/>
      <c r="F31" s="43"/>
      <c r="G31" s="44" t="s">
        <v>55</v>
      </c>
      <c r="H31" s="43"/>
      <c r="I31" s="43"/>
      <c r="J31" s="45"/>
      <c r="K31" s="45"/>
      <c r="L31" s="45"/>
      <c r="M31" s="45"/>
      <c r="N31" s="45"/>
      <c r="O31" s="45"/>
    </row>
    <row r="32" spans="1:17" ht="15" customHeight="1" x14ac:dyDescent="0.25">
      <c r="A32" s="74" t="s">
        <v>87</v>
      </c>
      <c r="B32" s="74"/>
      <c r="C32" s="74"/>
      <c r="D32" s="74"/>
      <c r="E32" s="74"/>
      <c r="F32" s="81" t="s">
        <v>56</v>
      </c>
      <c r="G32" s="46" t="s">
        <v>18</v>
      </c>
      <c r="H32" s="71"/>
      <c r="I32" s="72"/>
      <c r="J32" s="72"/>
      <c r="K32" s="72"/>
      <c r="L32" s="72"/>
      <c r="M32" s="72"/>
      <c r="N32" s="72"/>
      <c r="O32" s="73"/>
    </row>
    <row r="33" spans="1:15" x14ac:dyDescent="0.25">
      <c r="A33" s="75"/>
      <c r="B33" s="75"/>
      <c r="C33" s="75"/>
      <c r="D33" s="75"/>
      <c r="E33" s="75"/>
      <c r="F33" s="81"/>
      <c r="G33" s="46" t="s">
        <v>19</v>
      </c>
      <c r="H33" s="71"/>
      <c r="I33" s="72"/>
      <c r="J33" s="72"/>
      <c r="K33" s="72"/>
      <c r="L33" s="72"/>
      <c r="M33" s="72"/>
      <c r="N33" s="72"/>
      <c r="O33" s="73"/>
    </row>
    <row r="34" spans="1:15" ht="18" customHeight="1" x14ac:dyDescent="0.25">
      <c r="A34" s="75"/>
      <c r="B34" s="75"/>
      <c r="C34" s="75"/>
      <c r="D34" s="75"/>
      <c r="E34" s="75"/>
      <c r="F34" s="81"/>
      <c r="G34" s="46" t="s">
        <v>20</v>
      </c>
      <c r="H34" s="71"/>
      <c r="I34" s="72"/>
      <c r="J34" s="72"/>
      <c r="K34" s="72"/>
      <c r="L34" s="72"/>
      <c r="M34" s="72"/>
      <c r="N34" s="72"/>
      <c r="O34" s="73"/>
    </row>
    <row r="35" spans="1:15" x14ac:dyDescent="0.25">
      <c r="A35" s="75"/>
      <c r="B35" s="75"/>
      <c r="C35" s="75"/>
      <c r="D35" s="75"/>
      <c r="E35" s="75"/>
      <c r="F35" s="81"/>
      <c r="G35" s="46" t="s">
        <v>21</v>
      </c>
      <c r="H35" s="71"/>
      <c r="I35" s="72"/>
      <c r="J35" s="72"/>
      <c r="K35" s="72"/>
      <c r="L35" s="72"/>
      <c r="M35" s="72"/>
      <c r="N35" s="72"/>
      <c r="O35" s="73"/>
    </row>
    <row r="36" spans="1:15" x14ac:dyDescent="0.25">
      <c r="A36" s="75"/>
      <c r="B36" s="75"/>
      <c r="C36" s="75"/>
      <c r="D36" s="75"/>
      <c r="E36" s="75"/>
      <c r="F36" s="81"/>
      <c r="G36" s="46" t="s">
        <v>22</v>
      </c>
      <c r="H36" s="71"/>
      <c r="I36" s="72"/>
      <c r="J36" s="72"/>
      <c r="K36" s="72"/>
      <c r="L36" s="72"/>
      <c r="M36" s="72"/>
      <c r="N36" s="72"/>
      <c r="O36" s="73"/>
    </row>
    <row r="37" spans="1:15" x14ac:dyDescent="0.25">
      <c r="A37" s="75"/>
      <c r="B37" s="75"/>
      <c r="C37" s="75"/>
      <c r="D37" s="75"/>
      <c r="E37" s="75"/>
      <c r="F37" s="24"/>
      <c r="G37" s="24"/>
      <c r="H37" s="24"/>
      <c r="I37" s="24"/>
      <c r="J37" s="24"/>
      <c r="K37" s="24"/>
      <c r="L37" s="24"/>
      <c r="M37" s="24"/>
      <c r="N37" s="24"/>
      <c r="O37" s="24"/>
    </row>
    <row r="38" spans="1:15" x14ac:dyDescent="0.25">
      <c r="A38" s="75"/>
      <c r="B38" s="75"/>
      <c r="C38" s="75"/>
      <c r="D38" s="75"/>
      <c r="E38" s="75"/>
      <c r="F38" s="24"/>
      <c r="G38" s="24"/>
      <c r="H38" s="24"/>
      <c r="I38" s="24"/>
      <c r="J38" s="24"/>
      <c r="K38" s="24"/>
      <c r="L38" s="24"/>
      <c r="M38" s="24"/>
      <c r="N38" s="24"/>
      <c r="O38" s="24"/>
    </row>
    <row r="39" spans="1:15" x14ac:dyDescent="0.25">
      <c r="A39" s="75"/>
      <c r="B39" s="75"/>
      <c r="C39" s="75"/>
      <c r="D39" s="75"/>
      <c r="E39" s="75"/>
      <c r="F39" s="45"/>
      <c r="G39" s="24"/>
      <c r="H39" s="18"/>
      <c r="I39" s="24"/>
      <c r="J39" s="24" t="s">
        <v>23</v>
      </c>
      <c r="K39" s="24"/>
      <c r="L39" s="77"/>
      <c r="M39" s="78"/>
      <c r="N39" s="79"/>
      <c r="O39" s="24"/>
    </row>
    <row r="40" spans="1:15" x14ac:dyDescent="0.25">
      <c r="A40" s="76"/>
      <c r="B40" s="76"/>
      <c r="C40" s="76"/>
      <c r="D40" s="76"/>
      <c r="E40" s="76"/>
      <c r="F40" s="45"/>
      <c r="G40" s="24"/>
      <c r="H40" s="24"/>
      <c r="I40" s="24"/>
      <c r="J40" s="24"/>
      <c r="K40" s="24"/>
      <c r="L40" s="24"/>
      <c r="M40" s="24"/>
      <c r="N40" s="24"/>
      <c r="O40" s="24"/>
    </row>
    <row r="41" spans="1:15" x14ac:dyDescent="0.25">
      <c r="A41" s="60">
        <v>45019</v>
      </c>
      <c r="B41" s="21" t="s">
        <v>73</v>
      </c>
      <c r="C41" s="21"/>
      <c r="D41" s="21"/>
      <c r="E41" s="21"/>
      <c r="F41" s="21"/>
      <c r="G41" s="24"/>
      <c r="H41" s="24"/>
      <c r="I41" s="24"/>
      <c r="J41" s="24"/>
      <c r="K41" s="24"/>
      <c r="L41" s="24"/>
      <c r="M41" s="24"/>
      <c r="N41" s="24"/>
      <c r="O41" s="24"/>
    </row>
  </sheetData>
  <mergeCells count="35">
    <mergeCell ref="C12:D24"/>
    <mergeCell ref="B9:B11"/>
    <mergeCell ref="L9:L11"/>
    <mergeCell ref="H9:H11"/>
    <mergeCell ref="I9:I11"/>
    <mergeCell ref="J9:J11"/>
    <mergeCell ref="K9:K11"/>
    <mergeCell ref="C9:D9"/>
    <mergeCell ref="E9:G9"/>
    <mergeCell ref="C3:L3"/>
    <mergeCell ref="A1:L1"/>
    <mergeCell ref="A8:B8"/>
    <mergeCell ref="E5:F5"/>
    <mergeCell ref="B6:F6"/>
    <mergeCell ref="B7:F7"/>
    <mergeCell ref="N9:N11"/>
    <mergeCell ref="O9:O11"/>
    <mergeCell ref="C10:D11"/>
    <mergeCell ref="E10:E11"/>
    <mergeCell ref="F10:F11"/>
    <mergeCell ref="G10:G11"/>
    <mergeCell ref="M9:M11"/>
    <mergeCell ref="J26:K26"/>
    <mergeCell ref="A27:N27"/>
    <mergeCell ref="A28:N28"/>
    <mergeCell ref="A30:O30"/>
    <mergeCell ref="H36:O36"/>
    <mergeCell ref="A32:E40"/>
    <mergeCell ref="L39:N39"/>
    <mergeCell ref="A29:C29"/>
    <mergeCell ref="F32:F36"/>
    <mergeCell ref="H32:O32"/>
    <mergeCell ref="H33:O33"/>
    <mergeCell ref="H34:O34"/>
    <mergeCell ref="H35:O35"/>
  </mergeCells>
  <pageMargins left="0.23622047244094491" right="0.23622047244094491" top="0.15748031496062992" bottom="0.15748031496062992" header="0.31496062992125984" footer="0.31496062992125984"/>
  <pageSetup paperSize="9" scale="81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7"/>
  <sheetViews>
    <sheetView workbookViewId="0">
      <selection activeCell="M13" sqref="M13"/>
    </sheetView>
  </sheetViews>
  <sheetFormatPr defaultRowHeight="15" x14ac:dyDescent="0.25"/>
  <cols>
    <col min="2" max="2" width="16.28515625" bestFit="1" customWidth="1"/>
  </cols>
  <sheetData>
    <row r="3" spans="1:9" x14ac:dyDescent="0.25">
      <c r="A3" s="52" t="s">
        <v>61</v>
      </c>
      <c r="B3" s="52" t="s">
        <v>70</v>
      </c>
      <c r="C3" s="52"/>
      <c r="D3" s="52" t="s">
        <v>61</v>
      </c>
      <c r="E3" s="52" t="s">
        <v>70</v>
      </c>
      <c r="F3" s="52"/>
      <c r="G3" s="52" t="s">
        <v>61</v>
      </c>
      <c r="H3" s="52" t="s">
        <v>70</v>
      </c>
    </row>
    <row r="4" spans="1:9" x14ac:dyDescent="0.25">
      <c r="A4" s="52">
        <v>13.4</v>
      </c>
      <c r="B4" s="52">
        <v>25.19</v>
      </c>
      <c r="C4" s="52">
        <f>A4*B4</f>
        <v>337.54600000000005</v>
      </c>
      <c r="D4" s="52">
        <v>83</v>
      </c>
      <c r="E4" s="52">
        <v>26.05</v>
      </c>
      <c r="F4" s="52">
        <f>D4*E4</f>
        <v>2162.15</v>
      </c>
      <c r="G4" s="52">
        <v>13</v>
      </c>
      <c r="H4" s="52">
        <v>17.32</v>
      </c>
      <c r="I4" s="52">
        <f>G4*H4</f>
        <v>225.16</v>
      </c>
    </row>
    <row r="7" spans="1:9" x14ac:dyDescent="0.25">
      <c r="B7">
        <f>(C4+F4+I4)/(A4+D4+G4)</f>
        <v>24.907276051188298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19" t="s">
        <v>51</v>
      </c>
      <c r="M2" s="119"/>
    </row>
    <row r="3" spans="1:14" x14ac:dyDescent="0.25">
      <c r="A3" s="5" t="s">
        <v>25</v>
      </c>
      <c r="B3" s="120" t="s">
        <v>26</v>
      </c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</row>
    <row r="4" spans="1:14" x14ac:dyDescent="0.25">
      <c r="A4" s="5" t="s">
        <v>27</v>
      </c>
      <c r="B4" s="120" t="s">
        <v>28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4" x14ac:dyDescent="0.25">
      <c r="A5" s="5" t="s">
        <v>8</v>
      </c>
      <c r="B5" s="120" t="s">
        <v>29</v>
      </c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4" x14ac:dyDescent="0.25">
      <c r="A6" s="5" t="s">
        <v>2</v>
      </c>
      <c r="B6" s="120" t="s">
        <v>30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4" x14ac:dyDescent="0.25">
      <c r="A7" s="6" t="s">
        <v>31</v>
      </c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8"/>
    </row>
    <row r="8" spans="1:14" x14ac:dyDescent="0.25">
      <c r="A8" s="5" t="s">
        <v>12</v>
      </c>
      <c r="B8" s="120" t="s">
        <v>32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14" x14ac:dyDescent="0.25">
      <c r="A9" s="7" t="s">
        <v>33</v>
      </c>
      <c r="B9" s="120" t="s">
        <v>34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</row>
    <row r="10" spans="1:14" x14ac:dyDescent="0.25">
      <c r="A10" s="7" t="s">
        <v>35</v>
      </c>
      <c r="B10" s="120" t="s">
        <v>36</v>
      </c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</row>
    <row r="11" spans="1:14" x14ac:dyDescent="0.25">
      <c r="A11" s="8" t="s">
        <v>37</v>
      </c>
      <c r="B11" s="120" t="s">
        <v>38</v>
      </c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</row>
    <row r="12" spans="1:14" x14ac:dyDescent="0.25">
      <c r="A12" s="9" t="s">
        <v>39</v>
      </c>
      <c r="B12" s="120" t="s">
        <v>40</v>
      </c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</row>
    <row r="13" spans="1:14" ht="24" customHeight="1" x14ac:dyDescent="0.25">
      <c r="A13" s="8" t="s">
        <v>41</v>
      </c>
      <c r="B13" s="120" t="s">
        <v>42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</row>
    <row r="14" spans="1:14" ht="16.5" customHeight="1" x14ac:dyDescent="0.25">
      <c r="A14" s="8" t="s">
        <v>5</v>
      </c>
      <c r="B14" s="120" t="s">
        <v>52</v>
      </c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</row>
    <row r="15" spans="1:14" x14ac:dyDescent="0.25">
      <c r="A15" s="8" t="s">
        <v>43</v>
      </c>
      <c r="B15" s="120" t="s">
        <v>44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</row>
    <row r="16" spans="1:14" ht="38.25" x14ac:dyDescent="0.25">
      <c r="A16" s="10" t="s">
        <v>45</v>
      </c>
      <c r="B16" s="120" t="s">
        <v>46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</row>
    <row r="17" spans="1:14" ht="28.5" customHeight="1" x14ac:dyDescent="0.25">
      <c r="A17" s="10" t="s">
        <v>47</v>
      </c>
      <c r="B17" s="120" t="s">
        <v>48</v>
      </c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</row>
    <row r="18" spans="1:14" ht="27" customHeight="1" x14ac:dyDescent="0.25">
      <c r="A18" s="11" t="s">
        <v>49</v>
      </c>
      <c r="B18" s="120" t="s">
        <v>50</v>
      </c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</row>
    <row r="19" spans="1:14" ht="75" customHeight="1" x14ac:dyDescent="0.25">
      <c r="A19" s="47" t="s">
        <v>62</v>
      </c>
      <c r="B19" s="121" t="s">
        <v>63</v>
      </c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rozsah zákazky a cenová ponuka</vt:lpstr>
      <vt:lpstr>Hárok1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2023-05-15T08:17:55Z</cp:lastPrinted>
  <dcterms:created xsi:type="dcterms:W3CDTF">2012-08-13T12:29:09Z</dcterms:created>
  <dcterms:modified xsi:type="dcterms:W3CDTF">2023-06-02T11:51:33Z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