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6_A\"/>
    </mc:Choice>
  </mc:AlternateContent>
  <bookViews>
    <workbookView xWindow="0" yWindow="0" windowWidth="28800" windowHeight="117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15" i="1" l="1"/>
  <c r="O16" i="1"/>
  <c r="O14" i="1" l="1"/>
  <c r="L26" i="1" l="1"/>
  <c r="G13" i="1" l="1"/>
  <c r="O13" i="1" s="1"/>
  <c r="G14" i="1"/>
  <c r="I4" i="4" l="1"/>
  <c r="F4" i="4"/>
  <c r="C4" i="4"/>
  <c r="B7" i="4" l="1"/>
  <c r="G12" i="1"/>
  <c r="O12" i="1" l="1"/>
  <c r="G25" i="1"/>
  <c r="O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<sst xmlns="http://schemas.openxmlformats.org/spreadsheetml/2006/main" count="111" uniqueCount="83">
  <si>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</si>
  <si>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</si>
  <si>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</si>
  <si>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</si>
  <si>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</si>
  <si>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</si>
  <si>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</si>
  <si>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</si>
  <si>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</si>
  <si>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</si>
  <si>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</si>
  <si>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</si>
  <si>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</si>
  <si>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</si>
  <si>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</si>
  <si>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</si>
  <si>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</si>
  <si>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</si>
  <si>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</si>
  <si>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</si>
  <si>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</si>
  <si>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</si>
  <si>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</si>
  <si>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</si>
  <si>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</si>
  <si>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</si>
  <si>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</si>
  <si>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</si>
  <si>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</si>
  <si>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</si>
  <si>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</si>
  <si>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</si>
  <si>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</si>
  <si>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</si>
  <si>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</si>
  <si>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</si>
  <si>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</si>
  <si>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</si>
  <si>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</si>
  <si>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</si>
  <si>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</si>
  <si>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</si>
  <si>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</si>
  <si>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</si>
  <si>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</si>
  <si>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</si>
  <si>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</si>
  <si>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</si>
  <si>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</si>
  <si>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</si>
  <si>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</si>
  <si>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</si>
  <si>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</si>
  <si>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</si>
  <si>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</si>
  <si>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</si>
  <si>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</si>
  <si>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</si>
  <si>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</si>
  <si>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</si>
  <si>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</si>
  <si>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</si>
  <si>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</si>
  <si>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</si>
  <si>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</si>
  <si>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</si>
  <si>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</si>
  <si>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</si>
  <si>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</si>
  <si>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</si>
  <si>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</si>
  <si>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 xml:space="preserve">časť A - Ťažba a výroba sortimentov harvestermi a ich vývoz forwardermi z porastu z lokality peň na vývozné miesto / odvozné miesto. Veľkostná kategória - odst.iii. Stredný - s prevádzkovou hmotnosťou od 13 t do 17 t, s výkonom motora 110 kW - 150 kW. </t>
  </si>
  <si>
    <t>Lesy SR š.p. OZ Poľana</t>
  </si>
  <si>
    <t>02 Lohyňa</t>
  </si>
  <si>
    <t>20C0</t>
  </si>
  <si>
    <t>22A0</t>
  </si>
  <si>
    <t>23 0</t>
  </si>
  <si>
    <t>Lesnícke služby v ťažbovom procese - viacoperačné technológie na OZ Poľana</t>
  </si>
  <si>
    <t>13 2</t>
  </si>
  <si>
    <t>13 3</t>
  </si>
  <si>
    <t>03.06.2023 Ing. Lukáš Malatinec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</si>
  <si>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17.07.2023 až 30.09.2023.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 Anton Kamenský 0918335561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</si>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</sst>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2" xfId="0" applyFont="1" applyFill="1" applyBorder="1" applyProtection="1"/>
    <xf numFmtId="0" fontId="0" fillId="3" borderId="29" xfId="0" applyFill="1" applyBorder="1" applyProtection="1"/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0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6" fillId="3" borderId="1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30" xfId="0" applyNumberFormat="1" applyFont="1" applyFill="1" applyBorder="1" applyAlignment="1" applyProtection="1">
      <alignment horizontal="right" vertical="center"/>
    </xf>
    <xf numFmtId="2" fontId="10" fillId="3" borderId="27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0" fontId="10" fillId="3" borderId="27" xfId="0" applyFont="1" applyFill="1" applyBorder="1" applyAlignment="1" applyProtection="1">
      <alignment horizontal="right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</xf>
    <xf numFmtId="2" fontId="10" fillId="3" borderId="36" xfId="0" applyNumberFormat="1" applyFont="1" applyFill="1" applyBorder="1" applyAlignment="1" applyProtection="1">
      <alignment horizontal="right" vertical="center" wrapText="1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2" fontId="10" fillId="3" borderId="27" xfId="0" applyNumberFormat="1" applyFont="1" applyFill="1" applyBorder="1" applyAlignment="1" applyProtection="1">
      <alignment horizontal="right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45" xfId="0" applyFont="1" applyFill="1" applyBorder="1" applyAlignment="1" applyProtection="1">
      <alignment horizontal="center" vertical="center" wrapText="1"/>
    </xf>
    <xf numFmtId="0" fontId="10" fillId="3" borderId="46" xfId="0" applyFont="1" applyFill="1" applyBorder="1" applyAlignment="1" applyProtection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Normal="100" zoomScaleSheetLayoutView="100" workbookViewId="0">
      <selection activeCell="J5" sqref="J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112" t="s">
        <v>64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6" t="s">
        <v>82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111" t="s">
        <v>77</v>
      </c>
      <c r="D3" s="111"/>
      <c r="E3" s="111"/>
      <c r="F3" s="111"/>
      <c r="G3" s="111"/>
      <c r="H3" s="111"/>
      <c r="I3" s="111"/>
      <c r="J3" s="111"/>
      <c r="K3" s="111"/>
      <c r="L3" s="111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115"/>
      <c r="F5" s="115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116" t="s">
        <v>72</v>
      </c>
      <c r="C6" s="116"/>
      <c r="D6" s="116"/>
      <c r="E6" s="116"/>
      <c r="F6" s="116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117"/>
      <c r="C7" s="117"/>
      <c r="D7" s="117"/>
      <c r="E7" s="117"/>
      <c r="F7" s="117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113" t="s">
        <v>66</v>
      </c>
      <c r="B8" s="11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50" t="s">
        <v>69</v>
      </c>
      <c r="B9" s="124" t="s">
        <v>2</v>
      </c>
      <c r="C9" s="134" t="s">
        <v>53</v>
      </c>
      <c r="D9" s="135"/>
      <c r="E9" s="136" t="s">
        <v>3</v>
      </c>
      <c r="F9" s="137"/>
      <c r="G9" s="138"/>
      <c r="H9" s="126" t="s">
        <v>4</v>
      </c>
      <c r="I9" s="108" t="s">
        <v>5</v>
      </c>
      <c r="J9" s="129" t="s">
        <v>6</v>
      </c>
      <c r="K9" s="132" t="s">
        <v>7</v>
      </c>
      <c r="L9" s="108" t="s">
        <v>54</v>
      </c>
      <c r="M9" s="108" t="s">
        <v>60</v>
      </c>
      <c r="N9" s="98" t="s">
        <v>58</v>
      </c>
      <c r="O9" s="100" t="s">
        <v>59</v>
      </c>
    </row>
    <row r="10" spans="1:17" ht="21.75" customHeight="1" x14ac:dyDescent="0.25">
      <c r="A10" s="25"/>
      <c r="B10" s="125"/>
      <c r="C10" s="102" t="s">
        <v>67</v>
      </c>
      <c r="D10" s="103"/>
      <c r="E10" s="102" t="s">
        <v>9</v>
      </c>
      <c r="F10" s="104" t="s">
        <v>10</v>
      </c>
      <c r="G10" s="106" t="s">
        <v>11</v>
      </c>
      <c r="H10" s="127"/>
      <c r="I10" s="109"/>
      <c r="J10" s="130"/>
      <c r="K10" s="133"/>
      <c r="L10" s="109"/>
      <c r="M10" s="109"/>
      <c r="N10" s="99"/>
      <c r="O10" s="101"/>
    </row>
    <row r="11" spans="1:17" ht="50.25" customHeight="1" thickBot="1" x14ac:dyDescent="0.3">
      <c r="A11" s="26"/>
      <c r="B11" s="125"/>
      <c r="C11" s="102"/>
      <c r="D11" s="103"/>
      <c r="E11" s="102"/>
      <c r="F11" s="105"/>
      <c r="G11" s="107"/>
      <c r="H11" s="128"/>
      <c r="I11" s="109"/>
      <c r="J11" s="131"/>
      <c r="K11" s="133"/>
      <c r="L11" s="110"/>
      <c r="M11" s="110"/>
      <c r="N11" s="99"/>
      <c r="O11" s="101"/>
    </row>
    <row r="12" spans="1:17" x14ac:dyDescent="0.25">
      <c r="A12" s="64" t="s">
        <v>73</v>
      </c>
      <c r="B12" s="53" t="s">
        <v>74</v>
      </c>
      <c r="C12" s="118" t="s">
        <v>71</v>
      </c>
      <c r="D12" s="119"/>
      <c r="E12" s="54">
        <v>500</v>
      </c>
      <c r="F12" s="55">
        <v>0</v>
      </c>
      <c r="G12" s="56">
        <f>E12+F12</f>
        <v>500</v>
      </c>
      <c r="H12" s="57" t="s">
        <v>37</v>
      </c>
      <c r="I12" s="58">
        <v>15</v>
      </c>
      <c r="J12" s="58">
        <v>0.18</v>
      </c>
      <c r="K12" s="59">
        <v>2700</v>
      </c>
      <c r="L12" s="61">
        <v>14965</v>
      </c>
      <c r="M12" s="63" t="s">
        <v>61</v>
      </c>
      <c r="N12" s="65"/>
      <c r="O12" s="66">
        <f>SUM(N12*G12)</f>
        <v>0</v>
      </c>
      <c r="P12" s="12"/>
      <c r="Q12" s="69"/>
    </row>
    <row r="13" spans="1:17" x14ac:dyDescent="0.25">
      <c r="A13" s="27" t="s">
        <v>73</v>
      </c>
      <c r="B13" s="70" t="s">
        <v>75</v>
      </c>
      <c r="C13" s="120"/>
      <c r="D13" s="121"/>
      <c r="E13" s="72">
        <v>300</v>
      </c>
      <c r="F13" s="73">
        <v>0</v>
      </c>
      <c r="G13" s="60">
        <f t="shared" ref="G13:G14" si="0">E13+F13</f>
        <v>300</v>
      </c>
      <c r="H13" s="74" t="s">
        <v>37</v>
      </c>
      <c r="I13" s="29">
        <v>20</v>
      </c>
      <c r="J13" s="29">
        <v>0.18</v>
      </c>
      <c r="K13" s="49">
        <v>3000</v>
      </c>
      <c r="L13" s="61">
        <v>8757</v>
      </c>
      <c r="M13" s="28" t="s">
        <v>61</v>
      </c>
      <c r="N13" s="75"/>
      <c r="O13" s="80">
        <f t="shared" ref="O13:O16" si="1">SUM(N13*G13)</f>
        <v>0</v>
      </c>
      <c r="P13" s="12"/>
      <c r="Q13" s="69"/>
    </row>
    <row r="14" spans="1:17" x14ac:dyDescent="0.25">
      <c r="A14" s="27" t="s">
        <v>73</v>
      </c>
      <c r="B14" s="70" t="s">
        <v>76</v>
      </c>
      <c r="C14" s="120"/>
      <c r="D14" s="121"/>
      <c r="E14" s="72">
        <v>200</v>
      </c>
      <c r="F14" s="73">
        <v>30</v>
      </c>
      <c r="G14" s="60">
        <f t="shared" si="0"/>
        <v>230</v>
      </c>
      <c r="H14" s="74" t="s">
        <v>37</v>
      </c>
      <c r="I14" s="29">
        <v>20</v>
      </c>
      <c r="J14" s="68">
        <v>0.25</v>
      </c>
      <c r="K14" s="49">
        <v>1800</v>
      </c>
      <c r="L14" s="61">
        <v>6320.4</v>
      </c>
      <c r="M14" s="28" t="s">
        <v>61</v>
      </c>
      <c r="N14" s="75"/>
      <c r="O14" s="76">
        <f t="shared" si="1"/>
        <v>0</v>
      </c>
      <c r="P14" s="12"/>
      <c r="Q14" s="69"/>
    </row>
    <row r="15" spans="1:17" x14ac:dyDescent="0.25">
      <c r="A15" s="27" t="s">
        <v>73</v>
      </c>
      <c r="B15" s="70" t="s">
        <v>78</v>
      </c>
      <c r="C15" s="120"/>
      <c r="D15" s="121"/>
      <c r="E15" s="72">
        <v>150</v>
      </c>
      <c r="F15" s="73">
        <v>0</v>
      </c>
      <c r="G15" s="60">
        <v>150</v>
      </c>
      <c r="H15" s="74" t="s">
        <v>37</v>
      </c>
      <c r="I15" s="29">
        <v>25</v>
      </c>
      <c r="J15" s="29">
        <v>0.25</v>
      </c>
      <c r="K15" s="49">
        <v>2000</v>
      </c>
      <c r="L15" s="61">
        <v>3762</v>
      </c>
      <c r="M15" s="28" t="s">
        <v>61</v>
      </c>
      <c r="N15" s="75"/>
      <c r="O15" s="76">
        <f t="shared" si="1"/>
        <v>0</v>
      </c>
      <c r="P15" s="12"/>
      <c r="Q15" s="69"/>
    </row>
    <row r="16" spans="1:17" x14ac:dyDescent="0.25">
      <c r="A16" s="27" t="s">
        <v>73</v>
      </c>
      <c r="B16" s="70" t="s">
        <v>79</v>
      </c>
      <c r="C16" s="120"/>
      <c r="D16" s="121"/>
      <c r="E16" s="77">
        <v>50</v>
      </c>
      <c r="F16" s="79">
        <v>0</v>
      </c>
      <c r="G16" s="78">
        <v>50</v>
      </c>
      <c r="H16" s="74" t="s">
        <v>37</v>
      </c>
      <c r="I16" s="29">
        <v>25</v>
      </c>
      <c r="J16" s="29">
        <v>0.09</v>
      </c>
      <c r="K16" s="49">
        <v>2200</v>
      </c>
      <c r="L16" s="61">
        <v>1557.5</v>
      </c>
      <c r="M16" s="28" t="s">
        <v>61</v>
      </c>
      <c r="N16" s="75"/>
      <c r="O16" s="76">
        <f t="shared" si="1"/>
        <v>0</v>
      </c>
      <c r="P16" s="12"/>
      <c r="Q16" s="69"/>
    </row>
    <row r="17" spans="1:17" x14ac:dyDescent="0.25">
      <c r="A17" s="27"/>
      <c r="B17" s="70"/>
      <c r="C17" s="120"/>
      <c r="D17" s="121"/>
      <c r="E17" s="72"/>
      <c r="F17" s="73"/>
      <c r="G17" s="60"/>
      <c r="H17" s="74"/>
      <c r="I17" s="29"/>
      <c r="J17" s="29"/>
      <c r="K17" s="49"/>
      <c r="L17" s="61"/>
      <c r="M17" s="28" t="s">
        <v>61</v>
      </c>
      <c r="N17" s="75"/>
      <c r="O17" s="76"/>
      <c r="P17" s="12"/>
      <c r="Q17" s="69"/>
    </row>
    <row r="18" spans="1:17" x14ac:dyDescent="0.25">
      <c r="A18" s="27"/>
      <c r="B18" s="70"/>
      <c r="C18" s="120"/>
      <c r="D18" s="121"/>
      <c r="E18" s="77"/>
      <c r="F18" s="73"/>
      <c r="G18" s="78"/>
      <c r="H18" s="74"/>
      <c r="I18" s="29"/>
      <c r="J18" s="29"/>
      <c r="K18" s="49"/>
      <c r="L18" s="61"/>
      <c r="M18" s="28" t="s">
        <v>61</v>
      </c>
      <c r="N18" s="75"/>
      <c r="O18" s="76"/>
      <c r="P18" s="12"/>
      <c r="Q18" s="69"/>
    </row>
    <row r="19" spans="1:17" x14ac:dyDescent="0.25">
      <c r="A19" s="27"/>
      <c r="B19" s="70"/>
      <c r="C19" s="120"/>
      <c r="D19" s="121"/>
      <c r="E19" s="77"/>
      <c r="F19" s="73"/>
      <c r="G19" s="78"/>
      <c r="H19" s="74"/>
      <c r="I19" s="29"/>
      <c r="J19" s="29"/>
      <c r="K19" s="49"/>
      <c r="L19" s="61"/>
      <c r="M19" s="28" t="s">
        <v>61</v>
      </c>
      <c r="N19" s="75"/>
      <c r="O19" s="76"/>
      <c r="P19" s="12"/>
      <c r="Q19" s="69"/>
    </row>
    <row r="20" spans="1:17" x14ac:dyDescent="0.25">
      <c r="A20" s="27"/>
      <c r="B20" s="70"/>
      <c r="C20" s="120"/>
      <c r="D20" s="121"/>
      <c r="E20" s="72"/>
      <c r="F20" s="73"/>
      <c r="G20" s="60"/>
      <c r="H20" s="74"/>
      <c r="I20" s="29"/>
      <c r="J20" s="29"/>
      <c r="K20" s="49"/>
      <c r="L20" s="61"/>
      <c r="M20" s="28" t="s">
        <v>61</v>
      </c>
      <c r="N20" s="75"/>
      <c r="O20" s="76"/>
      <c r="P20" s="12"/>
      <c r="Q20" s="69"/>
    </row>
    <row r="21" spans="1:17" x14ac:dyDescent="0.25">
      <c r="A21" s="27"/>
      <c r="B21" s="70"/>
      <c r="C21" s="120"/>
      <c r="D21" s="121"/>
      <c r="E21" s="72"/>
      <c r="F21" s="73"/>
      <c r="G21" s="60"/>
      <c r="H21" s="74"/>
      <c r="I21" s="29"/>
      <c r="J21" s="68"/>
      <c r="K21" s="49"/>
      <c r="L21" s="61"/>
      <c r="M21" s="28" t="s">
        <v>61</v>
      </c>
      <c r="N21" s="75"/>
      <c r="O21" s="76"/>
      <c r="P21" s="12"/>
      <c r="Q21" s="69"/>
    </row>
    <row r="22" spans="1:17" x14ac:dyDescent="0.25">
      <c r="A22" s="27"/>
      <c r="B22" s="70"/>
      <c r="C22" s="120"/>
      <c r="D22" s="121"/>
      <c r="E22" s="72"/>
      <c r="F22" s="73"/>
      <c r="G22" s="60"/>
      <c r="H22" s="74"/>
      <c r="I22" s="29"/>
      <c r="J22" s="29"/>
      <c r="K22" s="49"/>
      <c r="L22" s="61"/>
      <c r="M22" s="28" t="s">
        <v>61</v>
      </c>
      <c r="N22" s="75"/>
      <c r="O22" s="76"/>
      <c r="P22" s="12"/>
      <c r="Q22" s="69"/>
    </row>
    <row r="23" spans="1:17" x14ac:dyDescent="0.25">
      <c r="A23" s="27"/>
      <c r="B23" s="70"/>
      <c r="C23" s="122"/>
      <c r="D23" s="123"/>
      <c r="E23" s="72"/>
      <c r="F23" s="73"/>
      <c r="G23" s="60"/>
      <c r="H23" s="74"/>
      <c r="I23" s="29"/>
      <c r="J23" s="29"/>
      <c r="K23" s="49"/>
      <c r="L23" s="61"/>
      <c r="M23" s="28" t="s">
        <v>61</v>
      </c>
      <c r="N23" s="75"/>
      <c r="O23" s="76"/>
      <c r="P23" s="12"/>
      <c r="Q23" s="69"/>
    </row>
    <row r="24" spans="1:17" ht="15.75" thickBot="1" x14ac:dyDescent="0.3">
      <c r="A24" s="27"/>
      <c r="B24" s="70"/>
      <c r="C24" s="71"/>
      <c r="D24" s="52"/>
      <c r="E24" s="72"/>
      <c r="F24" s="73"/>
      <c r="G24" s="60"/>
      <c r="H24" s="74"/>
      <c r="I24" s="29"/>
      <c r="J24" s="29"/>
      <c r="K24" s="49"/>
      <c r="L24" s="61"/>
      <c r="M24" s="28" t="s">
        <v>61</v>
      </c>
      <c r="N24" s="75"/>
      <c r="O24" s="76"/>
      <c r="P24" s="12"/>
      <c r="Q24" s="69"/>
    </row>
    <row r="25" spans="1:17" ht="15.75" thickBot="1" x14ac:dyDescent="0.3">
      <c r="A25" s="30"/>
      <c r="B25" s="31"/>
      <c r="C25" s="32"/>
      <c r="D25" s="33"/>
      <c r="E25" s="34"/>
      <c r="F25" s="34"/>
      <c r="G25" s="67">
        <f>SUM(G12:G24)</f>
        <v>1230</v>
      </c>
      <c r="H25" s="35"/>
      <c r="I25" s="31"/>
      <c r="J25" s="31"/>
      <c r="K25" s="32"/>
      <c r="L25" s="36"/>
      <c r="M25" s="37"/>
      <c r="N25" s="40"/>
      <c r="O25" s="41">
        <f t="shared" ref="O25" si="2">SUM(N25*G25)</f>
        <v>0</v>
      </c>
      <c r="P25" s="12"/>
      <c r="Q25" s="69"/>
    </row>
    <row r="26" spans="1:17" ht="15.75" thickBot="1" x14ac:dyDescent="0.3">
      <c r="A26" s="51"/>
      <c r="B26" s="38"/>
      <c r="C26" s="38"/>
      <c r="D26" s="38"/>
      <c r="E26" s="38"/>
      <c r="F26" s="38"/>
      <c r="G26" s="38"/>
      <c r="H26" s="38"/>
      <c r="I26" s="38"/>
      <c r="J26" s="81" t="s">
        <v>13</v>
      </c>
      <c r="K26" s="81"/>
      <c r="L26" s="41">
        <f>SUM(L12:L25)</f>
        <v>35361.9</v>
      </c>
      <c r="M26" s="39"/>
      <c r="N26" s="42" t="s">
        <v>14</v>
      </c>
      <c r="O26" s="36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82" t="s">
        <v>15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4"/>
      <c r="O27" s="36">
        <f>O28-O26</f>
        <v>0</v>
      </c>
    </row>
    <row r="28" spans="1:17" ht="15.75" thickBot="1" x14ac:dyDescent="0.3">
      <c r="A28" s="82" t="s">
        <v>16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/>
      <c r="O28" s="36">
        <f>IF("nie"=MID(I36,1,3),O26,(O26*1.2))</f>
        <v>0</v>
      </c>
    </row>
    <row r="29" spans="1:17" x14ac:dyDescent="0.25">
      <c r="A29" s="96" t="s">
        <v>17</v>
      </c>
      <c r="B29" s="96"/>
      <c r="C29" s="96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7" x14ac:dyDescent="0.25">
      <c r="A30" s="85" t="s">
        <v>65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</row>
    <row r="31" spans="1:17" ht="25.5" customHeight="1" x14ac:dyDescent="0.25">
      <c r="A31" s="44" t="s">
        <v>57</v>
      </c>
      <c r="B31" s="44"/>
      <c r="C31" s="44"/>
      <c r="D31" s="44"/>
      <c r="E31" s="44"/>
      <c r="F31" s="44"/>
      <c r="G31" s="45" t="s">
        <v>55</v>
      </c>
      <c r="H31" s="44"/>
      <c r="I31" s="44"/>
      <c r="J31" s="46"/>
      <c r="K31" s="46"/>
      <c r="L31" s="46"/>
      <c r="M31" s="46"/>
      <c r="N31" s="46"/>
      <c r="O31" s="46"/>
    </row>
    <row r="32" spans="1:17" ht="15" customHeight="1" x14ac:dyDescent="0.25">
      <c r="A32" s="90" t="s">
        <v>81</v>
      </c>
      <c r="B32" s="90"/>
      <c r="C32" s="90"/>
      <c r="D32" s="90"/>
      <c r="E32" s="90"/>
      <c r="F32" s="97" t="s">
        <v>56</v>
      </c>
      <c r="G32" s="47" t="s">
        <v>18</v>
      </c>
      <c r="H32" s="87"/>
      <c r="I32" s="88"/>
      <c r="J32" s="88"/>
      <c r="K32" s="88"/>
      <c r="L32" s="88"/>
      <c r="M32" s="88"/>
      <c r="N32" s="88"/>
      <c r="O32" s="89"/>
    </row>
    <row r="33" spans="1:15" x14ac:dyDescent="0.25">
      <c r="A33" s="91"/>
      <c r="B33" s="91"/>
      <c r="C33" s="91"/>
      <c r="D33" s="91"/>
      <c r="E33" s="91"/>
      <c r="F33" s="97"/>
      <c r="G33" s="47" t="s">
        <v>19</v>
      </c>
      <c r="H33" s="87"/>
      <c r="I33" s="88"/>
      <c r="J33" s="88"/>
      <c r="K33" s="88"/>
      <c r="L33" s="88"/>
      <c r="M33" s="88"/>
      <c r="N33" s="88"/>
      <c r="O33" s="89"/>
    </row>
    <row r="34" spans="1:15" ht="18" customHeight="1" x14ac:dyDescent="0.25">
      <c r="A34" s="91"/>
      <c r="B34" s="91"/>
      <c r="C34" s="91"/>
      <c r="D34" s="91"/>
      <c r="E34" s="91"/>
      <c r="F34" s="97"/>
      <c r="G34" s="47" t="s">
        <v>20</v>
      </c>
      <c r="H34" s="87"/>
      <c r="I34" s="88"/>
      <c r="J34" s="88"/>
      <c r="K34" s="88"/>
      <c r="L34" s="88"/>
      <c r="M34" s="88"/>
      <c r="N34" s="88"/>
      <c r="O34" s="89"/>
    </row>
    <row r="35" spans="1:15" x14ac:dyDescent="0.25">
      <c r="A35" s="91"/>
      <c r="B35" s="91"/>
      <c r="C35" s="91"/>
      <c r="D35" s="91"/>
      <c r="E35" s="91"/>
      <c r="F35" s="97"/>
      <c r="G35" s="47" t="s">
        <v>21</v>
      </c>
      <c r="H35" s="87"/>
      <c r="I35" s="88"/>
      <c r="J35" s="88"/>
      <c r="K35" s="88"/>
      <c r="L35" s="88"/>
      <c r="M35" s="88"/>
      <c r="N35" s="88"/>
      <c r="O35" s="89"/>
    </row>
    <row r="36" spans="1:15" x14ac:dyDescent="0.25">
      <c r="A36" s="91"/>
      <c r="B36" s="91"/>
      <c r="C36" s="91"/>
      <c r="D36" s="91"/>
      <c r="E36" s="91"/>
      <c r="F36" s="97"/>
      <c r="G36" s="47" t="s">
        <v>22</v>
      </c>
      <c r="H36" s="87"/>
      <c r="I36" s="88"/>
      <c r="J36" s="88"/>
      <c r="K36" s="88"/>
      <c r="L36" s="88"/>
      <c r="M36" s="88"/>
      <c r="N36" s="88"/>
      <c r="O36" s="89"/>
    </row>
    <row r="37" spans="1:15" x14ac:dyDescent="0.25">
      <c r="A37" s="91"/>
      <c r="B37" s="91"/>
      <c r="C37" s="91"/>
      <c r="D37" s="91"/>
      <c r="E37" s="91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91"/>
      <c r="B38" s="91"/>
      <c r="C38" s="91"/>
      <c r="D38" s="91"/>
      <c r="E38" s="91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91"/>
      <c r="B39" s="91"/>
      <c r="C39" s="91"/>
      <c r="D39" s="91"/>
      <c r="E39" s="91"/>
      <c r="F39" s="46"/>
      <c r="G39" s="24"/>
      <c r="H39" s="18"/>
      <c r="I39" s="24"/>
      <c r="J39" s="24" t="s">
        <v>23</v>
      </c>
      <c r="K39" s="24"/>
      <c r="L39" s="93"/>
      <c r="M39" s="94"/>
      <c r="N39" s="95"/>
      <c r="O39" s="24"/>
    </row>
    <row r="40" spans="1:15" x14ac:dyDescent="0.25">
      <c r="A40" s="92"/>
      <c r="B40" s="92"/>
      <c r="C40" s="92"/>
      <c r="D40" s="92"/>
      <c r="E40" s="92"/>
      <c r="F40" s="46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80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C12:D23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62" t="s">
        <v>61</v>
      </c>
      <c r="B3" s="62" t="s">
        <v>70</v>
      </c>
      <c r="C3" s="62"/>
      <c r="D3" s="62" t="s">
        <v>61</v>
      </c>
      <c r="E3" s="62" t="s">
        <v>70</v>
      </c>
      <c r="F3" s="62"/>
      <c r="G3" s="62" t="s">
        <v>61</v>
      </c>
      <c r="H3" s="62" t="s">
        <v>70</v>
      </c>
    </row>
    <row r="4" spans="1:9" x14ac:dyDescent="0.25">
      <c r="A4" s="62">
        <v>13.4</v>
      </c>
      <c r="B4" s="62">
        <v>25.19</v>
      </c>
      <c r="C4" s="62">
        <f>A4*B4</f>
        <v>337.54600000000005</v>
      </c>
      <c r="D4" s="62">
        <v>83</v>
      </c>
      <c r="E4" s="62">
        <v>26.05</v>
      </c>
      <c r="F4" s="62">
        <f>D4*E4</f>
        <v>2162.15</v>
      </c>
      <c r="G4" s="62">
        <v>13</v>
      </c>
      <c r="H4" s="62">
        <v>17.32</v>
      </c>
      <c r="I4" s="6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8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2023-02-02T06:05:12Z</cp:lastPrinted>
  <dcterms:created xsi:type="dcterms:W3CDTF">2012-08-13T12:29:09Z</dcterms:created>
  <dcterms:modified xsi:type="dcterms:W3CDTF">2023-07-03T09:14:50Z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