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023\ZŠ OKružní\Oprava střešního pláště\PD komplet\"/>
    </mc:Choice>
  </mc:AlternateContent>
  <xr:revisionPtr revIDLastSave="0" documentId="8_{E53EDCD7-95F9-4AB4-ABF6-3532EF926AB7}" xr6:coauthVersionLast="36" xr6:coauthVersionMax="36" xr10:uidLastSave="{00000000-0000-0000-0000-000000000000}"/>
  <bookViews>
    <workbookView xWindow="2868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Pol'!$A$1:$Y$368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367" i="12"/>
  <c r="G8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7" i="12"/>
  <c r="M17" i="12" s="1"/>
  <c r="I17" i="12"/>
  <c r="K17" i="12"/>
  <c r="O17" i="12"/>
  <c r="Q17" i="12"/>
  <c r="V17" i="12"/>
  <c r="G29" i="12"/>
  <c r="I29" i="12"/>
  <c r="K29" i="12"/>
  <c r="M29" i="12"/>
  <c r="O29" i="12"/>
  <c r="Q29" i="12"/>
  <c r="V29" i="12"/>
  <c r="G41" i="12"/>
  <c r="M41" i="12" s="1"/>
  <c r="I41" i="12"/>
  <c r="K41" i="12"/>
  <c r="O41" i="12"/>
  <c r="Q41" i="12"/>
  <c r="V41" i="12"/>
  <c r="Q56" i="12"/>
  <c r="G57" i="12"/>
  <c r="I57" i="12"/>
  <c r="I56" i="12" s="1"/>
  <c r="K57" i="12"/>
  <c r="K56" i="12" s="1"/>
  <c r="M57" i="12"/>
  <c r="O57" i="12"/>
  <c r="O56" i="12" s="1"/>
  <c r="Q57" i="12"/>
  <c r="V57" i="12"/>
  <c r="V56" i="12" s="1"/>
  <c r="G61" i="12"/>
  <c r="I61" i="12"/>
  <c r="K61" i="12"/>
  <c r="M61" i="12"/>
  <c r="O61" i="12"/>
  <c r="Q61" i="12"/>
  <c r="V61" i="12"/>
  <c r="G65" i="12"/>
  <c r="G56" i="12" s="1"/>
  <c r="I65" i="12"/>
  <c r="K65" i="12"/>
  <c r="O65" i="12"/>
  <c r="Q65" i="12"/>
  <c r="V65" i="12"/>
  <c r="G69" i="12"/>
  <c r="M69" i="12" s="1"/>
  <c r="I69" i="12"/>
  <c r="K69" i="12"/>
  <c r="O69" i="12"/>
  <c r="Q69" i="12"/>
  <c r="V69" i="12"/>
  <c r="G76" i="12"/>
  <c r="M76" i="12" s="1"/>
  <c r="I76" i="12"/>
  <c r="K76" i="12"/>
  <c r="O76" i="12"/>
  <c r="Q76" i="12"/>
  <c r="V76" i="12"/>
  <c r="G79" i="12"/>
  <c r="I79" i="12"/>
  <c r="K79" i="12"/>
  <c r="M79" i="12"/>
  <c r="O79" i="12"/>
  <c r="Q79" i="12"/>
  <c r="V79" i="12"/>
  <c r="O81" i="12"/>
  <c r="G82" i="12"/>
  <c r="G81" i="12" s="1"/>
  <c r="I82" i="12"/>
  <c r="I81" i="12" s="1"/>
  <c r="K82" i="12"/>
  <c r="K81" i="12" s="1"/>
  <c r="O82" i="12"/>
  <c r="Q82" i="12"/>
  <c r="Q81" i="12" s="1"/>
  <c r="V82" i="12"/>
  <c r="V81" i="12" s="1"/>
  <c r="G86" i="12"/>
  <c r="I86" i="12"/>
  <c r="K86" i="12"/>
  <c r="K85" i="12" s="1"/>
  <c r="M86" i="12"/>
  <c r="O86" i="12"/>
  <c r="O85" i="12" s="1"/>
  <c r="Q86" i="12"/>
  <c r="Q85" i="12" s="1"/>
  <c r="V86" i="12"/>
  <c r="G88" i="12"/>
  <c r="G85" i="12" s="1"/>
  <c r="I88" i="12"/>
  <c r="K88" i="12"/>
  <c r="O88" i="12"/>
  <c r="Q88" i="12"/>
  <c r="V88" i="12"/>
  <c r="G91" i="12"/>
  <c r="I91" i="12"/>
  <c r="I85" i="12" s="1"/>
  <c r="K91" i="12"/>
  <c r="M91" i="12"/>
  <c r="O91" i="12"/>
  <c r="Q91" i="12"/>
  <c r="V91" i="12"/>
  <c r="G95" i="12"/>
  <c r="I95" i="12"/>
  <c r="K95" i="12"/>
  <c r="M95" i="12"/>
  <c r="O95" i="12"/>
  <c r="Q95" i="12"/>
  <c r="V95" i="12"/>
  <c r="G98" i="12"/>
  <c r="I98" i="12"/>
  <c r="K98" i="12"/>
  <c r="M98" i="12"/>
  <c r="O98" i="12"/>
  <c r="Q98" i="12"/>
  <c r="V98" i="12"/>
  <c r="G101" i="12"/>
  <c r="M101" i="12" s="1"/>
  <c r="I101" i="12"/>
  <c r="K101" i="12"/>
  <c r="O101" i="12"/>
  <c r="Q101" i="12"/>
  <c r="V101" i="12"/>
  <c r="G106" i="12"/>
  <c r="M106" i="12" s="1"/>
  <c r="I106" i="12"/>
  <c r="K106" i="12"/>
  <c r="O106" i="12"/>
  <c r="Q106" i="12"/>
  <c r="V106" i="12"/>
  <c r="G110" i="12"/>
  <c r="M110" i="12" s="1"/>
  <c r="I110" i="12"/>
  <c r="K110" i="12"/>
  <c r="O110" i="12"/>
  <c r="Q110" i="12"/>
  <c r="V110" i="12"/>
  <c r="V85" i="12" s="1"/>
  <c r="G115" i="12"/>
  <c r="I115" i="12"/>
  <c r="K115" i="12"/>
  <c r="M115" i="12"/>
  <c r="O115" i="12"/>
  <c r="Q115" i="12"/>
  <c r="V115" i="12"/>
  <c r="G120" i="12"/>
  <c r="M120" i="12" s="1"/>
  <c r="I120" i="12"/>
  <c r="K120" i="12"/>
  <c r="O120" i="12"/>
  <c r="Q120" i="12"/>
  <c r="V120" i="12"/>
  <c r="G125" i="12"/>
  <c r="I125" i="12"/>
  <c r="K125" i="12"/>
  <c r="M125" i="12"/>
  <c r="O125" i="12"/>
  <c r="Q125" i="12"/>
  <c r="V125" i="12"/>
  <c r="G128" i="12"/>
  <c r="K128" i="12"/>
  <c r="G129" i="12"/>
  <c r="I129" i="12"/>
  <c r="I128" i="12" s="1"/>
  <c r="K129" i="12"/>
  <c r="M129" i="12"/>
  <c r="O129" i="12"/>
  <c r="Q129" i="12"/>
  <c r="V129" i="12"/>
  <c r="V128" i="12" s="1"/>
  <c r="G132" i="12"/>
  <c r="M132" i="12" s="1"/>
  <c r="I132" i="12"/>
  <c r="K132" i="12"/>
  <c r="O132" i="12"/>
  <c r="O128" i="12" s="1"/>
  <c r="Q132" i="12"/>
  <c r="V132" i="12"/>
  <c r="G135" i="12"/>
  <c r="I135" i="12"/>
  <c r="K135" i="12"/>
  <c r="M135" i="12"/>
  <c r="O135" i="12"/>
  <c r="Q135" i="12"/>
  <c r="Q128" i="12" s="1"/>
  <c r="V135" i="12"/>
  <c r="G139" i="12"/>
  <c r="M139" i="12" s="1"/>
  <c r="I139" i="12"/>
  <c r="K139" i="12"/>
  <c r="O139" i="12"/>
  <c r="Q139" i="12"/>
  <c r="V139" i="12"/>
  <c r="G143" i="12"/>
  <c r="G142" i="12" s="1"/>
  <c r="I143" i="12"/>
  <c r="I142" i="12" s="1"/>
  <c r="K143" i="12"/>
  <c r="O143" i="12"/>
  <c r="O142" i="12" s="1"/>
  <c r="Q143" i="12"/>
  <c r="V143" i="12"/>
  <c r="V142" i="12" s="1"/>
  <c r="G147" i="12"/>
  <c r="I147" i="12"/>
  <c r="K147" i="12"/>
  <c r="M147" i="12"/>
  <c r="O147" i="12"/>
  <c r="Q147" i="12"/>
  <c r="V147" i="12"/>
  <c r="G150" i="12"/>
  <c r="M150" i="12" s="1"/>
  <c r="I150" i="12"/>
  <c r="K150" i="12"/>
  <c r="K142" i="12" s="1"/>
  <c r="O150" i="12"/>
  <c r="Q150" i="12"/>
  <c r="V150" i="12"/>
  <c r="G153" i="12"/>
  <c r="I153" i="12"/>
  <c r="K153" i="12"/>
  <c r="M153" i="12"/>
  <c r="O153" i="12"/>
  <c r="Q153" i="12"/>
  <c r="V153" i="12"/>
  <c r="G156" i="12"/>
  <c r="M156" i="12" s="1"/>
  <c r="I156" i="12"/>
  <c r="K156" i="12"/>
  <c r="O156" i="12"/>
  <c r="Q156" i="12"/>
  <c r="V156" i="12"/>
  <c r="G164" i="12"/>
  <c r="I164" i="12"/>
  <c r="K164" i="12"/>
  <c r="M164" i="12"/>
  <c r="O164" i="12"/>
  <c r="Q164" i="12"/>
  <c r="Q142" i="12" s="1"/>
  <c r="V164" i="12"/>
  <c r="G170" i="12"/>
  <c r="M170" i="12" s="1"/>
  <c r="I170" i="12"/>
  <c r="K170" i="12"/>
  <c r="O170" i="12"/>
  <c r="Q170" i="12"/>
  <c r="V170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2" i="12"/>
  <c r="M182" i="12" s="1"/>
  <c r="I182" i="12"/>
  <c r="K182" i="12"/>
  <c r="O182" i="12"/>
  <c r="Q182" i="12"/>
  <c r="V182" i="12"/>
  <c r="G186" i="12"/>
  <c r="M186" i="12" s="1"/>
  <c r="I186" i="12"/>
  <c r="K186" i="12"/>
  <c r="K185" i="12" s="1"/>
  <c r="O186" i="12"/>
  <c r="O185" i="12" s="1"/>
  <c r="Q186" i="12"/>
  <c r="Q185" i="12" s="1"/>
  <c r="V186" i="12"/>
  <c r="G200" i="12"/>
  <c r="I200" i="12"/>
  <c r="K200" i="12"/>
  <c r="M200" i="12"/>
  <c r="O200" i="12"/>
  <c r="Q200" i="12"/>
  <c r="V200" i="12"/>
  <c r="G214" i="12"/>
  <c r="I214" i="12"/>
  <c r="K214" i="12"/>
  <c r="M214" i="12"/>
  <c r="O214" i="12"/>
  <c r="Q214" i="12"/>
  <c r="V214" i="12"/>
  <c r="V185" i="12" s="1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4" i="12"/>
  <c r="I224" i="12"/>
  <c r="I185" i="12" s="1"/>
  <c r="K224" i="12"/>
  <c r="M224" i="12"/>
  <c r="O224" i="12"/>
  <c r="Q224" i="12"/>
  <c r="V224" i="12"/>
  <c r="G228" i="12"/>
  <c r="M228" i="12" s="1"/>
  <c r="I228" i="12"/>
  <c r="K228" i="12"/>
  <c r="O228" i="12"/>
  <c r="Q228" i="12"/>
  <c r="V228" i="12"/>
  <c r="G231" i="12"/>
  <c r="I231" i="12"/>
  <c r="K231" i="12"/>
  <c r="M231" i="12"/>
  <c r="O231" i="12"/>
  <c r="Q231" i="12"/>
  <c r="V231" i="12"/>
  <c r="G240" i="12"/>
  <c r="M240" i="12" s="1"/>
  <c r="I240" i="12"/>
  <c r="K240" i="12"/>
  <c r="O240" i="12"/>
  <c r="Q240" i="12"/>
  <c r="V240" i="12"/>
  <c r="G243" i="12"/>
  <c r="I243" i="12"/>
  <c r="K243" i="12"/>
  <c r="M243" i="12"/>
  <c r="O243" i="12"/>
  <c r="Q243" i="12"/>
  <c r="V243" i="12"/>
  <c r="G246" i="12"/>
  <c r="I246" i="12"/>
  <c r="K246" i="12"/>
  <c r="M246" i="12"/>
  <c r="O246" i="12"/>
  <c r="Q246" i="12"/>
  <c r="V246" i="12"/>
  <c r="K249" i="12"/>
  <c r="O249" i="12"/>
  <c r="Q249" i="12"/>
  <c r="G250" i="12"/>
  <c r="G249" i="12" s="1"/>
  <c r="I250" i="12"/>
  <c r="I249" i="12" s="1"/>
  <c r="K250" i="12"/>
  <c r="O250" i="12"/>
  <c r="Q250" i="12"/>
  <c r="V250" i="12"/>
  <c r="V249" i="12" s="1"/>
  <c r="I253" i="12"/>
  <c r="O253" i="12"/>
  <c r="V253" i="12"/>
  <c r="G254" i="12"/>
  <c r="M254" i="12" s="1"/>
  <c r="M253" i="12" s="1"/>
  <c r="I254" i="12"/>
  <c r="K254" i="12"/>
  <c r="K253" i="12" s="1"/>
  <c r="O254" i="12"/>
  <c r="Q254" i="12"/>
  <c r="Q253" i="12" s="1"/>
  <c r="V254" i="12"/>
  <c r="G260" i="12"/>
  <c r="I260" i="12"/>
  <c r="M260" i="12"/>
  <c r="G261" i="12"/>
  <c r="I261" i="12"/>
  <c r="K261" i="12"/>
  <c r="K260" i="12" s="1"/>
  <c r="M261" i="12"/>
  <c r="O261" i="12"/>
  <c r="O260" i="12" s="1"/>
  <c r="Q261" i="12"/>
  <c r="Q260" i="12" s="1"/>
  <c r="V261" i="12"/>
  <c r="G265" i="12"/>
  <c r="I265" i="12"/>
  <c r="K265" i="12"/>
  <c r="M265" i="12"/>
  <c r="O265" i="12"/>
  <c r="Q265" i="12"/>
  <c r="V265" i="12"/>
  <c r="V260" i="12" s="1"/>
  <c r="G269" i="12"/>
  <c r="I269" i="12"/>
  <c r="K269" i="12"/>
  <c r="M269" i="12"/>
  <c r="O269" i="12"/>
  <c r="Q269" i="12"/>
  <c r="V269" i="12"/>
  <c r="G275" i="12"/>
  <c r="G274" i="12" s="1"/>
  <c r="I275" i="12"/>
  <c r="I274" i="12" s="1"/>
  <c r="K275" i="12"/>
  <c r="O275" i="12"/>
  <c r="Q275" i="12"/>
  <c r="V275" i="12"/>
  <c r="V274" i="12" s="1"/>
  <c r="G290" i="12"/>
  <c r="M290" i="12" s="1"/>
  <c r="I290" i="12"/>
  <c r="K290" i="12"/>
  <c r="K274" i="12" s="1"/>
  <c r="O290" i="12"/>
  <c r="Q290" i="12"/>
  <c r="V290" i="12"/>
  <c r="G293" i="12"/>
  <c r="M293" i="12" s="1"/>
  <c r="I293" i="12"/>
  <c r="K293" i="12"/>
  <c r="O293" i="12"/>
  <c r="Q293" i="12"/>
  <c r="V293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O274" i="12" s="1"/>
  <c r="Q312" i="12"/>
  <c r="V312" i="12"/>
  <c r="G316" i="12"/>
  <c r="I316" i="12"/>
  <c r="K316" i="12"/>
  <c r="M316" i="12"/>
  <c r="O316" i="12"/>
  <c r="Q316" i="12"/>
  <c r="Q274" i="12" s="1"/>
  <c r="V316" i="12"/>
  <c r="G320" i="12"/>
  <c r="I320" i="12"/>
  <c r="K320" i="12"/>
  <c r="M320" i="12"/>
  <c r="O320" i="12"/>
  <c r="Q320" i="12"/>
  <c r="V320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4" i="12"/>
  <c r="M334" i="12" s="1"/>
  <c r="I334" i="12"/>
  <c r="K334" i="12"/>
  <c r="O334" i="12"/>
  <c r="Q334" i="12"/>
  <c r="V334" i="12"/>
  <c r="G337" i="12"/>
  <c r="I337" i="12"/>
  <c r="G338" i="12"/>
  <c r="I338" i="12"/>
  <c r="K338" i="12"/>
  <c r="K337" i="12" s="1"/>
  <c r="M338" i="12"/>
  <c r="O338" i="12"/>
  <c r="O337" i="12" s="1"/>
  <c r="Q338" i="12"/>
  <c r="Q337" i="12" s="1"/>
  <c r="V338" i="12"/>
  <c r="V337" i="12" s="1"/>
  <c r="G344" i="12"/>
  <c r="I344" i="12"/>
  <c r="K344" i="12"/>
  <c r="M344" i="12"/>
  <c r="O344" i="12"/>
  <c r="Q344" i="12"/>
  <c r="V344" i="12"/>
  <c r="G351" i="12"/>
  <c r="I351" i="12"/>
  <c r="K351" i="12"/>
  <c r="M351" i="12"/>
  <c r="O351" i="12"/>
  <c r="Q351" i="12"/>
  <c r="V351" i="12"/>
  <c r="G356" i="12"/>
  <c r="M356" i="12" s="1"/>
  <c r="I356" i="12"/>
  <c r="K356" i="12"/>
  <c r="O356" i="12"/>
  <c r="Q356" i="12"/>
  <c r="V356" i="12"/>
  <c r="G359" i="12"/>
  <c r="M359" i="12" s="1"/>
  <c r="I359" i="12"/>
  <c r="K359" i="12"/>
  <c r="O359" i="12"/>
  <c r="Q359" i="12"/>
  <c r="V359" i="12"/>
  <c r="AE367" i="12"/>
  <c r="AF367" i="12"/>
  <c r="I20" i="1"/>
  <c r="I19" i="1"/>
  <c r="I18" i="1"/>
  <c r="I17" i="1"/>
  <c r="I16" i="1"/>
  <c r="I65" i="1"/>
  <c r="J56" i="1" s="1"/>
  <c r="F43" i="1"/>
  <c r="G23" i="1" s="1"/>
  <c r="G43" i="1"/>
  <c r="G25" i="1" s="1"/>
  <c r="H43" i="1"/>
  <c r="I43" i="1"/>
  <c r="J42" i="1" s="1"/>
  <c r="I42" i="1"/>
  <c r="I41" i="1"/>
  <c r="I39" i="1"/>
  <c r="A27" i="1" l="1"/>
  <c r="M128" i="12"/>
  <c r="M185" i="12"/>
  <c r="M337" i="12"/>
  <c r="M8" i="12"/>
  <c r="G253" i="12"/>
  <c r="M82" i="12"/>
  <c r="M81" i="12" s="1"/>
  <c r="G185" i="12"/>
  <c r="M275" i="12"/>
  <c r="M274" i="12" s="1"/>
  <c r="M250" i="12"/>
  <c r="M249" i="12" s="1"/>
  <c r="M143" i="12"/>
  <c r="M142" i="12" s="1"/>
  <c r="M88" i="12"/>
  <c r="M85" i="12" s="1"/>
  <c r="M65" i="12"/>
  <c r="M56" i="12" s="1"/>
  <c r="J57" i="1"/>
  <c r="J58" i="1"/>
  <c r="J54" i="1"/>
  <c r="J62" i="1"/>
  <c r="J59" i="1"/>
  <c r="J61" i="1"/>
  <c r="J63" i="1"/>
  <c r="J53" i="1"/>
  <c r="J60" i="1"/>
  <c r="J64" i="1"/>
  <c r="J55" i="1"/>
  <c r="J39" i="1"/>
  <c r="J43" i="1" s="1"/>
  <c r="J41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G28" i="1" l="1"/>
  <c r="G27" i="1" s="1"/>
  <c r="G29" i="1" s="1"/>
  <c r="A28" i="1"/>
  <c r="J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Petrušková Táňa</author>
  </authors>
  <commentList>
    <comment ref="S6" authorId="0" shapeId="0" xr:uid="{15C20882-BC00-43B3-B820-5CA56B4F48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56AE9D-4E13-415D-AA55-1D17A08563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<sst xmlns="http://schemas.openxmlformats.org/spreadsheetml/2006/main" count="1322" uniqueCount="440">
  <si>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</si>
  <si>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</si>
  <si>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</si>
  <si>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</si>
  <si>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</si>
  <si>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</si>
  <si>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</si>
  <si>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</si>
  <si>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</si>
  <si>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</si>
  <si>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</si>
  <si>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</si>
  <si>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</si>
  <si>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</si>
  <si>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</si>
  <si>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</si>
  <si>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</si>
  <si>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</si>
  <si>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</si>
  <si>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</si>
  <si>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</si>
  <si>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</si>
  <si>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</si>
  <si>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</si>
  <si>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</si>
  <si>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</si>
  <si>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</si>
  <si>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</si>
  <si>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</si>
  <si>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</si>
  <si>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</si>
  <si>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</si>
  <si>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</si>
  <si>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</si>
  <si>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</si>
  <si>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</si>
  <si>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</si>
  <si>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</si>
  <si>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</si>
  <si>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</si>
  <si>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</si>
  <si>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</si>
  <si>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</si>
  <si>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</si>
  <si>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Střecha</t>
  </si>
  <si>
    <t>01</t>
  </si>
  <si>
    <t>Základní škola Bruntál, Okružní 38, Bruntál 792 01</t>
  </si>
  <si>
    <t>Objekt:</t>
  </si>
  <si>
    <t>Rozpočet:</t>
  </si>
  <si>
    <t>2023/04</t>
  </si>
  <si>
    <t>ZŠ Okružní 38, Bruntál -  oprava střešního pláště</t>
  </si>
  <si>
    <t>Stavba</t>
  </si>
  <si>
    <t>Stavební objekt</t>
  </si>
  <si>
    <t>Celkem za stavbu</t>
  </si>
  <si>
    <t>CZK</t>
  </si>
  <si>
    <t>#POPS</t>
  </si>
  <si>
    <t>Popis stavby: 2023/04 - ZŠ Okružní 38, Bruntál -  oprava střešního pláště</t>
  </si>
  <si>
    <t>#POPO</t>
  </si>
  <si>
    <t>Popis objektu: 01 - Základní škola Bruntál, Okružní 38, Bruntál 792 01</t>
  </si>
  <si>
    <t>#POPR</t>
  </si>
  <si>
    <t>Popis rozpočtu: 1 - Střecha</t>
  </si>
  <si>
    <t>Rekapitulace dílů</t>
  </si>
  <si>
    <t>Typ dílu</t>
  </si>
  <si>
    <t>94</t>
  </si>
  <si>
    <t>Lešení a stavební výtahy</t>
  </si>
  <si>
    <t>99</t>
  </si>
  <si>
    <t>Staveništní přesun hmot</t>
  </si>
  <si>
    <t>VV</t>
  </si>
  <si>
    <t>výkaz výměr - bez ocenění</t>
  </si>
  <si>
    <t>712</t>
  </si>
  <si>
    <t>Živičné krytiny</t>
  </si>
  <si>
    <t>728</t>
  </si>
  <si>
    <t>Vzduchotechnika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</si>
  <si>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</si>
  <si>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</si>
  <si>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</si>
  <si>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</si>
  <si>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</si>
  <si>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</si>
  <si>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</si>
  <si>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</si>
  <si>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783</t>
  </si>
  <si>
    <t>Nátěry</t>
  </si>
  <si>
    <t>M65</t>
  </si>
  <si>
    <t>Elektroinstalace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</si>
  <si>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</si>
  <si>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</si>
  <si>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</si>
  <si>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</si>
  <si>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</si>
  <si>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</si>
  <si>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</si>
  <si>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</si>
  <si>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</si>
  <si>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</si>
  <si>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</si>
  <si>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</si>
  <si>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</si>
  <si>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</si>
  <si>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</si>
  <si>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</si>
  <si>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</si>
  <si>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</si>
  <si>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</si>
  <si>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</si>
  <si>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</si>
  <si>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</si>
  <si>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</si>
  <si>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</si>
  <si>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</si>
  <si>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</si>
  <si>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</si>
  <si>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</si>
  <si>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</si>
  <si>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</si>
  <si>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</si>
  <si>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VV 1</t>
  </si>
  <si>
    <t>okapové žlaby</t>
  </si>
  <si>
    <t>m</t>
  </si>
  <si>
    <t>Vlastní</t>
  </si>
  <si>
    <t>Indiv</t>
  </si>
  <si>
    <t>Práce</t>
  </si>
  <si>
    <t>Běžná</t>
  </si>
  <si>
    <t>POL1_0</t>
  </si>
  <si>
    <t xml:space="preserve">VV - viz v.č. d.2 půdorys střešního pláště : </t>
  </si>
  <si>
    <t>42,841+42,835</t>
  </si>
  <si>
    <t>42,806+42,170</t>
  </si>
  <si>
    <t>13,8*2</t>
  </si>
  <si>
    <t>4,3+3,85+2,6</t>
  </si>
  <si>
    <t>3,23+1,398+3,82</t>
  </si>
  <si>
    <t>Mezisoučet</t>
  </si>
  <si>
    <t>VV 2</t>
  </si>
  <si>
    <t>závětrné lišty</t>
  </si>
  <si>
    <t xml:space="preserve">pohled severní : </t>
  </si>
  <si>
    <t>2*14,73</t>
  </si>
  <si>
    <t xml:space="preserve">pohled jižní : </t>
  </si>
  <si>
    <t>2*14,735</t>
  </si>
  <si>
    <t>(7,15+1,86)*2</t>
  </si>
  <si>
    <t xml:space="preserve">pohled štít východní : </t>
  </si>
  <si>
    <t>6,05+6,55</t>
  </si>
  <si>
    <t xml:space="preserve">pohled štír západní : </t>
  </si>
  <si>
    <t/>
  </si>
  <si>
    <t>VV 3</t>
  </si>
  <si>
    <t>odpadní deštové svody</t>
  </si>
  <si>
    <t xml:space="preserve">pohled západní - v.č. d.4 : </t>
  </si>
  <si>
    <t>(7,2+0,6)*2</t>
  </si>
  <si>
    <t>(10,75+0,6)*2</t>
  </si>
  <si>
    <t>3,5+0,6</t>
  </si>
  <si>
    <t xml:space="preserve">pohled severní - v.č. d.6 : </t>
  </si>
  <si>
    <t>(2,8+0,6)*2</t>
  </si>
  <si>
    <t xml:space="preserve">pohled východní- v.č. d.5 : </t>
  </si>
  <si>
    <t>(1,7+0,6+1,4+0,6)</t>
  </si>
  <si>
    <t>(14,05+0,6)*2</t>
  </si>
  <si>
    <t>(10,45+0,6)*2</t>
  </si>
  <si>
    <t>VV 4</t>
  </si>
  <si>
    <t>drát hromosvodového vedení</t>
  </si>
  <si>
    <t xml:space="preserve">jen v střešní části bez svodů po fasádě - : </t>
  </si>
  <si>
    <t xml:space="preserve">okap : </t>
  </si>
  <si>
    <t>42,85+42,85</t>
  </si>
  <si>
    <t>42,8+42,2</t>
  </si>
  <si>
    <t xml:space="preserve">hřeben : </t>
  </si>
  <si>
    <t>25,5+4,45+2*14,5+9,2+25,5+7,05</t>
  </si>
  <si>
    <t xml:space="preserve">propojení výfukových hlavic : </t>
  </si>
  <si>
    <t>2*25,0+9,2</t>
  </si>
  <si>
    <t xml:space="preserve">štítové hrany : </t>
  </si>
  <si>
    <t>14,725*2*2</t>
  </si>
  <si>
    <t>(6,05+6,5)*2</t>
  </si>
  <si>
    <t xml:space="preserve">"(r)" propojení : </t>
  </si>
  <si>
    <t>33,40</t>
  </si>
  <si>
    <t>941941031R00</t>
  </si>
  <si>
    <t>Montáž lešení leh.řad.s podlahami,š.do 1 m, H 10 m</t>
  </si>
  <si>
    <t>m2</t>
  </si>
  <si>
    <t xml:space="preserve">požadavek INV/GP : </t>
  </si>
  <si>
    <t xml:space="preserve">průčelí : </t>
  </si>
  <si>
    <t>42,85*(7,15-1,8)</t>
  </si>
  <si>
    <t>941941191R00</t>
  </si>
  <si>
    <t>Příplatek za každý měsíc použití lešení k pol.1031</t>
  </si>
  <si>
    <t>42,85*(7,15-1,8)*2</t>
  </si>
  <si>
    <t>941941831R00</t>
  </si>
  <si>
    <t>Demontáž lešení leh.řad.s podlahami,š.1 m, H 10 m</t>
  </si>
  <si>
    <t>941941032R00</t>
  </si>
  <si>
    <t>Montáž lešení leh.řad.s podlahami,š.do 1 m, H 30 m</t>
  </si>
  <si>
    <t>42,85*(10,5-1,8)</t>
  </si>
  <si>
    <t>42,179*(10,45-1,8)</t>
  </si>
  <si>
    <t>42,806*(14,05-1,8)</t>
  </si>
  <si>
    <t>941941192R00</t>
  </si>
  <si>
    <t>Příplatek za každý měsíc použití lešení k pol.1032</t>
  </si>
  <si>
    <t xml:space="preserve">vv - viz pol. 941941031 - předpoklad 2 měsíce : </t>
  </si>
  <si>
    <t>1262,01685*2</t>
  </si>
  <si>
    <t>941941832R00</t>
  </si>
  <si>
    <t>Demontáž lešení leh.řad.s podlahami,š.1 m, H 30 m</t>
  </si>
  <si>
    <t>1262,01685</t>
  </si>
  <si>
    <t>998009101R00</t>
  </si>
  <si>
    <t>Přesun hmot lešení samostatně budovaného</t>
  </si>
  <si>
    <t>t</t>
  </si>
  <si>
    <t xml:space="preserve">viz hmotnost odd. 94 - lešení : </t>
  </si>
  <si>
    <t>29,86887</t>
  </si>
  <si>
    <t>712231112RV1</t>
  </si>
  <si>
    <t>Montáž krytiny z živičného šindele - montáž, těsnění svislého odvětrání</t>
  </si>
  <si>
    <t>kus</t>
  </si>
  <si>
    <t>kompletní provedení tesnění prostupů větracího potrubí dle systémového dopuručení výrobce : 35+8</t>
  </si>
  <si>
    <t>273 p.c.01R</t>
  </si>
  <si>
    <t>Manžeta prostupová EPDM, potrubí pr. 127 - 228 mm</t>
  </si>
  <si>
    <t>Specifikace</t>
  </si>
  <si>
    <t>POL3_0</t>
  </si>
  <si>
    <t xml:space="preserve">manžeta  z gumy na bázi EPDM, spojena s ekologicky bezpečnou bezolovnatou hliníkovou základnou. : </t>
  </si>
  <si>
    <t>7+5+3+1+12+7</t>
  </si>
  <si>
    <t>273 p.c.02R</t>
  </si>
  <si>
    <t>Manžeta prostupová EPDM dělená, potrubí pr. 279 - 469 mm</t>
  </si>
  <si>
    <t xml:space="preserve">střešní výfuková hlavice : </t>
  </si>
  <si>
    <t>7+1</t>
  </si>
  <si>
    <t>712231113RV1</t>
  </si>
  <si>
    <t>Montáž krytiny z živičného šindele - montáž, těsnění anténního prostupu</t>
  </si>
  <si>
    <t xml:space="preserve">kompletní provedení tesnění prostupů větracího potrubí dle systémového dopuručení výrobce : </t>
  </si>
  <si>
    <t>273 p.c.03R</t>
  </si>
  <si>
    <t>Manžeta prostupová EPDM dělená, potrubí pr. 10 - 100 mm, stožár STA</t>
  </si>
  <si>
    <t>712232111R00</t>
  </si>
  <si>
    <t>Montáž krytiny z živičného šindele - montáž střešního okna</t>
  </si>
  <si>
    <t xml:space="preserve">viz v.č. d.2 - Legenda značek - výměna stávajících střešních oken a výlezů; demontáž vč. lemování okna : </t>
  </si>
  <si>
    <t xml:space="preserve">rozměry a provedení bude upřesněno/odsouhlaseno investorem : </t>
  </si>
  <si>
    <t xml:space="preserve">montáž oken kyvných,  s okenním rámem a lemováním, s napojením na krytinu do krytiny ploché, : </t>
  </si>
  <si>
    <t>19</t>
  </si>
  <si>
    <t>6114050055R</t>
  </si>
  <si>
    <t>Okno střešní  plastové rozm. 780 x 980 mm kyvné, bezúdržbové</t>
  </si>
  <si>
    <t>61140297.AR</t>
  </si>
  <si>
    <t>Lemování okna střešního okna vel.780 x 980 mm</t>
  </si>
  <si>
    <t xml:space="preserve">nezateplenený podstřešní prostor - obsah dodávky : </t>
  </si>
  <si>
    <t xml:space="preserve">- lemování pro napojení okna na střešní krytinu : </t>
  </si>
  <si>
    <t xml:space="preserve">- hydroizolační fólie pro ochranu před větrem a vlhkostí : </t>
  </si>
  <si>
    <t>712232111RV1</t>
  </si>
  <si>
    <t>Montáž krytiny z živičného šindele - montáž, střešního výlezu</t>
  </si>
  <si>
    <t xml:space="preserve">v opravované části stešní krytiny u stávajícího komínového tělesa : </t>
  </si>
  <si>
    <t xml:space="preserve">viz v.č. d.2 - Legenda značek - výměna stávajících střešních oken a výlezů; demontáž vč. lemování : </t>
  </si>
  <si>
    <t>61140600R</t>
  </si>
  <si>
    <t>Výlez střešní 460 x 610 mm pro neobývaný půdní prostor</t>
  </si>
  <si>
    <t>998712103R00</t>
  </si>
  <si>
    <t>Přesun hmot pro povlakové krytiny, výšky do 24 m</t>
  </si>
  <si>
    <t xml:space="preserve">vv - viz hmotnost odd. 712 : </t>
  </si>
  <si>
    <t>0,93322</t>
  </si>
  <si>
    <t>728214712RV1</t>
  </si>
  <si>
    <t>Montáž střišky nebo hlavice do plastového kruhového potrubí do d 200 mm</t>
  </si>
  <si>
    <t xml:space="preserve">nové provedení odvětrávacího potrubí  v části opravovaného střešního pláště : </t>
  </si>
  <si>
    <t>35</t>
  </si>
  <si>
    <t>55162537.AR</t>
  </si>
  <si>
    <t>HL810 hlavice větrací střešní DN 110 - souprava</t>
  </si>
  <si>
    <t xml:space="preserve">VV - dtto pol. 72821-4712.RV1 : </t>
  </si>
  <si>
    <t>721273145R00</t>
  </si>
  <si>
    <t>Nástavec větrací z PVC, D 110 mm, délka 930 mm</t>
  </si>
  <si>
    <t xml:space="preserve">dodávka a montáž odvětrávacích komínku (doplňků střešního pláště - provedení dle odsouhlasení INV : </t>
  </si>
  <si>
    <t>998728103R00</t>
  </si>
  <si>
    <t>Přesun hmot pro vzduchotechniku, výšky do 24 m</t>
  </si>
  <si>
    <t xml:space="preserve">vv - viz hmotnost odd. 728 : </t>
  </si>
  <si>
    <t>0,14245</t>
  </si>
  <si>
    <t>764345841RV1</t>
  </si>
  <si>
    <t>Demontáž ventilačních nástavců D do 200 mm, do 30°</t>
  </si>
  <si>
    <t xml:space="preserve">var. návrhu řešení pro sjednocení doplňků stř. pláště : </t>
  </si>
  <si>
    <t>34</t>
  </si>
  <si>
    <t>764352812R00</t>
  </si>
  <si>
    <t>Demontáž žlabů půlkruh. rovných, rš 330 mm,nad 45°</t>
  </si>
  <si>
    <t xml:space="preserve">v.č. d.2 - pozn Legenda značek: "v případě poškození bude provedena výměna - předpoklad max 20% " : </t>
  </si>
  <si>
    <t>217,45*20/100</t>
  </si>
  <si>
    <t>764391821R00</t>
  </si>
  <si>
    <t>Demontáž závětrné lišty, rš 250 a 330 mm, do 45°</t>
  </si>
  <si>
    <t>102,15*20/100</t>
  </si>
  <si>
    <t>764394821R00</t>
  </si>
  <si>
    <t>Demontáž podkladního pásu,rš 330 a 400 mm</t>
  </si>
  <si>
    <t xml:space="preserve">viz pol. 764 39-5310 : </t>
  </si>
  <si>
    <t>60,50</t>
  </si>
  <si>
    <t>764812320R00</t>
  </si>
  <si>
    <t>Oplechování okapů,živičná krytina,lak.Pz,rš 250 mm</t>
  </si>
  <si>
    <t>764395310R00</t>
  </si>
  <si>
    <t>Střešní dilatace z Al plechu jednodílná, rš 250 mm</t>
  </si>
  <si>
    <t xml:space="preserve">pro napojení na dilatační plech ke stávající živič krytině : </t>
  </si>
  <si>
    <t>4*6,57</t>
  </si>
  <si>
    <t>(2+1)*9,75</t>
  </si>
  <si>
    <t>4,97</t>
  </si>
  <si>
    <t>764454803R00</t>
  </si>
  <si>
    <t>Demontáž odpadních trub kruhových, D 150 mm</t>
  </si>
  <si>
    <t>104,90*20/100</t>
  </si>
  <si>
    <t>764814533R00</t>
  </si>
  <si>
    <t>Závětrná lišta z lakovaného Pz plechu, rš 330 mm</t>
  </si>
  <si>
    <t>76,95*20/100</t>
  </si>
  <si>
    <t>764815212R00</t>
  </si>
  <si>
    <t>Žlab podokapní půlkruh.z lak.Pz plechu, rš 330 mm</t>
  </si>
  <si>
    <t>764819214R00</t>
  </si>
  <si>
    <t>Odpadní trouby kruhové z lak.Pz plechu, D 150 mm</t>
  </si>
  <si>
    <t>998764103R00</t>
  </si>
  <si>
    <t>Přesun hmot pro klempířské konstr., výšky do 24 m</t>
  </si>
  <si>
    <t xml:space="preserve">vv - viz hmotnost odd. 764 : </t>
  </si>
  <si>
    <t>0,68767</t>
  </si>
  <si>
    <t>765361810RV1</t>
  </si>
  <si>
    <t>Demontáž šindelové krytiny, vyřezáním, pro položení nových vrstev</t>
  </si>
  <si>
    <t>4*6,57*0,25</t>
  </si>
  <si>
    <t>(2+1)*9,75*0,25</t>
  </si>
  <si>
    <t>4,95*0,25</t>
  </si>
  <si>
    <t xml:space="preserve">kolem měněných střešních otvorů pro napojení lemování a tesnění stř. oken a výlezu : </t>
  </si>
  <si>
    <t>(0,78+0,98)*2*0,25*19</t>
  </si>
  <si>
    <t>(0,46+0,61)*2*0,25</t>
  </si>
  <si>
    <t xml:space="preserve">v.č. d.2 : </t>
  </si>
  <si>
    <t xml:space="preserve">prop případné výměny závětrné lišty předpoklad 20% celkové délky závětrnné lišty - viz popis Legenda značek : </t>
  </si>
  <si>
    <t>20,43*0,25</t>
  </si>
  <si>
    <t>765379113R00</t>
  </si>
  <si>
    <t>Montáž zastř.střech jednod.bitum.šindelí přib.a přilep</t>
  </si>
  <si>
    <t xml:space="preserve">doplnění podkladní vrstvy asf. šindele po osazení nových střešních prvků : </t>
  </si>
  <si>
    <t>62895001.AR</t>
  </si>
  <si>
    <t>Tmel bitumenový šindelový  bal. 280 ml</t>
  </si>
  <si>
    <t xml:space="preserve">tmelení lepení detailů na střešních prvcích - do 300 mb : </t>
  </si>
  <si>
    <t>24</t>
  </si>
  <si>
    <t>24747207R</t>
  </si>
  <si>
    <t>Lepidlo bitumenové na asf. šindele, bal. 25 kg</t>
  </si>
  <si>
    <t>kg</t>
  </si>
  <si>
    <t xml:space="preserve">přilepení vrstev u stávající krytiny z asf. šindelů po osazení střešních oken, výlezu a ost. střešních prvku v asf. krytině : </t>
  </si>
  <si>
    <t>37,5*0,5</t>
  </si>
  <si>
    <t>"(r)" ostatní : 6,25</t>
  </si>
  <si>
    <t>765526012R00</t>
  </si>
  <si>
    <t>Živičný šindel, pojistná hydroizolace, samolepící</t>
  </si>
  <si>
    <t xml:space="preserve">VV - viz Legenda nové střešní krytiny - v.č. d.2 - půdorys střešního pláště - cca : </t>
  </si>
  <si>
    <t>2203,0</t>
  </si>
  <si>
    <t>765521211R00</t>
  </si>
  <si>
    <t>Živičný šindel , sklon do 45°</t>
  </si>
  <si>
    <t xml:space="preserve">Položka obsahuje asfaltový šindel a spojovací prostředky včetně montáže systémové provedení : </t>
  </si>
  <si>
    <t>62865011R</t>
  </si>
  <si>
    <t>Šindel asfaltový střešní, rozm 1,0x0,34 m pětidílný, viditelná část 145mm</t>
  </si>
  <si>
    <t xml:space="preserve">plocha dodávky viz po 765 37-9113i : </t>
  </si>
  <si>
    <t>37,4825*1,05</t>
  </si>
  <si>
    <t>765521222R00</t>
  </si>
  <si>
    <t xml:space="preserve">Živičný šindel, založení u okapu </t>
  </si>
  <si>
    <t xml:space="preserve">základní řada založení u okapu : </t>
  </si>
  <si>
    <t xml:space="preserve">pohled západní : </t>
  </si>
  <si>
    <t>(25,50+4,4+5,3+25,4)*1,0</t>
  </si>
  <si>
    <t xml:space="preserve">podled východní : </t>
  </si>
  <si>
    <t>(25,4+5,3+4,4+25,5)*1,0</t>
  </si>
  <si>
    <t xml:space="preserve">střešní nástavba u atira (pohle východní) - půdorys stř. pláště v.č. d.2 : </t>
  </si>
  <si>
    <t>3,25+2,6+4,30</t>
  </si>
  <si>
    <t>765521223R00</t>
  </si>
  <si>
    <t>Živičný šindel, zakonšení u hřebene</t>
  </si>
  <si>
    <t xml:space="preserve">VV - viz Legenda nové střešní krytiny - v.č. d.2 - půdorys střešního pláště : </t>
  </si>
  <si>
    <t>25,5+4,45+9,2+7,05+25,5</t>
  </si>
  <si>
    <t>765521227R00</t>
  </si>
  <si>
    <t>Živičný šindel, úžlabí prokládané</t>
  </si>
  <si>
    <t xml:space="preserve">pohled jižní  v.č. d.7 : </t>
  </si>
  <si>
    <t>14,725*2</t>
  </si>
  <si>
    <t>998765103R00</t>
  </si>
  <si>
    <t>Přesun hmot pro krytiny tvrdé, výšky do 24 m</t>
  </si>
  <si>
    <t>29,04347</t>
  </si>
  <si>
    <t>766674810RV1</t>
  </si>
  <si>
    <t>Demontáž střešního okna bitumen krytina do 30°</t>
  </si>
  <si>
    <t>ks</t>
  </si>
  <si>
    <t xml:space="preserve">viz v.č. d.2 - Legenda značek - výměna stávajících střešních oken a výlezu; demontáž vč. lemování okna : </t>
  </si>
  <si>
    <t>19+1</t>
  </si>
  <si>
    <t>767991921RV1</t>
  </si>
  <si>
    <t>Řezání plechu tl. do 2 mm kotoučem</t>
  </si>
  <si>
    <t xml:space="preserve">odřezání protisněhových háků bez demontážestáv. asf. šindele : </t>
  </si>
  <si>
    <t>783903811R00</t>
  </si>
  <si>
    <t>Odmaštění chemickými rozpouštědly</t>
  </si>
  <si>
    <t xml:space="preserve">povrchová úprava oprava nátěrů výfukovýh hlavic : </t>
  </si>
  <si>
    <t>4*0,70*0,5*8</t>
  </si>
  <si>
    <t>3,14*0,4*0,8*8</t>
  </si>
  <si>
    <t>783904811R00</t>
  </si>
  <si>
    <t>Odrezivění kovových konstrukcí</t>
  </si>
  <si>
    <t>783522000R00</t>
  </si>
  <si>
    <t>Nátěr syntet. klempířských konstrukcí, Z + 2 x</t>
  </si>
  <si>
    <t>650811112R00</t>
  </si>
  <si>
    <t>Demontáž vodiče svodového do D 10 mm vč. podpěr</t>
  </si>
  <si>
    <t xml:space="preserve">jen v střešní části bez svodů po fasádě - podpěry odřezáním bez demontáže asf. šindele. : </t>
  </si>
  <si>
    <t>650811121R00</t>
  </si>
  <si>
    <t>Demontáž hromosvodové svorky do 2 šroubů</t>
  </si>
  <si>
    <t xml:space="preserve">vv - viz pol. 65081-1112 : </t>
  </si>
  <si>
    <t>448</t>
  </si>
  <si>
    <t>650111611R00</t>
  </si>
  <si>
    <t>Montáž svodového vodiče D do 10 mm včetně podpěr</t>
  </si>
  <si>
    <t xml:space="preserve">zpětná montáž hromosvodového drátu v nadstřešní části : </t>
  </si>
  <si>
    <t>35444180R</t>
  </si>
  <si>
    <t xml:space="preserve">Drát 8 AlMgSi T/4 </t>
  </si>
  <si>
    <t>448,0*20/100</t>
  </si>
  <si>
    <t>35441550R</t>
  </si>
  <si>
    <t>Podpěra vedení na lepenkovou krytinu, Podpěra PV 22/S nerez</t>
  </si>
  <si>
    <t xml:space="preserve">Podpěra vedení samosvorná pod šindel opatřena kovovým klipsem na drát pr. 8 mm. Provedení v materiálu nerez. : </t>
  </si>
  <si>
    <t>448,0/0,9</t>
  </si>
  <si>
    <t>2,22222</t>
  </si>
  <si>
    <t>650111711RT2</t>
  </si>
  <si>
    <t>Montáž hromosvodové svorky do 2 šroubů, včetně dodávky svorky SO</t>
  </si>
  <si>
    <t xml:space="preserve">Svorka připojovací SO okapových žlabů d 6-12 mm : </t>
  </si>
  <si>
    <t>7*2</t>
  </si>
  <si>
    <t>650111711RT3</t>
  </si>
  <si>
    <t>Montáž hromosvodové svorky do 2 šroubů, včetně dodávky svorky SS</t>
  </si>
  <si>
    <t xml:space="preserve">Svorka spojovací SS pro lano d 8-10 mm : </t>
  </si>
  <si>
    <t>7*4</t>
  </si>
  <si>
    <t>650111711RT7</t>
  </si>
  <si>
    <t>Montáž hromosvodové svorky do 2 šroubů, včetně dodávky svorky ST s N páskem</t>
  </si>
  <si>
    <t xml:space="preserve">pro připojení kruhových vodičů k okapovým svodům, materiál FeZn, nerezová páska, délka 400 mm : </t>
  </si>
  <si>
    <t>650111713RT4</t>
  </si>
  <si>
    <t xml:space="preserve">Montáž hromosvodové svorky nad 2 šrouby, včetně dodávky svorky SK </t>
  </si>
  <si>
    <t xml:space="preserve">Svorka křížová SK pro vodič d 6-10 mm : </t>
  </si>
  <si>
    <t>650112611R00</t>
  </si>
  <si>
    <t>Změření zemního odporu, vč. měřícího protokolu</t>
  </si>
  <si>
    <t>7</t>
  </si>
  <si>
    <t>905      RV1</t>
  </si>
  <si>
    <t>Hzs-dílčí revize hromosvodů, Revizní zpráva</t>
  </si>
  <si>
    <t>h</t>
  </si>
  <si>
    <t xml:space="preserve">vypracováníé revizní zpráva hromosvodu příslušné části dotčení rekonstrikcí střešní krytiny : </t>
  </si>
  <si>
    <t>8</t>
  </si>
  <si>
    <t>005 12-1010.R</t>
  </si>
  <si>
    <t>Vybudování zařízení staveniště</t>
  </si>
  <si>
    <t>Soubor</t>
  </si>
  <si>
    <t>VRN</t>
  </si>
  <si>
    <t>POL99_8</t>
  </si>
  <si>
    <t xml:space="preserve">skladovací kontejner drobný materiál a nářadí : </t>
  </si>
  <si>
    <t xml:space="preserve">kontejner pro oddych pracovníků - misto pro zápisy SD TDS : </t>
  </si>
  <si>
    <t xml:space="preserve">mobilní WC : </t>
  </si>
  <si>
    <t xml:space="preserve">soubor komplet dovoz , údržba po dobu stavby, odvoz : </t>
  </si>
  <si>
    <t>005 21-1080.R</t>
  </si>
  <si>
    <t xml:space="preserve">Bezpečnostní a hygienická opatření na staveništi </t>
  </si>
  <si>
    <t xml:space="preserve">oplocení v=12,0 m  zamezení vstupu na lešení - bezpečný prostor kolem lešení : </t>
  </si>
  <si>
    <t xml:space="preserve">oplocení ZS proti vstupu nepovolaných osob : </t>
  </si>
  <si>
    <t xml:space="preserve">přípojka vody z místa určeného INV pro ZS zhotovitele (odběr spotřeba vody bude účtována zhotoviteli) : </t>
  </si>
  <si>
    <t xml:space="preserve">BOZP a INFO tabule na staveništi : </t>
  </si>
  <si>
    <t xml:space="preserve">BOZP dle bezp. práce na staveništi po dobu stavby zajišťované zhotovitelem : </t>
  </si>
  <si>
    <t>soubor : 1</t>
  </si>
  <si>
    <t>005 12-1020.R</t>
  </si>
  <si>
    <t xml:space="preserve">Provoz zařízení staveniště </t>
  </si>
  <si>
    <t xml:space="preserve">zřízení odběrného místa měřeného odpočtovým elektroměrem : </t>
  </si>
  <si>
    <t xml:space="preserve">náklady na spotřebovanou elektrickou energii budou vyučtovány zhotoviteli : </t>
  </si>
  <si>
    <t xml:space="preserve">komplet zajištění el. energie pro zhotovitele : </t>
  </si>
  <si>
    <t>005 12-1030.R</t>
  </si>
  <si>
    <t>Odstranění zařízení staveniště</t>
  </si>
  <si>
    <t xml:space="preserve">Likvidace ZS , vč. odvozu a předání stavbou sotčených ploch ve stavu, srovnatelnému se stavem před zahájemím stavebních prací - po předání a převzetí díla objednatelem : </t>
  </si>
  <si>
    <t>005 26-1030.R</t>
  </si>
  <si>
    <t xml:space="preserve">Finanční rezerva </t>
  </si>
  <si>
    <t xml:space="preserve">nepředvídané práce - jinak jinde neuvedené - rekonstrukce : </t>
  </si>
  <si>
    <t xml:space="preserve">výměna bednění narušeného vlivem zatékání např. u prostupů ventilací nebo střešních oken ap. : </t>
  </si>
  <si>
    <t xml:space="preserve">vyrovnání degradovaného podkladu stavajícího asfaltového šindele : </t>
  </si>
  <si>
    <t xml:space="preserve">ost... : </t>
  </si>
  <si>
    <t xml:space="preserve">- práce mohou být fakturovány pouze formou změnového listu s odsouhlasením INV - ujednání dle SoD : </t>
  </si>
  <si>
    <t>SUM</t>
  </si>
  <si>
    <t>END</t>
  </si>
  <si>
    <t>Město Bruntál</t>
  </si>
  <si>
    <t>Nádražní 994/20</t>
  </si>
  <si>
    <t>Bruntál</t>
  </si>
  <si>
    <t>CZ295892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</si>
</sst>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le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tnCdjQExzY4XlyhZ1s9M2qb5S/P5STuGqnfpuMXrZXEHjdg1kdAZfE6zv+lxYoPfcWvRIjpCRSFitItv8SvehA==" saltValue="I4COtVWCXOqXBLgR58CqK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33" zoomScaleNormal="100" zoomScaleSheetLayoutView="75" workbookViewId="0">
      <selection activeCell="G34" sqref="G34:I3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3938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 t="s">
        <v>436</v>
      </c>
      <c r="E5" s="93"/>
      <c r="F5" s="93"/>
      <c r="G5" s="93"/>
      <c r="H5" s="18" t="s">
        <v>40</v>
      </c>
      <c r="I5" s="22">
        <v>295892</v>
      </c>
      <c r="J5" s="8"/>
    </row>
    <row r="6" spans="1:15" ht="15.75" customHeight="1" x14ac:dyDescent="0.2">
      <c r="A6" s="2"/>
      <c r="B6" s="28"/>
      <c r="C6" s="55"/>
      <c r="D6" s="86" t="s">
        <v>437</v>
      </c>
      <c r="E6" s="94"/>
      <c r="F6" s="94"/>
      <c r="G6" s="94"/>
      <c r="H6" s="18" t="s">
        <v>34</v>
      </c>
      <c r="I6" s="22" t="s">
        <v>439</v>
      </c>
      <c r="J6" s="8"/>
    </row>
    <row r="7" spans="1:15" ht="15.75" customHeight="1" x14ac:dyDescent="0.2">
      <c r="A7" s="2"/>
      <c r="B7" s="29"/>
      <c r="C7" s="56">
        <v>79201</v>
      </c>
      <c r="D7" s="53" t="s">
        <v>438</v>
      </c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SUMIF(F53:F64,A16,I53:I64)+SUMIF(F53:F64,"PSU",I53:I64)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SUMIF(F53:F64,A17,I53:I64)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SUMIF(F53:F64,A18,I53:I64)</f>
        <v>0</v>
      </c>
      <c r="J18" s="85"/>
    </row>
    <row r="19" spans="1:10" ht="23.25" customHeight="1" x14ac:dyDescent="0.2">
      <c r="A19" s="199" t="s">
        <v>85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SUMIF(F53:F64,A19,I53:I64)</f>
        <v>0</v>
      </c>
      <c r="J19" s="85"/>
    </row>
    <row r="20" spans="1:10" ht="23.25" customHeight="1" x14ac:dyDescent="0.2">
      <c r="A20" s="199" t="s">
        <v>86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SUMIF(F53:F64,A20,I53:I64)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51</v>
      </c>
      <c r="C39" s="148"/>
      <c r="D39" s="148"/>
      <c r="E39" s="148"/>
      <c r="F39" s="149">
        <f>'01 1 Pol'!AE367</f>
        <v>0</v>
      </c>
      <c r="G39" s="150">
        <f>'01 1 Pol'!AF367</f>
        <v>0</v>
      </c>
      <c r="H39" s="151"/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6">
        <v>2</v>
      </c>
      <c r="B40" s="154"/>
      <c r="C40" s="155" t="s">
        <v>52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'01 1 Pol'!AE367</f>
        <v>0</v>
      </c>
      <c r="G41" s="157">
        <f>'01 1 Pol'!AF367</f>
        <v>0</v>
      </c>
      <c r="H41" s="157"/>
      <c r="I41" s="158">
        <f>F41+G41+H41</f>
        <v>0</v>
      </c>
      <c r="J41" s="159" t="str">
        <f>IF(CenaCelkemVypocet=0,"",I41/CenaCelkemVypocet*100)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'01 1 Pol'!AE367</f>
        <v>0</v>
      </c>
      <c r="G42" s="151">
        <f>'01 1 Pol'!AF367</f>
        <v>0</v>
      </c>
      <c r="H42" s="151"/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6"/>
      <c r="B43" s="162" t="s">
        <v>53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55</v>
      </c>
      <c r="B45" t="s">
        <v>56</v>
      </c>
    </row>
    <row r="46" spans="1:10" x14ac:dyDescent="0.2">
      <c r="A46" t="s">
        <v>57</v>
      </c>
      <c r="B46" t="s">
        <v>58</v>
      </c>
    </row>
    <row r="47" spans="1:10" x14ac:dyDescent="0.2">
      <c r="A47" t="s">
        <v>59</v>
      </c>
      <c r="B47" t="s">
        <v>60</v>
      </c>
    </row>
    <row r="50" spans="1:10" ht="15.75" x14ac:dyDescent="0.25">
      <c r="B50" s="178" t="s">
        <v>61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62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63</v>
      </c>
      <c r="C53" s="187" t="s">
        <v>64</v>
      </c>
      <c r="D53" s="188"/>
      <c r="E53" s="188"/>
      <c r="F53" s="195" t="s">
        <v>24</v>
      </c>
      <c r="G53" s="196"/>
      <c r="H53" s="196"/>
      <c r="I53" s="196">
        <f>'01 1 Pol'!G56</f>
        <v>0</v>
      </c>
      <c r="J53" s="192" t="str">
        <f>IF(I65=0,"",I53/I65*100)</f>
        <v/>
      </c>
    </row>
    <row r="54" spans="1:10" ht="36.75" customHeight="1" x14ac:dyDescent="0.2">
      <c r="A54" s="181"/>
      <c r="B54" s="186" t="s">
        <v>65</v>
      </c>
      <c r="C54" s="187" t="s">
        <v>66</v>
      </c>
      <c r="D54" s="188"/>
      <c r="E54" s="188"/>
      <c r="F54" s="195" t="s">
        <v>24</v>
      </c>
      <c r="G54" s="196"/>
      <c r="H54" s="196"/>
      <c r="I54" s="196">
        <f>'01 1 Pol'!G81</f>
        <v>0</v>
      </c>
      <c r="J54" s="192" t="str">
        <f>IF(I65=0,"",I54/I65*100)</f>
        <v/>
      </c>
    </row>
    <row r="55" spans="1:10" ht="36.75" customHeight="1" x14ac:dyDescent="0.2">
      <c r="A55" s="181"/>
      <c r="B55" s="186" t="s">
        <v>67</v>
      </c>
      <c r="C55" s="187" t="s">
        <v>68</v>
      </c>
      <c r="D55" s="188"/>
      <c r="E55" s="188"/>
      <c r="F55" s="195" t="s">
        <v>24</v>
      </c>
      <c r="G55" s="196"/>
      <c r="H55" s="196"/>
      <c r="I55" s="196">
        <f>'01 1 Pol'!G8</f>
        <v>0</v>
      </c>
      <c r="J55" s="192" t="str">
        <f>IF(I65=0,"",I55/I65*100)</f>
        <v/>
      </c>
    </row>
    <row r="56" spans="1:10" ht="36.75" customHeight="1" x14ac:dyDescent="0.2">
      <c r="A56" s="181"/>
      <c r="B56" s="186" t="s">
        <v>69</v>
      </c>
      <c r="C56" s="187" t="s">
        <v>70</v>
      </c>
      <c r="D56" s="188"/>
      <c r="E56" s="188"/>
      <c r="F56" s="195" t="s">
        <v>25</v>
      </c>
      <c r="G56" s="196"/>
      <c r="H56" s="196"/>
      <c r="I56" s="196">
        <f>'01 1 Pol'!G85</f>
        <v>0</v>
      </c>
      <c r="J56" s="192" t="str">
        <f>IF(I65=0,"",I56/I65*100)</f>
        <v/>
      </c>
    </row>
    <row r="57" spans="1:10" ht="36.75" customHeight="1" x14ac:dyDescent="0.2">
      <c r="A57" s="181"/>
      <c r="B57" s="186" t="s">
        <v>71</v>
      </c>
      <c r="C57" s="187" t="s">
        <v>72</v>
      </c>
      <c r="D57" s="188"/>
      <c r="E57" s="188"/>
      <c r="F57" s="195" t="s">
        <v>25</v>
      </c>
      <c r="G57" s="196"/>
      <c r="H57" s="196"/>
      <c r="I57" s="196">
        <f>'01 1 Pol'!G128</f>
        <v>0</v>
      </c>
      <c r="J57" s="192" t="str">
        <f>IF(I65=0,"",I57/I65*100)</f>
        <v/>
      </c>
    </row>
    <row r="58" spans="1:10" ht="36.75" customHeight="1" x14ac:dyDescent="0.2">
      <c r="A58" s="181"/>
      <c r="B58" s="186" t="s">
        <v>73</v>
      </c>
      <c r="C58" s="187" t="s">
        <v>74</v>
      </c>
      <c r="D58" s="188"/>
      <c r="E58" s="188"/>
      <c r="F58" s="195" t="s">
        <v>25</v>
      </c>
      <c r="G58" s="196"/>
      <c r="H58" s="196"/>
      <c r="I58" s="196">
        <f>'01 1 Pol'!G142</f>
        <v>0</v>
      </c>
      <c r="J58" s="192" t="str">
        <f>IF(I65=0,"",I58/I65*100)</f>
        <v/>
      </c>
    </row>
    <row r="59" spans="1:10" ht="36.75" customHeight="1" x14ac:dyDescent="0.2">
      <c r="A59" s="181"/>
      <c r="B59" s="186" t="s">
        <v>75</v>
      </c>
      <c r="C59" s="187" t="s">
        <v>76</v>
      </c>
      <c r="D59" s="188"/>
      <c r="E59" s="188"/>
      <c r="F59" s="195" t="s">
        <v>25</v>
      </c>
      <c r="G59" s="196"/>
      <c r="H59" s="196"/>
      <c r="I59" s="196">
        <f>'01 1 Pol'!G185</f>
        <v>0</v>
      </c>
      <c r="J59" s="192" t="str">
        <f>IF(I65=0,"",I59/I65*100)</f>
        <v/>
      </c>
    </row>
    <row r="60" spans="1:10" ht="36.75" customHeight="1" x14ac:dyDescent="0.2">
      <c r="A60" s="181"/>
      <c r="B60" s="186" t="s">
        <v>77</v>
      </c>
      <c r="C60" s="187" t="s">
        <v>78</v>
      </c>
      <c r="D60" s="188"/>
      <c r="E60" s="188"/>
      <c r="F60" s="195" t="s">
        <v>25</v>
      </c>
      <c r="G60" s="196"/>
      <c r="H60" s="196"/>
      <c r="I60" s="196">
        <f>'01 1 Pol'!G249</f>
        <v>0</v>
      </c>
      <c r="J60" s="192" t="str">
        <f>IF(I65=0,"",I60/I65*100)</f>
        <v/>
      </c>
    </row>
    <row r="61" spans="1:10" ht="36.75" customHeight="1" x14ac:dyDescent="0.2">
      <c r="A61" s="181"/>
      <c r="B61" s="186" t="s">
        <v>79</v>
      </c>
      <c r="C61" s="187" t="s">
        <v>80</v>
      </c>
      <c r="D61" s="188"/>
      <c r="E61" s="188"/>
      <c r="F61" s="195" t="s">
        <v>25</v>
      </c>
      <c r="G61" s="196"/>
      <c r="H61" s="196"/>
      <c r="I61" s="196">
        <f>'01 1 Pol'!G253</f>
        <v>0</v>
      </c>
      <c r="J61" s="192" t="str">
        <f>IF(I65=0,"",I61/I65*100)</f>
        <v/>
      </c>
    </row>
    <row r="62" spans="1:10" ht="36.75" customHeight="1" x14ac:dyDescent="0.2">
      <c r="A62" s="181"/>
      <c r="B62" s="186" t="s">
        <v>81</v>
      </c>
      <c r="C62" s="187" t="s">
        <v>82</v>
      </c>
      <c r="D62" s="188"/>
      <c r="E62" s="188"/>
      <c r="F62" s="195" t="s">
        <v>25</v>
      </c>
      <c r="G62" s="196"/>
      <c r="H62" s="196"/>
      <c r="I62" s="196">
        <f>'01 1 Pol'!G260</f>
        <v>0</v>
      </c>
      <c r="J62" s="192" t="str">
        <f>IF(I65=0,"",I62/I65*100)</f>
        <v/>
      </c>
    </row>
    <row r="63" spans="1:10" ht="36.75" customHeight="1" x14ac:dyDescent="0.2">
      <c r="A63" s="181"/>
      <c r="B63" s="186" t="s">
        <v>83</v>
      </c>
      <c r="C63" s="187" t="s">
        <v>84</v>
      </c>
      <c r="D63" s="188"/>
      <c r="E63" s="188"/>
      <c r="F63" s="195" t="s">
        <v>26</v>
      </c>
      <c r="G63" s="196"/>
      <c r="H63" s="196"/>
      <c r="I63" s="196">
        <f>'01 1 Pol'!G274</f>
        <v>0</v>
      </c>
      <c r="J63" s="192" t="str">
        <f>IF(I65=0,"",I63/I65*100)</f>
        <v/>
      </c>
    </row>
    <row r="64" spans="1:10" ht="36.75" customHeight="1" x14ac:dyDescent="0.2">
      <c r="A64" s="181"/>
      <c r="B64" s="186" t="s">
        <v>85</v>
      </c>
      <c r="C64" s="187" t="s">
        <v>27</v>
      </c>
      <c r="D64" s="188"/>
      <c r="E64" s="188"/>
      <c r="F64" s="195" t="s">
        <v>85</v>
      </c>
      <c r="G64" s="196"/>
      <c r="H64" s="196"/>
      <c r="I64" s="196">
        <f>'01 1 Pol'!G337</f>
        <v>0</v>
      </c>
      <c r="J64" s="192" t="str">
        <f>IF(I65=0,"",I64/I65*100)</f>
        <v/>
      </c>
    </row>
    <row r="65" spans="1:10" ht="25.5" customHeight="1" x14ac:dyDescent="0.2">
      <c r="A65" s="182"/>
      <c r="B65" s="189" t="s">
        <v>1</v>
      </c>
      <c r="C65" s="190"/>
      <c r="D65" s="191"/>
      <c r="E65" s="191"/>
      <c r="F65" s="197"/>
      <c r="G65" s="198"/>
      <c r="H65" s="198"/>
      <c r="I65" s="198">
        <f>SUM(I53:I64)</f>
        <v>0</v>
      </c>
      <c r="J65" s="193">
        <f>SUM(J53:J64)</f>
        <v>0</v>
      </c>
    </row>
    <row r="66" spans="1:10" x14ac:dyDescent="0.2">
      <c r="F66" s="135"/>
      <c r="G66" s="135"/>
      <c r="H66" s="135"/>
      <c r="I66" s="135"/>
      <c r="J66" s="194"/>
    </row>
    <row r="67" spans="1:10" x14ac:dyDescent="0.2">
      <c r="F67" s="135"/>
      <c r="G67" s="135"/>
      <c r="H67" s="135"/>
      <c r="I67" s="135"/>
      <c r="J67" s="194"/>
    </row>
    <row r="68" spans="1:10" x14ac:dyDescent="0.2">
      <c r="F68" s="135"/>
      <c r="G68" s="135"/>
      <c r="H68" s="135"/>
      <c r="I68" s="135"/>
      <c r="J68" s="19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3:E63"/>
    <mergeCell ref="C64:E64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BbgA+8GrdcoQGYILE2/GapviJLmjn+QfTtZuUurB/7YwolS3oOiipmSKuBjDLcZaVMP/HFWhndfOIPmKMwL5aA==" saltValue="JQ2B/myjxZFF2DS6bQfHl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E1F0D-B500-41E6-AEDC-3BA5CDF4ADDA}">
  <sheetPr>
    <outlinePr summaryBelow="0"/>
  </sheetPr>
  <dimension ref="A1:BH5000"/>
  <sheetViews>
    <sheetView tabSelected="1" workbookViewId="0">
      <pane ySplit="7" topLeftCell="A122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87</v>
      </c>
      <c r="B1" s="200"/>
      <c r="C1" s="200"/>
      <c r="D1" s="200"/>
      <c r="E1" s="200"/>
      <c r="F1" s="200"/>
      <c r="G1" s="200"/>
      <c r="AG1" t="s">
        <v>88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89</v>
      </c>
      <c r="AG3" t="s">
        <v>90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91</v>
      </c>
    </row>
    <row r="5" spans="1:60" x14ac:dyDescent="0.2">
      <c r="D5" s="10"/>
    </row>
    <row r="6" spans="1:60" ht="38.25" x14ac:dyDescent="0.2">
      <c r="A6" s="211" t="s">
        <v>92</v>
      </c>
      <c r="B6" s="213" t="s">
        <v>93</v>
      </c>
      <c r="C6" s="213" t="s">
        <v>94</v>
      </c>
      <c r="D6" s="212" t="s">
        <v>95</v>
      </c>
      <c r="E6" s="211" t="s">
        <v>96</v>
      </c>
      <c r="F6" s="210" t="s">
        <v>97</v>
      </c>
      <c r="G6" s="211" t="s">
        <v>29</v>
      </c>
      <c r="H6" s="214" t="s">
        <v>30</v>
      </c>
      <c r="I6" s="214" t="s">
        <v>98</v>
      </c>
      <c r="J6" s="214" t="s">
        <v>31</v>
      </c>
      <c r="K6" s="214" t="s">
        <v>99</v>
      </c>
      <c r="L6" s="214" t="s">
        <v>100</v>
      </c>
      <c r="M6" s="214" t="s">
        <v>101</v>
      </c>
      <c r="N6" s="214" t="s">
        <v>102</v>
      </c>
      <c r="O6" s="214" t="s">
        <v>103</v>
      </c>
      <c r="P6" s="214" t="s">
        <v>104</v>
      </c>
      <c r="Q6" s="214" t="s">
        <v>105</v>
      </c>
      <c r="R6" s="214" t="s">
        <v>106</v>
      </c>
      <c r="S6" s="214" t="s">
        <v>107</v>
      </c>
      <c r="T6" s="214" t="s">
        <v>108</v>
      </c>
      <c r="U6" s="214" t="s">
        <v>109</v>
      </c>
      <c r="V6" s="214" t="s">
        <v>110</v>
      </c>
      <c r="W6" s="214" t="s">
        <v>111</v>
      </c>
      <c r="X6" s="214" t="s">
        <v>112</v>
      </c>
      <c r="Y6" s="214" t="s">
        <v>113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31" t="s">
        <v>114</v>
      </c>
      <c r="B8" s="232" t="s">
        <v>67</v>
      </c>
      <c r="C8" s="245" t="s">
        <v>68</v>
      </c>
      <c r="D8" s="233"/>
      <c r="E8" s="234"/>
      <c r="F8" s="235"/>
      <c r="G8" s="235">
        <f>SUMIF(AG9:AG55,"&lt;&gt;NOR",G9:G55)</f>
        <v>0</v>
      </c>
      <c r="H8" s="235"/>
      <c r="I8" s="235">
        <f>SUM(I9:I55)</f>
        <v>0</v>
      </c>
      <c r="J8" s="235"/>
      <c r="K8" s="235">
        <f>SUM(K9:K55)</f>
        <v>0</v>
      </c>
      <c r="L8" s="235"/>
      <c r="M8" s="235">
        <f>SUM(M9:M55)</f>
        <v>0</v>
      </c>
      <c r="N8" s="234"/>
      <c r="O8" s="234">
        <f>SUM(O9:O55)</f>
        <v>0</v>
      </c>
      <c r="P8" s="234"/>
      <c r="Q8" s="234">
        <f>SUM(Q9:Q55)</f>
        <v>0</v>
      </c>
      <c r="R8" s="235"/>
      <c r="S8" s="235"/>
      <c r="T8" s="236"/>
      <c r="U8" s="230"/>
      <c r="V8" s="230">
        <f>SUM(V9:V55)</f>
        <v>0</v>
      </c>
      <c r="W8" s="230"/>
      <c r="X8" s="230"/>
      <c r="Y8" s="230"/>
      <c r="AG8" t="s">
        <v>115</v>
      </c>
    </row>
    <row r="9" spans="1:60" outlineLevel="1" x14ac:dyDescent="0.2">
      <c r="A9" s="238">
        <v>1</v>
      </c>
      <c r="B9" s="239" t="s">
        <v>116</v>
      </c>
      <c r="C9" s="246" t="s">
        <v>117</v>
      </c>
      <c r="D9" s="240" t="s">
        <v>118</v>
      </c>
      <c r="E9" s="241">
        <v>217.45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119</v>
      </c>
      <c r="T9" s="244" t="s">
        <v>120</v>
      </c>
      <c r="U9" s="225">
        <v>0</v>
      </c>
      <c r="V9" s="225">
        <f>ROUND(E9*U9,2)</f>
        <v>0</v>
      </c>
      <c r="W9" s="225"/>
      <c r="X9" s="225" t="s">
        <v>121</v>
      </c>
      <c r="Y9" s="225" t="s">
        <v>122</v>
      </c>
      <c r="Z9" s="215"/>
      <c r="AA9" s="215"/>
      <c r="AB9" s="215"/>
      <c r="AC9" s="215"/>
      <c r="AD9" s="215"/>
      <c r="AE9" s="215"/>
      <c r="AF9" s="215"/>
      <c r="AG9" s="215" t="s">
        <v>123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47" t="s">
        <v>124</v>
      </c>
      <c r="D10" s="226"/>
      <c r="E10" s="227"/>
      <c r="F10" s="225"/>
      <c r="G10" s="22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67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47" t="s">
        <v>125</v>
      </c>
      <c r="D11" s="226"/>
      <c r="E11" s="227">
        <v>85.68</v>
      </c>
      <c r="F11" s="225"/>
      <c r="G11" s="22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67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47" t="s">
        <v>126</v>
      </c>
      <c r="D12" s="226"/>
      <c r="E12" s="227">
        <v>84.98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67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47" t="s">
        <v>127</v>
      </c>
      <c r="D13" s="226"/>
      <c r="E13" s="227">
        <v>27.6</v>
      </c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67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47" t="s">
        <v>128</v>
      </c>
      <c r="D14" s="226"/>
      <c r="E14" s="227">
        <v>10.75</v>
      </c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67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47" t="s">
        <v>129</v>
      </c>
      <c r="D15" s="226"/>
      <c r="E15" s="227">
        <v>8.4499999999999993</v>
      </c>
      <c r="F15" s="225"/>
      <c r="G15" s="22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67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48" t="s">
        <v>130</v>
      </c>
      <c r="D16" s="228"/>
      <c r="E16" s="229">
        <v>217.45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67</v>
      </c>
      <c r="AH16" s="215">
        <v>1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38">
        <v>2</v>
      </c>
      <c r="B17" s="239" t="s">
        <v>131</v>
      </c>
      <c r="C17" s="246" t="s">
        <v>132</v>
      </c>
      <c r="D17" s="240" t="s">
        <v>118</v>
      </c>
      <c r="E17" s="241">
        <v>102.15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119</v>
      </c>
      <c r="T17" s="244" t="s">
        <v>120</v>
      </c>
      <c r="U17" s="225">
        <v>0</v>
      </c>
      <c r="V17" s="225">
        <f>ROUND(E17*U17,2)</f>
        <v>0</v>
      </c>
      <c r="W17" s="225"/>
      <c r="X17" s="225" t="s">
        <v>121</v>
      </c>
      <c r="Y17" s="225" t="s">
        <v>122</v>
      </c>
      <c r="Z17" s="215"/>
      <c r="AA17" s="215"/>
      <c r="AB17" s="215"/>
      <c r="AC17" s="215"/>
      <c r="AD17" s="215"/>
      <c r="AE17" s="215"/>
      <c r="AF17" s="215"/>
      <c r="AG17" s="215" t="s">
        <v>123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47" t="s">
        <v>133</v>
      </c>
      <c r="D18" s="226"/>
      <c r="E18" s="227"/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67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47" t="s">
        <v>134</v>
      </c>
      <c r="D19" s="226"/>
      <c r="E19" s="227">
        <v>29.46</v>
      </c>
      <c r="F19" s="225"/>
      <c r="G19" s="225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67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47" t="s">
        <v>135</v>
      </c>
      <c r="D20" s="226"/>
      <c r="E20" s="227"/>
      <c r="F20" s="225"/>
      <c r="G20" s="22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67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47" t="s">
        <v>136</v>
      </c>
      <c r="D21" s="226"/>
      <c r="E21" s="227">
        <v>29.47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67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47" t="s">
        <v>137</v>
      </c>
      <c r="D22" s="226"/>
      <c r="E22" s="227">
        <v>18.02</v>
      </c>
      <c r="F22" s="225"/>
      <c r="G22" s="225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67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47" t="s">
        <v>138</v>
      </c>
      <c r="D23" s="226"/>
      <c r="E23" s="227"/>
      <c r="F23" s="225"/>
      <c r="G23" s="225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67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47" t="s">
        <v>139</v>
      </c>
      <c r="D24" s="226"/>
      <c r="E24" s="227">
        <v>12.6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67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47" t="s">
        <v>140</v>
      </c>
      <c r="D25" s="226"/>
      <c r="E25" s="227"/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67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47" t="s">
        <v>139</v>
      </c>
      <c r="D26" s="226"/>
      <c r="E26" s="227">
        <v>12.6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67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47" t="s">
        <v>141</v>
      </c>
      <c r="D27" s="226"/>
      <c r="E27" s="227"/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67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48" t="s">
        <v>130</v>
      </c>
      <c r="D28" s="228"/>
      <c r="E28" s="229">
        <v>102.15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67</v>
      </c>
      <c r="AH28" s="215">
        <v>1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38">
        <v>3</v>
      </c>
      <c r="B29" s="239" t="s">
        <v>142</v>
      </c>
      <c r="C29" s="246" t="s">
        <v>143</v>
      </c>
      <c r="D29" s="240" t="s">
        <v>118</v>
      </c>
      <c r="E29" s="241">
        <v>104.9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119</v>
      </c>
      <c r="T29" s="244" t="s">
        <v>120</v>
      </c>
      <c r="U29" s="225">
        <v>0</v>
      </c>
      <c r="V29" s="225">
        <f>ROUND(E29*U29,2)</f>
        <v>0</v>
      </c>
      <c r="W29" s="225"/>
      <c r="X29" s="225" t="s">
        <v>121</v>
      </c>
      <c r="Y29" s="225" t="s">
        <v>122</v>
      </c>
      <c r="Z29" s="215"/>
      <c r="AA29" s="215"/>
      <c r="AB29" s="215"/>
      <c r="AC29" s="215"/>
      <c r="AD29" s="215"/>
      <c r="AE29" s="215"/>
      <c r="AF29" s="215"/>
      <c r="AG29" s="215" t="s">
        <v>123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47" t="s">
        <v>144</v>
      </c>
      <c r="D30" s="226"/>
      <c r="E30" s="227"/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67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47" t="s">
        <v>145</v>
      </c>
      <c r="D31" s="226"/>
      <c r="E31" s="227">
        <v>15.6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67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47" t="s">
        <v>146</v>
      </c>
      <c r="D32" s="226"/>
      <c r="E32" s="227">
        <v>22.7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67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47" t="s">
        <v>147</v>
      </c>
      <c r="D33" s="226"/>
      <c r="E33" s="227">
        <v>4.0999999999999996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67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">
      <c r="A34" s="222"/>
      <c r="B34" s="223"/>
      <c r="C34" s="247" t="s">
        <v>148</v>
      </c>
      <c r="D34" s="226"/>
      <c r="E34" s="227"/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67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47" t="s">
        <v>149</v>
      </c>
      <c r="D35" s="226"/>
      <c r="E35" s="227">
        <v>6.8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67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47" t="s">
        <v>150</v>
      </c>
      <c r="D36" s="226"/>
      <c r="E36" s="227"/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67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47" t="s">
        <v>151</v>
      </c>
      <c r="D37" s="226"/>
      <c r="E37" s="227">
        <v>4.3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67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47" t="s">
        <v>152</v>
      </c>
      <c r="D38" s="226"/>
      <c r="E38" s="227">
        <v>29.3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67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47" t="s">
        <v>153</v>
      </c>
      <c r="D39" s="226"/>
      <c r="E39" s="227">
        <v>22.1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67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22"/>
      <c r="B40" s="223"/>
      <c r="C40" s="248" t="s">
        <v>130</v>
      </c>
      <c r="D40" s="228"/>
      <c r="E40" s="229">
        <v>104.9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67</v>
      </c>
      <c r="AH40" s="215">
        <v>1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38">
        <v>4</v>
      </c>
      <c r="B41" s="239" t="s">
        <v>154</v>
      </c>
      <c r="C41" s="246" t="s">
        <v>155</v>
      </c>
      <c r="D41" s="240" t="s">
        <v>118</v>
      </c>
      <c r="E41" s="241">
        <v>448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119</v>
      </c>
      <c r="T41" s="244" t="s">
        <v>120</v>
      </c>
      <c r="U41" s="225">
        <v>0</v>
      </c>
      <c r="V41" s="225">
        <f>ROUND(E41*U41,2)</f>
        <v>0</v>
      </c>
      <c r="W41" s="225"/>
      <c r="X41" s="225" t="s">
        <v>121</v>
      </c>
      <c r="Y41" s="225" t="s">
        <v>122</v>
      </c>
      <c r="Z41" s="215"/>
      <c r="AA41" s="215"/>
      <c r="AB41" s="215"/>
      <c r="AC41" s="215"/>
      <c r="AD41" s="215"/>
      <c r="AE41" s="215"/>
      <c r="AF41" s="215"/>
      <c r="AG41" s="215" t="s">
        <v>123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47" t="s">
        <v>156</v>
      </c>
      <c r="D42" s="226"/>
      <c r="E42" s="227"/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67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">
      <c r="A43" s="222"/>
      <c r="B43" s="223"/>
      <c r="C43" s="247" t="s">
        <v>157</v>
      </c>
      <c r="D43" s="226"/>
      <c r="E43" s="227"/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67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22"/>
      <c r="B44" s="223"/>
      <c r="C44" s="247" t="s">
        <v>158</v>
      </c>
      <c r="D44" s="226"/>
      <c r="E44" s="227">
        <v>85.7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67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47" t="s">
        <v>159</v>
      </c>
      <c r="D45" s="226"/>
      <c r="E45" s="227">
        <v>85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67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">
      <c r="A46" s="222"/>
      <c r="B46" s="223"/>
      <c r="C46" s="247" t="s">
        <v>160</v>
      </c>
      <c r="D46" s="226"/>
      <c r="E46" s="227"/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67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">
      <c r="A47" s="222"/>
      <c r="B47" s="223"/>
      <c r="C47" s="247" t="s">
        <v>161</v>
      </c>
      <c r="D47" s="226"/>
      <c r="E47" s="227">
        <v>100.7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67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47" t="s">
        <v>162</v>
      </c>
      <c r="D48" s="226"/>
      <c r="E48" s="227"/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67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22"/>
      <c r="B49" s="223"/>
      <c r="C49" s="247" t="s">
        <v>163</v>
      </c>
      <c r="D49" s="226"/>
      <c r="E49" s="227">
        <v>59.2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67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">
      <c r="A50" s="222"/>
      <c r="B50" s="223"/>
      <c r="C50" s="247" t="s">
        <v>164</v>
      </c>
      <c r="D50" s="226"/>
      <c r="E50" s="227"/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67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">
      <c r="A51" s="222"/>
      <c r="B51" s="223"/>
      <c r="C51" s="247" t="s">
        <v>165</v>
      </c>
      <c r="D51" s="226"/>
      <c r="E51" s="227">
        <v>58.9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67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47" t="s">
        <v>166</v>
      </c>
      <c r="D52" s="226"/>
      <c r="E52" s="227">
        <v>25.1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67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">
      <c r="A53" s="222"/>
      <c r="B53" s="223"/>
      <c r="C53" s="248" t="s">
        <v>130</v>
      </c>
      <c r="D53" s="228"/>
      <c r="E53" s="229">
        <v>414.6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67</v>
      </c>
      <c r="AH53" s="215">
        <v>1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">
      <c r="A54" s="222"/>
      <c r="B54" s="223"/>
      <c r="C54" s="247" t="s">
        <v>167</v>
      </c>
      <c r="D54" s="226"/>
      <c r="E54" s="227"/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67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47" t="s">
        <v>168</v>
      </c>
      <c r="D55" s="226"/>
      <c r="E55" s="227">
        <v>33.4</v>
      </c>
      <c r="F55" s="225"/>
      <c r="G55" s="225"/>
      <c r="H55" s="225"/>
      <c r="I55" s="225"/>
      <c r="J55" s="225"/>
      <c r="K55" s="225"/>
      <c r="L55" s="225"/>
      <c r="M55" s="225"/>
      <c r="N55" s="224"/>
      <c r="O55" s="224"/>
      <c r="P55" s="224"/>
      <c r="Q55" s="224"/>
      <c r="R55" s="225"/>
      <c r="S55" s="225"/>
      <c r="T55" s="225"/>
      <c r="U55" s="225"/>
      <c r="V55" s="225"/>
      <c r="W55" s="225"/>
      <c r="X55" s="225"/>
      <c r="Y55" s="225"/>
      <c r="Z55" s="215"/>
      <c r="AA55" s="215"/>
      <c r="AB55" s="215"/>
      <c r="AC55" s="215"/>
      <c r="AD55" s="215"/>
      <c r="AE55" s="215"/>
      <c r="AF55" s="215"/>
      <c r="AG55" s="215" t="s">
        <v>67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31" t="s">
        <v>114</v>
      </c>
      <c r="B56" s="232" t="s">
        <v>63</v>
      </c>
      <c r="C56" s="245" t="s">
        <v>64</v>
      </c>
      <c r="D56" s="233"/>
      <c r="E56" s="234"/>
      <c r="F56" s="235"/>
      <c r="G56" s="235">
        <f>SUMIF(AG57:AG80,"&lt;&gt;NOR",G57:G80)</f>
        <v>0</v>
      </c>
      <c r="H56" s="235"/>
      <c r="I56" s="235">
        <f>SUM(I57:I80)</f>
        <v>0</v>
      </c>
      <c r="J56" s="235"/>
      <c r="K56" s="235">
        <f>SUM(K57:K80)</f>
        <v>0</v>
      </c>
      <c r="L56" s="235"/>
      <c r="M56" s="235">
        <f>SUM(M57:M80)</f>
        <v>0</v>
      </c>
      <c r="N56" s="234"/>
      <c r="O56" s="234">
        <f>SUM(O57:O80)</f>
        <v>29.869999999999997</v>
      </c>
      <c r="P56" s="234"/>
      <c r="Q56" s="234">
        <f>SUM(Q57:Q80)</f>
        <v>0</v>
      </c>
      <c r="R56" s="235"/>
      <c r="S56" s="235"/>
      <c r="T56" s="236"/>
      <c r="U56" s="230"/>
      <c r="V56" s="230">
        <f>SUM(V57:V80)</f>
        <v>358.80999999999995</v>
      </c>
      <c r="W56" s="230"/>
      <c r="X56" s="230"/>
      <c r="Y56" s="230"/>
      <c r="AG56" t="s">
        <v>115</v>
      </c>
    </row>
    <row r="57" spans="1:60" outlineLevel="1" x14ac:dyDescent="0.2">
      <c r="A57" s="238">
        <v>5</v>
      </c>
      <c r="B57" s="239" t="s">
        <v>169</v>
      </c>
      <c r="C57" s="246" t="s">
        <v>170</v>
      </c>
      <c r="D57" s="240" t="s">
        <v>171</v>
      </c>
      <c r="E57" s="241">
        <v>229.2475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1.8380000000000001E-2</v>
      </c>
      <c r="O57" s="241">
        <f>ROUND(E57*N57,2)</f>
        <v>4.21</v>
      </c>
      <c r="P57" s="241">
        <v>0</v>
      </c>
      <c r="Q57" s="241">
        <f>ROUND(E57*P57,2)</f>
        <v>0</v>
      </c>
      <c r="R57" s="243"/>
      <c r="S57" s="243" t="s">
        <v>119</v>
      </c>
      <c r="T57" s="244" t="s">
        <v>120</v>
      </c>
      <c r="U57" s="225">
        <v>0.13</v>
      </c>
      <c r="V57" s="225">
        <f>ROUND(E57*U57,2)</f>
        <v>29.8</v>
      </c>
      <c r="W57" s="225"/>
      <c r="X57" s="225" t="s">
        <v>121</v>
      </c>
      <c r="Y57" s="225" t="s">
        <v>122</v>
      </c>
      <c r="Z57" s="215"/>
      <c r="AA57" s="215"/>
      <c r="AB57" s="215"/>
      <c r="AC57" s="215"/>
      <c r="AD57" s="215"/>
      <c r="AE57" s="215"/>
      <c r="AF57" s="215"/>
      <c r="AG57" s="215" t="s">
        <v>123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47" t="s">
        <v>172</v>
      </c>
      <c r="D58" s="226"/>
      <c r="E58" s="227"/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67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47" t="s">
        <v>173</v>
      </c>
      <c r="D59" s="226"/>
      <c r="E59" s="227"/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5"/>
      <c r="AA59" s="215"/>
      <c r="AB59" s="215"/>
      <c r="AC59" s="215"/>
      <c r="AD59" s="215"/>
      <c r="AE59" s="215"/>
      <c r="AF59" s="215"/>
      <c r="AG59" s="215" t="s">
        <v>67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47" t="s">
        <v>174</v>
      </c>
      <c r="D60" s="226"/>
      <c r="E60" s="227">
        <v>229.25</v>
      </c>
      <c r="F60" s="225"/>
      <c r="G60" s="225"/>
      <c r="H60" s="225"/>
      <c r="I60" s="225"/>
      <c r="J60" s="225"/>
      <c r="K60" s="225"/>
      <c r="L60" s="225"/>
      <c r="M60" s="225"/>
      <c r="N60" s="224"/>
      <c r="O60" s="224"/>
      <c r="P60" s="224"/>
      <c r="Q60" s="224"/>
      <c r="R60" s="225"/>
      <c r="S60" s="225"/>
      <c r="T60" s="225"/>
      <c r="U60" s="225"/>
      <c r="V60" s="225"/>
      <c r="W60" s="225"/>
      <c r="X60" s="225"/>
      <c r="Y60" s="225"/>
      <c r="Z60" s="215"/>
      <c r="AA60" s="215"/>
      <c r="AB60" s="215"/>
      <c r="AC60" s="215"/>
      <c r="AD60" s="215"/>
      <c r="AE60" s="215"/>
      <c r="AF60" s="215"/>
      <c r="AG60" s="215" t="s">
        <v>67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38">
        <v>6</v>
      </c>
      <c r="B61" s="239" t="s">
        <v>175</v>
      </c>
      <c r="C61" s="246" t="s">
        <v>176</v>
      </c>
      <c r="D61" s="240" t="s">
        <v>171</v>
      </c>
      <c r="E61" s="241">
        <v>458.495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8.4999999999999995E-4</v>
      </c>
      <c r="O61" s="241">
        <f>ROUND(E61*N61,2)</f>
        <v>0.39</v>
      </c>
      <c r="P61" s="241">
        <v>0</v>
      </c>
      <c r="Q61" s="241">
        <f>ROUND(E61*P61,2)</f>
        <v>0</v>
      </c>
      <c r="R61" s="243"/>
      <c r="S61" s="243" t="s">
        <v>119</v>
      </c>
      <c r="T61" s="244" t="s">
        <v>120</v>
      </c>
      <c r="U61" s="225">
        <v>6.0000000000000001E-3</v>
      </c>
      <c r="V61" s="225">
        <f>ROUND(E61*U61,2)</f>
        <v>2.75</v>
      </c>
      <c r="W61" s="225"/>
      <c r="X61" s="225" t="s">
        <v>121</v>
      </c>
      <c r="Y61" s="225" t="s">
        <v>122</v>
      </c>
      <c r="Z61" s="215"/>
      <c r="AA61" s="215"/>
      <c r="AB61" s="215"/>
      <c r="AC61" s="215"/>
      <c r="AD61" s="215"/>
      <c r="AE61" s="215"/>
      <c r="AF61" s="215"/>
      <c r="AG61" s="215" t="s">
        <v>123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47" t="s">
        <v>172</v>
      </c>
      <c r="D62" s="226"/>
      <c r="E62" s="227"/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5"/>
      <c r="AA62" s="215"/>
      <c r="AB62" s="215"/>
      <c r="AC62" s="215"/>
      <c r="AD62" s="215"/>
      <c r="AE62" s="215"/>
      <c r="AF62" s="215"/>
      <c r="AG62" s="215" t="s">
        <v>67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 x14ac:dyDescent="0.2">
      <c r="A63" s="222"/>
      <c r="B63" s="223"/>
      <c r="C63" s="247" t="s">
        <v>173</v>
      </c>
      <c r="D63" s="226"/>
      <c r="E63" s="227"/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5"/>
      <c r="AA63" s="215"/>
      <c r="AB63" s="215"/>
      <c r="AC63" s="215"/>
      <c r="AD63" s="215"/>
      <c r="AE63" s="215"/>
      <c r="AF63" s="215"/>
      <c r="AG63" s="215" t="s">
        <v>67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22"/>
      <c r="B64" s="223"/>
      <c r="C64" s="247" t="s">
        <v>177</v>
      </c>
      <c r="D64" s="226"/>
      <c r="E64" s="227">
        <v>458.5</v>
      </c>
      <c r="F64" s="225"/>
      <c r="G64" s="225"/>
      <c r="H64" s="225"/>
      <c r="I64" s="225"/>
      <c r="J64" s="225"/>
      <c r="K64" s="225"/>
      <c r="L64" s="225"/>
      <c r="M64" s="225"/>
      <c r="N64" s="224"/>
      <c r="O64" s="224"/>
      <c r="P64" s="224"/>
      <c r="Q64" s="224"/>
      <c r="R64" s="225"/>
      <c r="S64" s="225"/>
      <c r="T64" s="225"/>
      <c r="U64" s="225"/>
      <c r="V64" s="225"/>
      <c r="W64" s="225"/>
      <c r="X64" s="225"/>
      <c r="Y64" s="225"/>
      <c r="Z64" s="215"/>
      <c r="AA64" s="215"/>
      <c r="AB64" s="215"/>
      <c r="AC64" s="215"/>
      <c r="AD64" s="215"/>
      <c r="AE64" s="215"/>
      <c r="AF64" s="215"/>
      <c r="AG64" s="215" t="s">
        <v>67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8">
        <v>7</v>
      </c>
      <c r="B65" s="239" t="s">
        <v>178</v>
      </c>
      <c r="C65" s="246" t="s">
        <v>179</v>
      </c>
      <c r="D65" s="240" t="s">
        <v>171</v>
      </c>
      <c r="E65" s="241">
        <v>229.2475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119</v>
      </c>
      <c r="T65" s="244" t="s">
        <v>120</v>
      </c>
      <c r="U65" s="225">
        <v>0.10199999999999999</v>
      </c>
      <c r="V65" s="225">
        <f>ROUND(E65*U65,2)</f>
        <v>23.38</v>
      </c>
      <c r="W65" s="225"/>
      <c r="X65" s="225" t="s">
        <v>121</v>
      </c>
      <c r="Y65" s="225" t="s">
        <v>122</v>
      </c>
      <c r="Z65" s="215"/>
      <c r="AA65" s="215"/>
      <c r="AB65" s="215"/>
      <c r="AC65" s="215"/>
      <c r="AD65" s="215"/>
      <c r="AE65" s="215"/>
      <c r="AF65" s="215"/>
      <c r="AG65" s="215" t="s">
        <v>123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47" t="s">
        <v>172</v>
      </c>
      <c r="D66" s="226"/>
      <c r="E66" s="227"/>
      <c r="F66" s="225"/>
      <c r="G66" s="225"/>
      <c r="H66" s="225"/>
      <c r="I66" s="225"/>
      <c r="J66" s="225"/>
      <c r="K66" s="225"/>
      <c r="L66" s="225"/>
      <c r="M66" s="225"/>
      <c r="N66" s="224"/>
      <c r="O66" s="224"/>
      <c r="P66" s="224"/>
      <c r="Q66" s="224"/>
      <c r="R66" s="225"/>
      <c r="S66" s="225"/>
      <c r="T66" s="225"/>
      <c r="U66" s="225"/>
      <c r="V66" s="225"/>
      <c r="W66" s="225"/>
      <c r="X66" s="225"/>
      <c r="Y66" s="225"/>
      <c r="Z66" s="215"/>
      <c r="AA66" s="215"/>
      <c r="AB66" s="215"/>
      <c r="AC66" s="215"/>
      <c r="AD66" s="215"/>
      <c r="AE66" s="215"/>
      <c r="AF66" s="215"/>
      <c r="AG66" s="215" t="s">
        <v>67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47" t="s">
        <v>173</v>
      </c>
      <c r="D67" s="226"/>
      <c r="E67" s="227"/>
      <c r="F67" s="225"/>
      <c r="G67" s="22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67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47" t="s">
        <v>174</v>
      </c>
      <c r="D68" s="226"/>
      <c r="E68" s="227">
        <v>229.25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67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38">
        <v>8</v>
      </c>
      <c r="B69" s="239" t="s">
        <v>180</v>
      </c>
      <c r="C69" s="246" t="s">
        <v>181</v>
      </c>
      <c r="D69" s="240" t="s">
        <v>171</v>
      </c>
      <c r="E69" s="241">
        <v>1262.01685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1.8380000000000001E-2</v>
      </c>
      <c r="O69" s="241">
        <f>ROUND(E69*N69,2)</f>
        <v>23.2</v>
      </c>
      <c r="P69" s="241">
        <v>0</v>
      </c>
      <c r="Q69" s="241">
        <f>ROUND(E69*P69,2)</f>
        <v>0</v>
      </c>
      <c r="R69" s="243"/>
      <c r="S69" s="243" t="s">
        <v>119</v>
      </c>
      <c r="T69" s="244" t="s">
        <v>120</v>
      </c>
      <c r="U69" s="225">
        <v>0.123</v>
      </c>
      <c r="V69" s="225">
        <f>ROUND(E69*U69,2)</f>
        <v>155.22999999999999</v>
      </c>
      <c r="W69" s="225"/>
      <c r="X69" s="225" t="s">
        <v>121</v>
      </c>
      <c r="Y69" s="225" t="s">
        <v>122</v>
      </c>
      <c r="Z69" s="215"/>
      <c r="AA69" s="215"/>
      <c r="AB69" s="215"/>
      <c r="AC69" s="215"/>
      <c r="AD69" s="215"/>
      <c r="AE69" s="215"/>
      <c r="AF69" s="215"/>
      <c r="AG69" s="215" t="s">
        <v>123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2" x14ac:dyDescent="0.2">
      <c r="A70" s="222"/>
      <c r="B70" s="223"/>
      <c r="C70" s="247" t="s">
        <v>172</v>
      </c>
      <c r="D70" s="226"/>
      <c r="E70" s="227"/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5"/>
      <c r="AA70" s="215"/>
      <c r="AB70" s="215"/>
      <c r="AC70" s="215"/>
      <c r="AD70" s="215"/>
      <c r="AE70" s="215"/>
      <c r="AF70" s="215"/>
      <c r="AG70" s="215" t="s">
        <v>67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 x14ac:dyDescent="0.2">
      <c r="A71" s="222"/>
      <c r="B71" s="223"/>
      <c r="C71" s="247" t="s">
        <v>173</v>
      </c>
      <c r="D71" s="226"/>
      <c r="E71" s="227"/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5"/>
      <c r="AA71" s="215"/>
      <c r="AB71" s="215"/>
      <c r="AC71" s="215"/>
      <c r="AD71" s="215"/>
      <c r="AE71" s="215"/>
      <c r="AF71" s="215"/>
      <c r="AG71" s="215" t="s">
        <v>67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 x14ac:dyDescent="0.2">
      <c r="A72" s="222"/>
      <c r="B72" s="223"/>
      <c r="C72" s="247" t="s">
        <v>182</v>
      </c>
      <c r="D72" s="226"/>
      <c r="E72" s="227">
        <v>372.8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67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47" t="s">
        <v>183</v>
      </c>
      <c r="D73" s="226"/>
      <c r="E73" s="227">
        <v>364.85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67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">
      <c r="A74" s="222"/>
      <c r="B74" s="223"/>
      <c r="C74" s="247" t="s">
        <v>184</v>
      </c>
      <c r="D74" s="226"/>
      <c r="E74" s="227">
        <v>524.37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67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48" t="s">
        <v>130</v>
      </c>
      <c r="D75" s="228"/>
      <c r="E75" s="229">
        <v>1262.02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5"/>
      <c r="AA75" s="215"/>
      <c r="AB75" s="215"/>
      <c r="AC75" s="215"/>
      <c r="AD75" s="215"/>
      <c r="AE75" s="215"/>
      <c r="AF75" s="215"/>
      <c r="AG75" s="215" t="s">
        <v>67</v>
      </c>
      <c r="AH75" s="215">
        <v>1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38">
        <v>9</v>
      </c>
      <c r="B76" s="239" t="s">
        <v>185</v>
      </c>
      <c r="C76" s="246" t="s">
        <v>186</v>
      </c>
      <c r="D76" s="240" t="s">
        <v>171</v>
      </c>
      <c r="E76" s="241">
        <v>2524.0337</v>
      </c>
      <c r="F76" s="242"/>
      <c r="G76" s="243">
        <f>ROUND(E76*F76,2)</f>
        <v>0</v>
      </c>
      <c r="H76" s="242"/>
      <c r="I76" s="243">
        <f>ROUND(E76*H76,2)</f>
        <v>0</v>
      </c>
      <c r="J76" s="242"/>
      <c r="K76" s="243">
        <f>ROUND(E76*J76,2)</f>
        <v>0</v>
      </c>
      <c r="L76" s="243">
        <v>21</v>
      </c>
      <c r="M76" s="243">
        <f>G76*(1+L76/100)</f>
        <v>0</v>
      </c>
      <c r="N76" s="241">
        <v>8.1999999999999998E-4</v>
      </c>
      <c r="O76" s="241">
        <f>ROUND(E76*N76,2)</f>
        <v>2.0699999999999998</v>
      </c>
      <c r="P76" s="241">
        <v>0</v>
      </c>
      <c r="Q76" s="241">
        <f>ROUND(E76*P76,2)</f>
        <v>0</v>
      </c>
      <c r="R76" s="243"/>
      <c r="S76" s="243" t="s">
        <v>119</v>
      </c>
      <c r="T76" s="244" t="s">
        <v>120</v>
      </c>
      <c r="U76" s="225">
        <v>6.0000000000000001E-3</v>
      </c>
      <c r="V76" s="225">
        <f>ROUND(E76*U76,2)</f>
        <v>15.14</v>
      </c>
      <c r="W76" s="225"/>
      <c r="X76" s="225" t="s">
        <v>121</v>
      </c>
      <c r="Y76" s="225" t="s">
        <v>122</v>
      </c>
      <c r="Z76" s="215"/>
      <c r="AA76" s="215"/>
      <c r="AB76" s="215"/>
      <c r="AC76" s="215"/>
      <c r="AD76" s="215"/>
      <c r="AE76" s="215"/>
      <c r="AF76" s="215"/>
      <c r="AG76" s="215" t="s">
        <v>123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">
      <c r="A77" s="222"/>
      <c r="B77" s="223"/>
      <c r="C77" s="247" t="s">
        <v>187</v>
      </c>
      <c r="D77" s="226"/>
      <c r="E77" s="227"/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67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47" t="s">
        <v>188</v>
      </c>
      <c r="D78" s="226"/>
      <c r="E78" s="227">
        <v>2524.0300000000002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67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38">
        <v>10</v>
      </c>
      <c r="B79" s="239" t="s">
        <v>189</v>
      </c>
      <c r="C79" s="246" t="s">
        <v>190</v>
      </c>
      <c r="D79" s="240" t="s">
        <v>171</v>
      </c>
      <c r="E79" s="241">
        <v>1262.01685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/>
      <c r="S79" s="243" t="s">
        <v>119</v>
      </c>
      <c r="T79" s="244" t="s">
        <v>120</v>
      </c>
      <c r="U79" s="225">
        <v>0.105</v>
      </c>
      <c r="V79" s="225">
        <f>ROUND(E79*U79,2)</f>
        <v>132.51</v>
      </c>
      <c r="W79" s="225"/>
      <c r="X79" s="225" t="s">
        <v>121</v>
      </c>
      <c r="Y79" s="225" t="s">
        <v>122</v>
      </c>
      <c r="Z79" s="215"/>
      <c r="AA79" s="215"/>
      <c r="AB79" s="215"/>
      <c r="AC79" s="215"/>
      <c r="AD79" s="215"/>
      <c r="AE79" s="215"/>
      <c r="AF79" s="215"/>
      <c r="AG79" s="215" t="s">
        <v>123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 x14ac:dyDescent="0.2">
      <c r="A80" s="222"/>
      <c r="B80" s="223"/>
      <c r="C80" s="247" t="s">
        <v>191</v>
      </c>
      <c r="D80" s="226"/>
      <c r="E80" s="227">
        <v>1262.02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67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x14ac:dyDescent="0.2">
      <c r="A81" s="231" t="s">
        <v>114</v>
      </c>
      <c r="B81" s="232" t="s">
        <v>65</v>
      </c>
      <c r="C81" s="245" t="s">
        <v>66</v>
      </c>
      <c r="D81" s="233"/>
      <c r="E81" s="234"/>
      <c r="F81" s="235"/>
      <c r="G81" s="235">
        <f>SUMIF(AG82:AG84,"&lt;&gt;NOR",G82:G84)</f>
        <v>0</v>
      </c>
      <c r="H81" s="235"/>
      <c r="I81" s="235">
        <f>SUM(I82:I84)</f>
        <v>0</v>
      </c>
      <c r="J81" s="235"/>
      <c r="K81" s="235">
        <f>SUM(K82:K84)</f>
        <v>0</v>
      </c>
      <c r="L81" s="235"/>
      <c r="M81" s="235">
        <f>SUM(M82:M84)</f>
        <v>0</v>
      </c>
      <c r="N81" s="234"/>
      <c r="O81" s="234">
        <f>SUM(O82:O84)</f>
        <v>0</v>
      </c>
      <c r="P81" s="234"/>
      <c r="Q81" s="234">
        <f>SUM(Q82:Q84)</f>
        <v>0</v>
      </c>
      <c r="R81" s="235"/>
      <c r="S81" s="235"/>
      <c r="T81" s="236"/>
      <c r="U81" s="230"/>
      <c r="V81" s="230">
        <f>SUM(V82:V84)</f>
        <v>219.48</v>
      </c>
      <c r="W81" s="230"/>
      <c r="X81" s="230"/>
      <c r="Y81" s="230"/>
      <c r="AG81" t="s">
        <v>115</v>
      </c>
    </row>
    <row r="82" spans="1:60" outlineLevel="1" x14ac:dyDescent="0.2">
      <c r="A82" s="238">
        <v>11</v>
      </c>
      <c r="B82" s="239" t="s">
        <v>192</v>
      </c>
      <c r="C82" s="246" t="s">
        <v>193</v>
      </c>
      <c r="D82" s="240" t="s">
        <v>194</v>
      </c>
      <c r="E82" s="241">
        <v>29.868870000000001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21</v>
      </c>
      <c r="M82" s="243">
        <f>G82*(1+L82/100)</f>
        <v>0</v>
      </c>
      <c r="N82" s="241">
        <v>0</v>
      </c>
      <c r="O82" s="241">
        <f>ROUND(E82*N82,2)</f>
        <v>0</v>
      </c>
      <c r="P82" s="241">
        <v>0</v>
      </c>
      <c r="Q82" s="241">
        <f>ROUND(E82*P82,2)</f>
        <v>0</v>
      </c>
      <c r="R82" s="243"/>
      <c r="S82" s="243" t="s">
        <v>119</v>
      </c>
      <c r="T82" s="244" t="s">
        <v>120</v>
      </c>
      <c r="U82" s="225">
        <v>7.3479999999999999</v>
      </c>
      <c r="V82" s="225">
        <f>ROUND(E82*U82,2)</f>
        <v>219.48</v>
      </c>
      <c r="W82" s="225"/>
      <c r="X82" s="225" t="s">
        <v>121</v>
      </c>
      <c r="Y82" s="225" t="s">
        <v>122</v>
      </c>
      <c r="Z82" s="215"/>
      <c r="AA82" s="215"/>
      <c r="AB82" s="215"/>
      <c r="AC82" s="215"/>
      <c r="AD82" s="215"/>
      <c r="AE82" s="215"/>
      <c r="AF82" s="215"/>
      <c r="AG82" s="215" t="s">
        <v>123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47" t="s">
        <v>195</v>
      </c>
      <c r="D83" s="226"/>
      <c r="E83" s="227"/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5"/>
      <c r="AA83" s="215"/>
      <c r="AB83" s="215"/>
      <c r="AC83" s="215"/>
      <c r="AD83" s="215"/>
      <c r="AE83" s="215"/>
      <c r="AF83" s="215"/>
      <c r="AG83" s="215" t="s">
        <v>67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3" x14ac:dyDescent="0.2">
      <c r="A84" s="222"/>
      <c r="B84" s="223"/>
      <c r="C84" s="247" t="s">
        <v>196</v>
      </c>
      <c r="D84" s="226"/>
      <c r="E84" s="227">
        <v>29.87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5"/>
      <c r="AA84" s="215"/>
      <c r="AB84" s="215"/>
      <c r="AC84" s="215"/>
      <c r="AD84" s="215"/>
      <c r="AE84" s="215"/>
      <c r="AF84" s="215"/>
      <c r="AG84" s="215" t="s">
        <v>67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x14ac:dyDescent="0.2">
      <c r="A85" s="231" t="s">
        <v>114</v>
      </c>
      <c r="B85" s="232" t="s">
        <v>69</v>
      </c>
      <c r="C85" s="245" t="s">
        <v>70</v>
      </c>
      <c r="D85" s="233"/>
      <c r="E85" s="234"/>
      <c r="F85" s="235"/>
      <c r="G85" s="235">
        <f>SUMIF(AG86:AG127,"&lt;&gt;NOR",G86:G127)</f>
        <v>0</v>
      </c>
      <c r="H85" s="235"/>
      <c r="I85" s="235">
        <f>SUM(I86:I127)</f>
        <v>0</v>
      </c>
      <c r="J85" s="235"/>
      <c r="K85" s="235">
        <f>SUM(K86:K127)</f>
        <v>0</v>
      </c>
      <c r="L85" s="235"/>
      <c r="M85" s="235">
        <f>SUM(M86:M127)</f>
        <v>0</v>
      </c>
      <c r="N85" s="234"/>
      <c r="O85" s="234">
        <f>SUM(O86:O127)</f>
        <v>0.94000000000000006</v>
      </c>
      <c r="P85" s="234"/>
      <c r="Q85" s="234">
        <f>SUM(Q86:Q127)</f>
        <v>0</v>
      </c>
      <c r="R85" s="235"/>
      <c r="S85" s="235"/>
      <c r="T85" s="236"/>
      <c r="U85" s="230"/>
      <c r="V85" s="230">
        <f>SUM(V86:V127)</f>
        <v>115.44</v>
      </c>
      <c r="W85" s="230"/>
      <c r="X85" s="230"/>
      <c r="Y85" s="230"/>
      <c r="AG85" t="s">
        <v>115</v>
      </c>
    </row>
    <row r="86" spans="1:60" outlineLevel="1" x14ac:dyDescent="0.2">
      <c r="A86" s="238">
        <v>12</v>
      </c>
      <c r="B86" s="239" t="s">
        <v>197</v>
      </c>
      <c r="C86" s="246" t="s">
        <v>198</v>
      </c>
      <c r="D86" s="240" t="s">
        <v>199</v>
      </c>
      <c r="E86" s="241">
        <v>43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/>
      <c r="S86" s="243" t="s">
        <v>119</v>
      </c>
      <c r="T86" s="244" t="s">
        <v>120</v>
      </c>
      <c r="U86" s="225">
        <v>0.4</v>
      </c>
      <c r="V86" s="225">
        <f>ROUND(E86*U86,2)</f>
        <v>17.2</v>
      </c>
      <c r="W86" s="225"/>
      <c r="X86" s="225" t="s">
        <v>121</v>
      </c>
      <c r="Y86" s="225" t="s">
        <v>122</v>
      </c>
      <c r="Z86" s="215"/>
      <c r="AA86" s="215"/>
      <c r="AB86" s="215"/>
      <c r="AC86" s="215"/>
      <c r="AD86" s="215"/>
      <c r="AE86" s="215"/>
      <c r="AF86" s="215"/>
      <c r="AG86" s="215" t="s">
        <v>123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2.5" outlineLevel="2" x14ac:dyDescent="0.2">
      <c r="A87" s="222"/>
      <c r="B87" s="223"/>
      <c r="C87" s="247" t="s">
        <v>200</v>
      </c>
      <c r="D87" s="226"/>
      <c r="E87" s="227">
        <v>43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5"/>
      <c r="AA87" s="215"/>
      <c r="AB87" s="215"/>
      <c r="AC87" s="215"/>
      <c r="AD87" s="215"/>
      <c r="AE87" s="215"/>
      <c r="AF87" s="215"/>
      <c r="AG87" s="215" t="s">
        <v>67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38">
        <v>13</v>
      </c>
      <c r="B88" s="239" t="s">
        <v>201</v>
      </c>
      <c r="C88" s="246" t="s">
        <v>202</v>
      </c>
      <c r="D88" s="240" t="s">
        <v>199</v>
      </c>
      <c r="E88" s="241">
        <v>35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1">
        <v>3.0000000000000001E-3</v>
      </c>
      <c r="O88" s="241">
        <f>ROUND(E88*N88,2)</f>
        <v>0.11</v>
      </c>
      <c r="P88" s="241">
        <v>0</v>
      </c>
      <c r="Q88" s="241">
        <f>ROUND(E88*P88,2)</f>
        <v>0</v>
      </c>
      <c r="R88" s="243"/>
      <c r="S88" s="243" t="s">
        <v>119</v>
      </c>
      <c r="T88" s="244" t="s">
        <v>120</v>
      </c>
      <c r="U88" s="225">
        <v>0</v>
      </c>
      <c r="V88" s="225">
        <f>ROUND(E88*U88,2)</f>
        <v>0</v>
      </c>
      <c r="W88" s="225"/>
      <c r="X88" s="225" t="s">
        <v>203</v>
      </c>
      <c r="Y88" s="225" t="s">
        <v>122</v>
      </c>
      <c r="Z88" s="215"/>
      <c r="AA88" s="215"/>
      <c r="AB88" s="215"/>
      <c r="AC88" s="215"/>
      <c r="AD88" s="215"/>
      <c r="AE88" s="215"/>
      <c r="AF88" s="215"/>
      <c r="AG88" s="215" t="s">
        <v>204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22.5" outlineLevel="2" x14ac:dyDescent="0.2">
      <c r="A89" s="222"/>
      <c r="B89" s="223"/>
      <c r="C89" s="247" t="s">
        <v>205</v>
      </c>
      <c r="D89" s="226"/>
      <c r="E89" s="227"/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5"/>
      <c r="AA89" s="215"/>
      <c r="AB89" s="215"/>
      <c r="AC89" s="215"/>
      <c r="AD89" s="215"/>
      <c r="AE89" s="215"/>
      <c r="AF89" s="215"/>
      <c r="AG89" s="215" t="s">
        <v>67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 x14ac:dyDescent="0.2">
      <c r="A90" s="222"/>
      <c r="B90" s="223"/>
      <c r="C90" s="247" t="s">
        <v>206</v>
      </c>
      <c r="D90" s="226"/>
      <c r="E90" s="227">
        <v>35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5"/>
      <c r="AA90" s="215"/>
      <c r="AB90" s="215"/>
      <c r="AC90" s="215"/>
      <c r="AD90" s="215"/>
      <c r="AE90" s="215"/>
      <c r="AF90" s="215"/>
      <c r="AG90" s="215" t="s">
        <v>67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38">
        <v>14</v>
      </c>
      <c r="B91" s="239" t="s">
        <v>207</v>
      </c>
      <c r="C91" s="246" t="s">
        <v>208</v>
      </c>
      <c r="D91" s="240" t="s">
        <v>199</v>
      </c>
      <c r="E91" s="241">
        <v>8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21</v>
      </c>
      <c r="M91" s="243">
        <f>G91*(1+L91/100)</f>
        <v>0</v>
      </c>
      <c r="N91" s="241">
        <v>3.0000000000000001E-3</v>
      </c>
      <c r="O91" s="241">
        <f>ROUND(E91*N91,2)</f>
        <v>0.02</v>
      </c>
      <c r="P91" s="241">
        <v>0</v>
      </c>
      <c r="Q91" s="241">
        <f>ROUND(E91*P91,2)</f>
        <v>0</v>
      </c>
      <c r="R91" s="243"/>
      <c r="S91" s="243" t="s">
        <v>119</v>
      </c>
      <c r="T91" s="244" t="s">
        <v>120</v>
      </c>
      <c r="U91" s="225">
        <v>0</v>
      </c>
      <c r="V91" s="225">
        <f>ROUND(E91*U91,2)</f>
        <v>0</v>
      </c>
      <c r="W91" s="225"/>
      <c r="X91" s="225" t="s">
        <v>203</v>
      </c>
      <c r="Y91" s="225" t="s">
        <v>122</v>
      </c>
      <c r="Z91" s="215"/>
      <c r="AA91" s="215"/>
      <c r="AB91" s="215"/>
      <c r="AC91" s="215"/>
      <c r="AD91" s="215"/>
      <c r="AE91" s="215"/>
      <c r="AF91" s="215"/>
      <c r="AG91" s="215" t="s">
        <v>204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2.5" outlineLevel="2" x14ac:dyDescent="0.2">
      <c r="A92" s="222"/>
      <c r="B92" s="223"/>
      <c r="C92" s="247" t="s">
        <v>205</v>
      </c>
      <c r="D92" s="226"/>
      <c r="E92" s="227"/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5"/>
      <c r="AA92" s="215"/>
      <c r="AB92" s="215"/>
      <c r="AC92" s="215"/>
      <c r="AD92" s="215"/>
      <c r="AE92" s="215"/>
      <c r="AF92" s="215"/>
      <c r="AG92" s="215" t="s">
        <v>67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47" t="s">
        <v>209</v>
      </c>
      <c r="D93" s="226"/>
      <c r="E93" s="227"/>
      <c r="F93" s="225"/>
      <c r="G93" s="225"/>
      <c r="H93" s="225"/>
      <c r="I93" s="225"/>
      <c r="J93" s="225"/>
      <c r="K93" s="225"/>
      <c r="L93" s="225"/>
      <c r="M93" s="225"/>
      <c r="N93" s="224"/>
      <c r="O93" s="224"/>
      <c r="P93" s="224"/>
      <c r="Q93" s="224"/>
      <c r="R93" s="225"/>
      <c r="S93" s="225"/>
      <c r="T93" s="225"/>
      <c r="U93" s="225"/>
      <c r="V93" s="225"/>
      <c r="W93" s="225"/>
      <c r="X93" s="225"/>
      <c r="Y93" s="225"/>
      <c r="Z93" s="215"/>
      <c r="AA93" s="215"/>
      <c r="AB93" s="215"/>
      <c r="AC93" s="215"/>
      <c r="AD93" s="215"/>
      <c r="AE93" s="215"/>
      <c r="AF93" s="215"/>
      <c r="AG93" s="215" t="s">
        <v>67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 x14ac:dyDescent="0.2">
      <c r="A94" s="222"/>
      <c r="B94" s="223"/>
      <c r="C94" s="247" t="s">
        <v>210</v>
      </c>
      <c r="D94" s="226"/>
      <c r="E94" s="227">
        <v>8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67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38">
        <v>15</v>
      </c>
      <c r="B95" s="239" t="s">
        <v>211</v>
      </c>
      <c r="C95" s="246" t="s">
        <v>212</v>
      </c>
      <c r="D95" s="240" t="s">
        <v>199</v>
      </c>
      <c r="E95" s="241">
        <v>1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21</v>
      </c>
      <c r="M95" s="243">
        <f>G95*(1+L95/100)</f>
        <v>0</v>
      </c>
      <c r="N95" s="241">
        <v>0</v>
      </c>
      <c r="O95" s="241">
        <f>ROUND(E95*N95,2)</f>
        <v>0</v>
      </c>
      <c r="P95" s="241">
        <v>0</v>
      </c>
      <c r="Q95" s="241">
        <f>ROUND(E95*P95,2)</f>
        <v>0</v>
      </c>
      <c r="R95" s="243"/>
      <c r="S95" s="243" t="s">
        <v>119</v>
      </c>
      <c r="T95" s="244" t="s">
        <v>120</v>
      </c>
      <c r="U95" s="225">
        <v>0.36</v>
      </c>
      <c r="V95" s="225">
        <f>ROUND(E95*U95,2)</f>
        <v>0.36</v>
      </c>
      <c r="W95" s="225"/>
      <c r="X95" s="225" t="s">
        <v>121</v>
      </c>
      <c r="Y95" s="225" t="s">
        <v>122</v>
      </c>
      <c r="Z95" s="215"/>
      <c r="AA95" s="215"/>
      <c r="AB95" s="215"/>
      <c r="AC95" s="215"/>
      <c r="AD95" s="215"/>
      <c r="AE95" s="215"/>
      <c r="AF95" s="215"/>
      <c r="AG95" s="215" t="s">
        <v>123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2" x14ac:dyDescent="0.2">
      <c r="A96" s="222"/>
      <c r="B96" s="223"/>
      <c r="C96" s="247" t="s">
        <v>213</v>
      </c>
      <c r="D96" s="226"/>
      <c r="E96" s="227"/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67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47" t="s">
        <v>43</v>
      </c>
      <c r="D97" s="226"/>
      <c r="E97" s="227">
        <v>1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5"/>
      <c r="AA97" s="215"/>
      <c r="AB97" s="215"/>
      <c r="AC97" s="215"/>
      <c r="AD97" s="215"/>
      <c r="AE97" s="215"/>
      <c r="AF97" s="215"/>
      <c r="AG97" s="215" t="s">
        <v>67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38">
        <v>16</v>
      </c>
      <c r="B98" s="239" t="s">
        <v>214</v>
      </c>
      <c r="C98" s="246" t="s">
        <v>215</v>
      </c>
      <c r="D98" s="240" t="s">
        <v>199</v>
      </c>
      <c r="E98" s="241">
        <v>1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21</v>
      </c>
      <c r="M98" s="243">
        <f>G98*(1+L98/100)</f>
        <v>0</v>
      </c>
      <c r="N98" s="241">
        <v>3.0000000000000001E-3</v>
      </c>
      <c r="O98" s="241">
        <f>ROUND(E98*N98,2)</f>
        <v>0</v>
      </c>
      <c r="P98" s="241">
        <v>0</v>
      </c>
      <c r="Q98" s="241">
        <f>ROUND(E98*P98,2)</f>
        <v>0</v>
      </c>
      <c r="R98" s="243"/>
      <c r="S98" s="243" t="s">
        <v>119</v>
      </c>
      <c r="T98" s="244" t="s">
        <v>120</v>
      </c>
      <c r="U98" s="225">
        <v>0</v>
      </c>
      <c r="V98" s="225">
        <f>ROUND(E98*U98,2)</f>
        <v>0</v>
      </c>
      <c r="W98" s="225"/>
      <c r="X98" s="225" t="s">
        <v>203</v>
      </c>
      <c r="Y98" s="225" t="s">
        <v>122</v>
      </c>
      <c r="Z98" s="215"/>
      <c r="AA98" s="215"/>
      <c r="AB98" s="215"/>
      <c r="AC98" s="215"/>
      <c r="AD98" s="215"/>
      <c r="AE98" s="215"/>
      <c r="AF98" s="215"/>
      <c r="AG98" s="215" t="s">
        <v>204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ht="22.5" outlineLevel="2" x14ac:dyDescent="0.2">
      <c r="A99" s="222"/>
      <c r="B99" s="223"/>
      <c r="C99" s="247" t="s">
        <v>205</v>
      </c>
      <c r="D99" s="226"/>
      <c r="E99" s="227"/>
      <c r="F99" s="225"/>
      <c r="G99" s="22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67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47" t="s">
        <v>43</v>
      </c>
      <c r="D100" s="226"/>
      <c r="E100" s="227">
        <v>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5"/>
      <c r="AA100" s="215"/>
      <c r="AB100" s="215"/>
      <c r="AC100" s="215"/>
      <c r="AD100" s="215"/>
      <c r="AE100" s="215"/>
      <c r="AF100" s="215"/>
      <c r="AG100" s="215" t="s">
        <v>67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38">
        <v>17</v>
      </c>
      <c r="B101" s="239" t="s">
        <v>216</v>
      </c>
      <c r="C101" s="246" t="s">
        <v>217</v>
      </c>
      <c r="D101" s="240" t="s">
        <v>199</v>
      </c>
      <c r="E101" s="241">
        <v>19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1">
        <v>8.5999999999999998E-4</v>
      </c>
      <c r="O101" s="241">
        <f>ROUND(E101*N101,2)</f>
        <v>0.02</v>
      </c>
      <c r="P101" s="241">
        <v>0</v>
      </c>
      <c r="Q101" s="241">
        <f>ROUND(E101*P101,2)</f>
        <v>0</v>
      </c>
      <c r="R101" s="243"/>
      <c r="S101" s="243" t="s">
        <v>119</v>
      </c>
      <c r="T101" s="244" t="s">
        <v>120</v>
      </c>
      <c r="U101" s="225">
        <v>4.7699999999999996</v>
      </c>
      <c r="V101" s="225">
        <f>ROUND(E101*U101,2)</f>
        <v>90.63</v>
      </c>
      <c r="W101" s="225"/>
      <c r="X101" s="225" t="s">
        <v>121</v>
      </c>
      <c r="Y101" s="225" t="s">
        <v>122</v>
      </c>
      <c r="Z101" s="215"/>
      <c r="AA101" s="215"/>
      <c r="AB101" s="215"/>
      <c r="AC101" s="215"/>
      <c r="AD101" s="215"/>
      <c r="AE101" s="215"/>
      <c r="AF101" s="215"/>
      <c r="AG101" s="215" t="s">
        <v>123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2.5" outlineLevel="2" x14ac:dyDescent="0.2">
      <c r="A102" s="222"/>
      <c r="B102" s="223"/>
      <c r="C102" s="247" t="s">
        <v>218</v>
      </c>
      <c r="D102" s="226"/>
      <c r="E102" s="227"/>
      <c r="F102" s="225"/>
      <c r="G102" s="225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67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47" t="s">
        <v>219</v>
      </c>
      <c r="D103" s="226"/>
      <c r="E103" s="227"/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67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ht="22.5" outlineLevel="3" x14ac:dyDescent="0.2">
      <c r="A104" s="222"/>
      <c r="B104" s="223"/>
      <c r="C104" s="247" t="s">
        <v>220</v>
      </c>
      <c r="D104" s="226"/>
      <c r="E104" s="227"/>
      <c r="F104" s="225"/>
      <c r="G104" s="225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5"/>
      <c r="AA104" s="215"/>
      <c r="AB104" s="215"/>
      <c r="AC104" s="215"/>
      <c r="AD104" s="215"/>
      <c r="AE104" s="215"/>
      <c r="AF104" s="215"/>
      <c r="AG104" s="215" t="s">
        <v>67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">
      <c r="A105" s="222"/>
      <c r="B105" s="223"/>
      <c r="C105" s="247" t="s">
        <v>221</v>
      </c>
      <c r="D105" s="226"/>
      <c r="E105" s="227">
        <v>19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67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38">
        <v>18</v>
      </c>
      <c r="B106" s="239" t="s">
        <v>222</v>
      </c>
      <c r="C106" s="246" t="s">
        <v>223</v>
      </c>
      <c r="D106" s="240" t="s">
        <v>199</v>
      </c>
      <c r="E106" s="241">
        <v>19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3.8300000000000001E-2</v>
      </c>
      <c r="O106" s="241">
        <f>ROUND(E106*N106,2)</f>
        <v>0.73</v>
      </c>
      <c r="P106" s="241">
        <v>0</v>
      </c>
      <c r="Q106" s="241">
        <f>ROUND(E106*P106,2)</f>
        <v>0</v>
      </c>
      <c r="R106" s="243"/>
      <c r="S106" s="243" t="s">
        <v>119</v>
      </c>
      <c r="T106" s="244" t="s">
        <v>120</v>
      </c>
      <c r="U106" s="225">
        <v>0</v>
      </c>
      <c r="V106" s="225">
        <f>ROUND(E106*U106,2)</f>
        <v>0</v>
      </c>
      <c r="W106" s="225"/>
      <c r="X106" s="225" t="s">
        <v>203</v>
      </c>
      <c r="Y106" s="225" t="s">
        <v>122</v>
      </c>
      <c r="Z106" s="215"/>
      <c r="AA106" s="215"/>
      <c r="AB106" s="215"/>
      <c r="AC106" s="215"/>
      <c r="AD106" s="215"/>
      <c r="AE106" s="215"/>
      <c r="AF106" s="215"/>
      <c r="AG106" s="215" t="s">
        <v>204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ht="22.5" outlineLevel="2" x14ac:dyDescent="0.2">
      <c r="A107" s="222"/>
      <c r="B107" s="223"/>
      <c r="C107" s="247" t="s">
        <v>218</v>
      </c>
      <c r="D107" s="226"/>
      <c r="E107" s="227"/>
      <c r="F107" s="225"/>
      <c r="G107" s="225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5"/>
      <c r="AA107" s="215"/>
      <c r="AB107" s="215"/>
      <c r="AC107" s="215"/>
      <c r="AD107" s="215"/>
      <c r="AE107" s="215"/>
      <c r="AF107" s="215"/>
      <c r="AG107" s="215" t="s">
        <v>67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3" x14ac:dyDescent="0.2">
      <c r="A108" s="222"/>
      <c r="B108" s="223"/>
      <c r="C108" s="247" t="s">
        <v>219</v>
      </c>
      <c r="D108" s="226"/>
      <c r="E108" s="227"/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5"/>
      <c r="AA108" s="215"/>
      <c r="AB108" s="215"/>
      <c r="AC108" s="215"/>
      <c r="AD108" s="215"/>
      <c r="AE108" s="215"/>
      <c r="AF108" s="215"/>
      <c r="AG108" s="215" t="s">
        <v>67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3" x14ac:dyDescent="0.2">
      <c r="A109" s="222"/>
      <c r="B109" s="223"/>
      <c r="C109" s="247" t="s">
        <v>221</v>
      </c>
      <c r="D109" s="226"/>
      <c r="E109" s="227">
        <v>19</v>
      </c>
      <c r="F109" s="225"/>
      <c r="G109" s="225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5"/>
      <c r="AA109" s="215"/>
      <c r="AB109" s="215"/>
      <c r="AC109" s="215"/>
      <c r="AD109" s="215"/>
      <c r="AE109" s="215"/>
      <c r="AF109" s="215"/>
      <c r="AG109" s="215" t="s">
        <v>67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38">
        <v>19</v>
      </c>
      <c r="B110" s="239" t="s">
        <v>224</v>
      </c>
      <c r="C110" s="246" t="s">
        <v>225</v>
      </c>
      <c r="D110" s="240" t="s">
        <v>199</v>
      </c>
      <c r="E110" s="241">
        <v>19</v>
      </c>
      <c r="F110" s="242"/>
      <c r="G110" s="243">
        <f>ROUND(E110*F110,2)</f>
        <v>0</v>
      </c>
      <c r="H110" s="242"/>
      <c r="I110" s="243">
        <f>ROUND(E110*H110,2)</f>
        <v>0</v>
      </c>
      <c r="J110" s="242"/>
      <c r="K110" s="243">
        <f>ROUND(E110*J110,2)</f>
        <v>0</v>
      </c>
      <c r="L110" s="243">
        <v>21</v>
      </c>
      <c r="M110" s="243">
        <f>G110*(1+L110/100)</f>
        <v>0</v>
      </c>
      <c r="N110" s="241">
        <v>2.48E-3</v>
      </c>
      <c r="O110" s="241">
        <f>ROUND(E110*N110,2)</f>
        <v>0.05</v>
      </c>
      <c r="P110" s="241">
        <v>0</v>
      </c>
      <c r="Q110" s="241">
        <f>ROUND(E110*P110,2)</f>
        <v>0</v>
      </c>
      <c r="R110" s="243"/>
      <c r="S110" s="243" t="s">
        <v>119</v>
      </c>
      <c r="T110" s="244" t="s">
        <v>120</v>
      </c>
      <c r="U110" s="225">
        <v>0</v>
      </c>
      <c r="V110" s="225">
        <f>ROUND(E110*U110,2)</f>
        <v>0</v>
      </c>
      <c r="W110" s="225"/>
      <c r="X110" s="225" t="s">
        <v>203</v>
      </c>
      <c r="Y110" s="225" t="s">
        <v>122</v>
      </c>
      <c r="Z110" s="215"/>
      <c r="AA110" s="215"/>
      <c r="AB110" s="215"/>
      <c r="AC110" s="215"/>
      <c r="AD110" s="215"/>
      <c r="AE110" s="215"/>
      <c r="AF110" s="215"/>
      <c r="AG110" s="215" t="s">
        <v>204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2" x14ac:dyDescent="0.2">
      <c r="A111" s="222"/>
      <c r="B111" s="223"/>
      <c r="C111" s="247" t="s">
        <v>226</v>
      </c>
      <c r="D111" s="226"/>
      <c r="E111" s="227"/>
      <c r="F111" s="225"/>
      <c r="G111" s="225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5"/>
      <c r="AA111" s="215"/>
      <c r="AB111" s="215"/>
      <c r="AC111" s="215"/>
      <c r="AD111" s="215"/>
      <c r="AE111" s="215"/>
      <c r="AF111" s="215"/>
      <c r="AG111" s="215" t="s">
        <v>67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3" x14ac:dyDescent="0.2">
      <c r="A112" s="222"/>
      <c r="B112" s="223"/>
      <c r="C112" s="247" t="s">
        <v>227</v>
      </c>
      <c r="D112" s="226"/>
      <c r="E112" s="227"/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5"/>
      <c r="AA112" s="215"/>
      <c r="AB112" s="215"/>
      <c r="AC112" s="215"/>
      <c r="AD112" s="215"/>
      <c r="AE112" s="215"/>
      <c r="AF112" s="215"/>
      <c r="AG112" s="215" t="s">
        <v>67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47" t="s">
        <v>228</v>
      </c>
      <c r="D113" s="226"/>
      <c r="E113" s="227"/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5"/>
      <c r="AA113" s="215"/>
      <c r="AB113" s="215"/>
      <c r="AC113" s="215"/>
      <c r="AD113" s="215"/>
      <c r="AE113" s="215"/>
      <c r="AF113" s="215"/>
      <c r="AG113" s="215" t="s">
        <v>67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 x14ac:dyDescent="0.2">
      <c r="A114" s="222"/>
      <c r="B114" s="223"/>
      <c r="C114" s="247" t="s">
        <v>221</v>
      </c>
      <c r="D114" s="226"/>
      <c r="E114" s="227">
        <v>19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5"/>
      <c r="AA114" s="215"/>
      <c r="AB114" s="215"/>
      <c r="AC114" s="215"/>
      <c r="AD114" s="215"/>
      <c r="AE114" s="215"/>
      <c r="AF114" s="215"/>
      <c r="AG114" s="215" t="s">
        <v>67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38">
        <v>20</v>
      </c>
      <c r="B115" s="239" t="s">
        <v>229</v>
      </c>
      <c r="C115" s="246" t="s">
        <v>230</v>
      </c>
      <c r="D115" s="240" t="s">
        <v>199</v>
      </c>
      <c r="E115" s="241">
        <v>1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9.6000000000000002E-4</v>
      </c>
      <c r="O115" s="241">
        <f>ROUND(E115*N115,2)</f>
        <v>0</v>
      </c>
      <c r="P115" s="241">
        <v>0</v>
      </c>
      <c r="Q115" s="241">
        <f>ROUND(E115*P115,2)</f>
        <v>0</v>
      </c>
      <c r="R115" s="243"/>
      <c r="S115" s="243" t="s">
        <v>119</v>
      </c>
      <c r="T115" s="244" t="s">
        <v>120</v>
      </c>
      <c r="U115" s="225">
        <v>5.68</v>
      </c>
      <c r="V115" s="225">
        <f>ROUND(E115*U115,2)</f>
        <v>5.68</v>
      </c>
      <c r="W115" s="225"/>
      <c r="X115" s="225" t="s">
        <v>121</v>
      </c>
      <c r="Y115" s="225" t="s">
        <v>122</v>
      </c>
      <c r="Z115" s="215"/>
      <c r="AA115" s="215"/>
      <c r="AB115" s="215"/>
      <c r="AC115" s="215"/>
      <c r="AD115" s="215"/>
      <c r="AE115" s="215"/>
      <c r="AF115" s="215"/>
      <c r="AG115" s="215" t="s">
        <v>123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 x14ac:dyDescent="0.2">
      <c r="A116" s="222"/>
      <c r="B116" s="223"/>
      <c r="C116" s="247" t="s">
        <v>231</v>
      </c>
      <c r="D116" s="226"/>
      <c r="E116" s="227"/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67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2.5" outlineLevel="3" x14ac:dyDescent="0.2">
      <c r="A117" s="222"/>
      <c r="B117" s="223"/>
      <c r="C117" s="247" t="s">
        <v>232</v>
      </c>
      <c r="D117" s="226"/>
      <c r="E117" s="227"/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5"/>
      <c r="AA117" s="215"/>
      <c r="AB117" s="215"/>
      <c r="AC117" s="215"/>
      <c r="AD117" s="215"/>
      <c r="AE117" s="215"/>
      <c r="AF117" s="215"/>
      <c r="AG117" s="215" t="s">
        <v>67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47" t="s">
        <v>219</v>
      </c>
      <c r="D118" s="226"/>
      <c r="E118" s="227"/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67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47" t="s">
        <v>43</v>
      </c>
      <c r="D119" s="226"/>
      <c r="E119" s="227">
        <v>1</v>
      </c>
      <c r="F119" s="225"/>
      <c r="G119" s="225"/>
      <c r="H119" s="225"/>
      <c r="I119" s="225"/>
      <c r="J119" s="225"/>
      <c r="K119" s="225"/>
      <c r="L119" s="225"/>
      <c r="M119" s="225"/>
      <c r="N119" s="224"/>
      <c r="O119" s="224"/>
      <c r="P119" s="224"/>
      <c r="Q119" s="224"/>
      <c r="R119" s="225"/>
      <c r="S119" s="225"/>
      <c r="T119" s="225"/>
      <c r="U119" s="225"/>
      <c r="V119" s="225"/>
      <c r="W119" s="225"/>
      <c r="X119" s="225"/>
      <c r="Y119" s="225"/>
      <c r="Z119" s="215"/>
      <c r="AA119" s="215"/>
      <c r="AB119" s="215"/>
      <c r="AC119" s="215"/>
      <c r="AD119" s="215"/>
      <c r="AE119" s="215"/>
      <c r="AF119" s="215"/>
      <c r="AG119" s="215" t="s">
        <v>67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38">
        <v>21</v>
      </c>
      <c r="B120" s="239" t="s">
        <v>233</v>
      </c>
      <c r="C120" s="246" t="s">
        <v>234</v>
      </c>
      <c r="D120" s="240" t="s">
        <v>199</v>
      </c>
      <c r="E120" s="241">
        <v>1</v>
      </c>
      <c r="F120" s="242"/>
      <c r="G120" s="243">
        <f>ROUND(E120*F120,2)</f>
        <v>0</v>
      </c>
      <c r="H120" s="242"/>
      <c r="I120" s="243">
        <f>ROUND(E120*H120,2)</f>
        <v>0</v>
      </c>
      <c r="J120" s="242"/>
      <c r="K120" s="243">
        <f>ROUND(E120*J120,2)</f>
        <v>0</v>
      </c>
      <c r="L120" s="243">
        <v>21</v>
      </c>
      <c r="M120" s="243">
        <f>G120*(1+L120/100)</f>
        <v>0</v>
      </c>
      <c r="N120" s="241">
        <v>9.1000000000000004E-3</v>
      </c>
      <c r="O120" s="241">
        <f>ROUND(E120*N120,2)</f>
        <v>0.01</v>
      </c>
      <c r="P120" s="241">
        <v>0</v>
      </c>
      <c r="Q120" s="241">
        <f>ROUND(E120*P120,2)</f>
        <v>0</v>
      </c>
      <c r="R120" s="243"/>
      <c r="S120" s="243" t="s">
        <v>119</v>
      </c>
      <c r="T120" s="244" t="s">
        <v>120</v>
      </c>
      <c r="U120" s="225">
        <v>0</v>
      </c>
      <c r="V120" s="225">
        <f>ROUND(E120*U120,2)</f>
        <v>0</v>
      </c>
      <c r="W120" s="225"/>
      <c r="X120" s="225" t="s">
        <v>203</v>
      </c>
      <c r="Y120" s="225" t="s">
        <v>122</v>
      </c>
      <c r="Z120" s="215"/>
      <c r="AA120" s="215"/>
      <c r="AB120" s="215"/>
      <c r="AC120" s="215"/>
      <c r="AD120" s="215"/>
      <c r="AE120" s="215"/>
      <c r="AF120" s="215"/>
      <c r="AG120" s="215" t="s">
        <v>204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2" x14ac:dyDescent="0.2">
      <c r="A121" s="222"/>
      <c r="B121" s="223"/>
      <c r="C121" s="247" t="s">
        <v>231</v>
      </c>
      <c r="D121" s="226"/>
      <c r="E121" s="227"/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5"/>
      <c r="AA121" s="215"/>
      <c r="AB121" s="215"/>
      <c r="AC121" s="215"/>
      <c r="AD121" s="215"/>
      <c r="AE121" s="215"/>
      <c r="AF121" s="215"/>
      <c r="AG121" s="215" t="s">
        <v>67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ht="22.5" outlineLevel="3" x14ac:dyDescent="0.2">
      <c r="A122" s="222"/>
      <c r="B122" s="223"/>
      <c r="C122" s="247" t="s">
        <v>232</v>
      </c>
      <c r="D122" s="226"/>
      <c r="E122" s="227"/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5"/>
      <c r="AA122" s="215"/>
      <c r="AB122" s="215"/>
      <c r="AC122" s="215"/>
      <c r="AD122" s="215"/>
      <c r="AE122" s="215"/>
      <c r="AF122" s="215"/>
      <c r="AG122" s="215" t="s">
        <v>67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3" x14ac:dyDescent="0.2">
      <c r="A123" s="222"/>
      <c r="B123" s="223"/>
      <c r="C123" s="247" t="s">
        <v>219</v>
      </c>
      <c r="D123" s="226"/>
      <c r="E123" s="227"/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5"/>
      <c r="AA123" s="215"/>
      <c r="AB123" s="215"/>
      <c r="AC123" s="215"/>
      <c r="AD123" s="215"/>
      <c r="AE123" s="215"/>
      <c r="AF123" s="215"/>
      <c r="AG123" s="215" t="s">
        <v>67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">
      <c r="A124" s="222"/>
      <c r="B124" s="223"/>
      <c r="C124" s="247" t="s">
        <v>43</v>
      </c>
      <c r="D124" s="226"/>
      <c r="E124" s="227">
        <v>1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5"/>
      <c r="AA124" s="215"/>
      <c r="AB124" s="215"/>
      <c r="AC124" s="215"/>
      <c r="AD124" s="215"/>
      <c r="AE124" s="215"/>
      <c r="AF124" s="215"/>
      <c r="AG124" s="215" t="s">
        <v>67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38">
        <v>22</v>
      </c>
      <c r="B125" s="239" t="s">
        <v>235</v>
      </c>
      <c r="C125" s="246" t="s">
        <v>236</v>
      </c>
      <c r="D125" s="240" t="s">
        <v>194</v>
      </c>
      <c r="E125" s="241">
        <v>0.93322000000000005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21</v>
      </c>
      <c r="M125" s="243">
        <f>G125*(1+L125/100)</f>
        <v>0</v>
      </c>
      <c r="N125" s="241">
        <v>0</v>
      </c>
      <c r="O125" s="241">
        <f>ROUND(E125*N125,2)</f>
        <v>0</v>
      </c>
      <c r="P125" s="241">
        <v>0</v>
      </c>
      <c r="Q125" s="241">
        <f>ROUND(E125*P125,2)</f>
        <v>0</v>
      </c>
      <c r="R125" s="243"/>
      <c r="S125" s="243" t="s">
        <v>119</v>
      </c>
      <c r="T125" s="244" t="s">
        <v>120</v>
      </c>
      <c r="U125" s="225">
        <v>1.6850000000000001</v>
      </c>
      <c r="V125" s="225">
        <f>ROUND(E125*U125,2)</f>
        <v>1.57</v>
      </c>
      <c r="W125" s="225"/>
      <c r="X125" s="225" t="s">
        <v>121</v>
      </c>
      <c r="Y125" s="225" t="s">
        <v>122</v>
      </c>
      <c r="Z125" s="215"/>
      <c r="AA125" s="215"/>
      <c r="AB125" s="215"/>
      <c r="AC125" s="215"/>
      <c r="AD125" s="215"/>
      <c r="AE125" s="215"/>
      <c r="AF125" s="215"/>
      <c r="AG125" s="215" t="s">
        <v>123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2" x14ac:dyDescent="0.2">
      <c r="A126" s="222"/>
      <c r="B126" s="223"/>
      <c r="C126" s="247" t="s">
        <v>237</v>
      </c>
      <c r="D126" s="226"/>
      <c r="E126" s="227"/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5"/>
      <c r="AA126" s="215"/>
      <c r="AB126" s="215"/>
      <c r="AC126" s="215"/>
      <c r="AD126" s="215"/>
      <c r="AE126" s="215"/>
      <c r="AF126" s="215"/>
      <c r="AG126" s="215" t="s">
        <v>67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 x14ac:dyDescent="0.2">
      <c r="A127" s="222"/>
      <c r="B127" s="223"/>
      <c r="C127" s="247" t="s">
        <v>238</v>
      </c>
      <c r="D127" s="226"/>
      <c r="E127" s="227">
        <v>0.93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5"/>
      <c r="AA127" s="215"/>
      <c r="AB127" s="215"/>
      <c r="AC127" s="215"/>
      <c r="AD127" s="215"/>
      <c r="AE127" s="215"/>
      <c r="AF127" s="215"/>
      <c r="AG127" s="215" t="s">
        <v>67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x14ac:dyDescent="0.2">
      <c r="A128" s="231" t="s">
        <v>114</v>
      </c>
      <c r="B128" s="232" t="s">
        <v>71</v>
      </c>
      <c r="C128" s="245" t="s">
        <v>72</v>
      </c>
      <c r="D128" s="233"/>
      <c r="E128" s="234"/>
      <c r="F128" s="235"/>
      <c r="G128" s="235">
        <f>SUMIF(AG129:AG141,"&lt;&gt;NOR",G129:G141)</f>
        <v>0</v>
      </c>
      <c r="H128" s="235"/>
      <c r="I128" s="235">
        <f>SUM(I129:I141)</f>
        <v>0</v>
      </c>
      <c r="J128" s="235"/>
      <c r="K128" s="235">
        <f>SUM(K129:K141)</f>
        <v>0</v>
      </c>
      <c r="L128" s="235"/>
      <c r="M128" s="235">
        <f>SUM(M129:M141)</f>
        <v>0</v>
      </c>
      <c r="N128" s="234"/>
      <c r="O128" s="234">
        <f>SUM(O129:O141)</f>
        <v>0.14000000000000001</v>
      </c>
      <c r="P128" s="234"/>
      <c r="Q128" s="234">
        <f>SUM(Q129:Q141)</f>
        <v>0</v>
      </c>
      <c r="R128" s="235"/>
      <c r="S128" s="235"/>
      <c r="T128" s="236"/>
      <c r="U128" s="230"/>
      <c r="V128" s="230">
        <f>SUM(V129:V141)</f>
        <v>33.780000000000008</v>
      </c>
      <c r="W128" s="230"/>
      <c r="X128" s="230"/>
      <c r="Y128" s="230"/>
      <c r="AG128" t="s">
        <v>115</v>
      </c>
    </row>
    <row r="129" spans="1:60" outlineLevel="1" x14ac:dyDescent="0.2">
      <c r="A129" s="238">
        <v>23</v>
      </c>
      <c r="B129" s="239" t="s">
        <v>239</v>
      </c>
      <c r="C129" s="246" t="s">
        <v>240</v>
      </c>
      <c r="D129" s="240" t="s">
        <v>199</v>
      </c>
      <c r="E129" s="241">
        <v>35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/>
      <c r="S129" s="243" t="s">
        <v>119</v>
      </c>
      <c r="T129" s="244" t="s">
        <v>120</v>
      </c>
      <c r="U129" s="225">
        <v>0.61</v>
      </c>
      <c r="V129" s="225">
        <f>ROUND(E129*U129,2)</f>
        <v>21.35</v>
      </c>
      <c r="W129" s="225"/>
      <c r="X129" s="225" t="s">
        <v>121</v>
      </c>
      <c r="Y129" s="225" t="s">
        <v>122</v>
      </c>
      <c r="Z129" s="215"/>
      <c r="AA129" s="215"/>
      <c r="AB129" s="215"/>
      <c r="AC129" s="215"/>
      <c r="AD129" s="215"/>
      <c r="AE129" s="215"/>
      <c r="AF129" s="215"/>
      <c r="AG129" s="215" t="s">
        <v>123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2" x14ac:dyDescent="0.2">
      <c r="A130" s="222"/>
      <c r="B130" s="223"/>
      <c r="C130" s="247" t="s">
        <v>241</v>
      </c>
      <c r="D130" s="226"/>
      <c r="E130" s="227"/>
      <c r="F130" s="225"/>
      <c r="G130" s="225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5"/>
      <c r="AA130" s="215"/>
      <c r="AB130" s="215"/>
      <c r="AC130" s="215"/>
      <c r="AD130" s="215"/>
      <c r="AE130" s="215"/>
      <c r="AF130" s="215"/>
      <c r="AG130" s="215" t="s">
        <v>67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3" x14ac:dyDescent="0.2">
      <c r="A131" s="222"/>
      <c r="B131" s="223"/>
      <c r="C131" s="247" t="s">
        <v>242</v>
      </c>
      <c r="D131" s="226"/>
      <c r="E131" s="227">
        <v>35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5"/>
      <c r="AA131" s="215"/>
      <c r="AB131" s="215"/>
      <c r="AC131" s="215"/>
      <c r="AD131" s="215"/>
      <c r="AE131" s="215"/>
      <c r="AF131" s="215"/>
      <c r="AG131" s="215" t="s">
        <v>67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38">
        <v>24</v>
      </c>
      <c r="B132" s="239" t="s">
        <v>243</v>
      </c>
      <c r="C132" s="246" t="s">
        <v>244</v>
      </c>
      <c r="D132" s="240" t="s">
        <v>199</v>
      </c>
      <c r="E132" s="241">
        <v>35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1">
        <v>2.7E-4</v>
      </c>
      <c r="O132" s="241">
        <f>ROUND(E132*N132,2)</f>
        <v>0.01</v>
      </c>
      <c r="P132" s="241">
        <v>0</v>
      </c>
      <c r="Q132" s="241">
        <f>ROUND(E132*P132,2)</f>
        <v>0</v>
      </c>
      <c r="R132" s="243"/>
      <c r="S132" s="243" t="s">
        <v>119</v>
      </c>
      <c r="T132" s="244" t="s">
        <v>120</v>
      </c>
      <c r="U132" s="225">
        <v>0</v>
      </c>
      <c r="V132" s="225">
        <f>ROUND(E132*U132,2)</f>
        <v>0</v>
      </c>
      <c r="W132" s="225"/>
      <c r="X132" s="225" t="s">
        <v>203</v>
      </c>
      <c r="Y132" s="225" t="s">
        <v>122</v>
      </c>
      <c r="Z132" s="215"/>
      <c r="AA132" s="215"/>
      <c r="AB132" s="215"/>
      <c r="AC132" s="215"/>
      <c r="AD132" s="215"/>
      <c r="AE132" s="215"/>
      <c r="AF132" s="215"/>
      <c r="AG132" s="215" t="s">
        <v>204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2" x14ac:dyDescent="0.2">
      <c r="A133" s="222"/>
      <c r="B133" s="223"/>
      <c r="C133" s="247" t="s">
        <v>245</v>
      </c>
      <c r="D133" s="226"/>
      <c r="E133" s="227"/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5"/>
      <c r="AA133" s="215"/>
      <c r="AB133" s="215"/>
      <c r="AC133" s="215"/>
      <c r="AD133" s="215"/>
      <c r="AE133" s="215"/>
      <c r="AF133" s="215"/>
      <c r="AG133" s="215" t="s">
        <v>67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 x14ac:dyDescent="0.2">
      <c r="A134" s="222"/>
      <c r="B134" s="223"/>
      <c r="C134" s="247" t="s">
        <v>242</v>
      </c>
      <c r="D134" s="226"/>
      <c r="E134" s="227">
        <v>35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5"/>
      <c r="AA134" s="215"/>
      <c r="AB134" s="215"/>
      <c r="AC134" s="215"/>
      <c r="AD134" s="215"/>
      <c r="AE134" s="215"/>
      <c r="AF134" s="215"/>
      <c r="AG134" s="215" t="s">
        <v>67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">
      <c r="A135" s="238">
        <v>25</v>
      </c>
      <c r="B135" s="239" t="s">
        <v>246</v>
      </c>
      <c r="C135" s="246" t="s">
        <v>247</v>
      </c>
      <c r="D135" s="240" t="s">
        <v>199</v>
      </c>
      <c r="E135" s="241">
        <v>35</v>
      </c>
      <c r="F135" s="242"/>
      <c r="G135" s="243">
        <f>ROUND(E135*F135,2)</f>
        <v>0</v>
      </c>
      <c r="H135" s="242"/>
      <c r="I135" s="243">
        <f>ROUND(E135*H135,2)</f>
        <v>0</v>
      </c>
      <c r="J135" s="242"/>
      <c r="K135" s="243">
        <f>ROUND(E135*J135,2)</f>
        <v>0</v>
      </c>
      <c r="L135" s="243">
        <v>21</v>
      </c>
      <c r="M135" s="243">
        <f>G135*(1+L135/100)</f>
        <v>0</v>
      </c>
      <c r="N135" s="241">
        <v>3.8E-3</v>
      </c>
      <c r="O135" s="241">
        <f>ROUND(E135*N135,2)</f>
        <v>0.13</v>
      </c>
      <c r="P135" s="241">
        <v>0</v>
      </c>
      <c r="Q135" s="241">
        <f>ROUND(E135*P135,2)</f>
        <v>0</v>
      </c>
      <c r="R135" s="243"/>
      <c r="S135" s="243" t="s">
        <v>119</v>
      </c>
      <c r="T135" s="244" t="s">
        <v>120</v>
      </c>
      <c r="U135" s="225">
        <v>0.33300000000000002</v>
      </c>
      <c r="V135" s="225">
        <f>ROUND(E135*U135,2)</f>
        <v>11.66</v>
      </c>
      <c r="W135" s="225"/>
      <c r="X135" s="225" t="s">
        <v>121</v>
      </c>
      <c r="Y135" s="225" t="s">
        <v>122</v>
      </c>
      <c r="Z135" s="215"/>
      <c r="AA135" s="215"/>
      <c r="AB135" s="215"/>
      <c r="AC135" s="215"/>
      <c r="AD135" s="215"/>
      <c r="AE135" s="215"/>
      <c r="AF135" s="215"/>
      <c r="AG135" s="215" t="s">
        <v>123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2.5" outlineLevel="2" x14ac:dyDescent="0.2">
      <c r="A136" s="222"/>
      <c r="B136" s="223"/>
      <c r="C136" s="247" t="s">
        <v>248</v>
      </c>
      <c r="D136" s="226"/>
      <c r="E136" s="227"/>
      <c r="F136" s="225"/>
      <c r="G136" s="225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5"/>
      <c r="AA136" s="215"/>
      <c r="AB136" s="215"/>
      <c r="AC136" s="215"/>
      <c r="AD136" s="215"/>
      <c r="AE136" s="215"/>
      <c r="AF136" s="215"/>
      <c r="AG136" s="215" t="s">
        <v>67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 x14ac:dyDescent="0.2">
      <c r="A137" s="222"/>
      <c r="B137" s="223"/>
      <c r="C137" s="247" t="s">
        <v>245</v>
      </c>
      <c r="D137" s="226"/>
      <c r="E137" s="227"/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5"/>
      <c r="AA137" s="215"/>
      <c r="AB137" s="215"/>
      <c r="AC137" s="215"/>
      <c r="AD137" s="215"/>
      <c r="AE137" s="215"/>
      <c r="AF137" s="215"/>
      <c r="AG137" s="215" t="s">
        <v>67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47" t="s">
        <v>242</v>
      </c>
      <c r="D138" s="226"/>
      <c r="E138" s="227">
        <v>35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5"/>
      <c r="AA138" s="215"/>
      <c r="AB138" s="215"/>
      <c r="AC138" s="215"/>
      <c r="AD138" s="215"/>
      <c r="AE138" s="215"/>
      <c r="AF138" s="215"/>
      <c r="AG138" s="215" t="s">
        <v>67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38">
        <v>26</v>
      </c>
      <c r="B139" s="239" t="s">
        <v>249</v>
      </c>
      <c r="C139" s="246" t="s">
        <v>250</v>
      </c>
      <c r="D139" s="240" t="s">
        <v>194</v>
      </c>
      <c r="E139" s="241">
        <v>0.14244999999999999</v>
      </c>
      <c r="F139" s="242"/>
      <c r="G139" s="243">
        <f>ROUND(E139*F139,2)</f>
        <v>0</v>
      </c>
      <c r="H139" s="242"/>
      <c r="I139" s="243">
        <f>ROUND(E139*H139,2)</f>
        <v>0</v>
      </c>
      <c r="J139" s="242"/>
      <c r="K139" s="243">
        <f>ROUND(E139*J139,2)</f>
        <v>0</v>
      </c>
      <c r="L139" s="243">
        <v>21</v>
      </c>
      <c r="M139" s="243">
        <f>G139*(1+L139/100)</f>
        <v>0</v>
      </c>
      <c r="N139" s="241">
        <v>0</v>
      </c>
      <c r="O139" s="241">
        <f>ROUND(E139*N139,2)</f>
        <v>0</v>
      </c>
      <c r="P139" s="241">
        <v>0</v>
      </c>
      <c r="Q139" s="241">
        <f>ROUND(E139*P139,2)</f>
        <v>0</v>
      </c>
      <c r="R139" s="243"/>
      <c r="S139" s="243" t="s">
        <v>119</v>
      </c>
      <c r="T139" s="244" t="s">
        <v>120</v>
      </c>
      <c r="U139" s="225">
        <v>5.4</v>
      </c>
      <c r="V139" s="225">
        <f>ROUND(E139*U139,2)</f>
        <v>0.77</v>
      </c>
      <c r="W139" s="225"/>
      <c r="X139" s="225" t="s">
        <v>121</v>
      </c>
      <c r="Y139" s="225" t="s">
        <v>122</v>
      </c>
      <c r="Z139" s="215"/>
      <c r="AA139" s="215"/>
      <c r="AB139" s="215"/>
      <c r="AC139" s="215"/>
      <c r="AD139" s="215"/>
      <c r="AE139" s="215"/>
      <c r="AF139" s="215"/>
      <c r="AG139" s="215" t="s">
        <v>123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2" x14ac:dyDescent="0.2">
      <c r="A140" s="222"/>
      <c r="B140" s="223"/>
      <c r="C140" s="247" t="s">
        <v>251</v>
      </c>
      <c r="D140" s="226"/>
      <c r="E140" s="227"/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5"/>
      <c r="AA140" s="215"/>
      <c r="AB140" s="215"/>
      <c r="AC140" s="215"/>
      <c r="AD140" s="215"/>
      <c r="AE140" s="215"/>
      <c r="AF140" s="215"/>
      <c r="AG140" s="215" t="s">
        <v>67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47" t="s">
        <v>252</v>
      </c>
      <c r="D141" s="226"/>
      <c r="E141" s="227">
        <v>0.14000000000000001</v>
      </c>
      <c r="F141" s="225"/>
      <c r="G141" s="225"/>
      <c r="H141" s="225"/>
      <c r="I141" s="225"/>
      <c r="J141" s="225"/>
      <c r="K141" s="225"/>
      <c r="L141" s="225"/>
      <c r="M141" s="225"/>
      <c r="N141" s="224"/>
      <c r="O141" s="224"/>
      <c r="P141" s="224"/>
      <c r="Q141" s="224"/>
      <c r="R141" s="225"/>
      <c r="S141" s="225"/>
      <c r="T141" s="225"/>
      <c r="U141" s="225"/>
      <c r="V141" s="225"/>
      <c r="W141" s="225"/>
      <c r="X141" s="225"/>
      <c r="Y141" s="225"/>
      <c r="Z141" s="215"/>
      <c r="AA141" s="215"/>
      <c r="AB141" s="215"/>
      <c r="AC141" s="215"/>
      <c r="AD141" s="215"/>
      <c r="AE141" s="215"/>
      <c r="AF141" s="215"/>
      <c r="AG141" s="215" t="s">
        <v>67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x14ac:dyDescent="0.2">
      <c r="A142" s="231" t="s">
        <v>114</v>
      </c>
      <c r="B142" s="232" t="s">
        <v>73</v>
      </c>
      <c r="C142" s="245" t="s">
        <v>74</v>
      </c>
      <c r="D142" s="233"/>
      <c r="E142" s="234"/>
      <c r="F142" s="235"/>
      <c r="G142" s="235">
        <f>SUMIF(AG143:AG184,"&lt;&gt;NOR",G143:G184)</f>
        <v>0</v>
      </c>
      <c r="H142" s="235"/>
      <c r="I142" s="235">
        <f>SUM(I143:I184)</f>
        <v>0</v>
      </c>
      <c r="J142" s="235"/>
      <c r="K142" s="235">
        <f>SUM(K143:K184)</f>
        <v>0</v>
      </c>
      <c r="L142" s="235"/>
      <c r="M142" s="235">
        <f>SUM(M143:M184)</f>
        <v>0</v>
      </c>
      <c r="N142" s="234"/>
      <c r="O142" s="234">
        <f>SUM(O143:O184)</f>
        <v>0.69</v>
      </c>
      <c r="P142" s="234"/>
      <c r="Q142" s="234">
        <f>SUM(Q143:Q184)</f>
        <v>0.43</v>
      </c>
      <c r="R142" s="235"/>
      <c r="S142" s="235"/>
      <c r="T142" s="236"/>
      <c r="U142" s="230"/>
      <c r="V142" s="230">
        <f>SUM(V143:V184)</f>
        <v>179.20000000000002</v>
      </c>
      <c r="W142" s="230"/>
      <c r="X142" s="230"/>
      <c r="Y142" s="230"/>
      <c r="AG142" t="s">
        <v>115</v>
      </c>
    </row>
    <row r="143" spans="1:60" outlineLevel="1" x14ac:dyDescent="0.2">
      <c r="A143" s="238">
        <v>27</v>
      </c>
      <c r="B143" s="239" t="s">
        <v>253</v>
      </c>
      <c r="C143" s="246" t="s">
        <v>254</v>
      </c>
      <c r="D143" s="240" t="s">
        <v>199</v>
      </c>
      <c r="E143" s="241">
        <v>34</v>
      </c>
      <c r="F143" s="242"/>
      <c r="G143" s="243">
        <f>ROUND(E143*F143,2)</f>
        <v>0</v>
      </c>
      <c r="H143" s="242"/>
      <c r="I143" s="243">
        <f>ROUND(E143*H143,2)</f>
        <v>0</v>
      </c>
      <c r="J143" s="242"/>
      <c r="K143" s="243">
        <f>ROUND(E143*J143,2)</f>
        <v>0</v>
      </c>
      <c r="L143" s="243">
        <v>21</v>
      </c>
      <c r="M143" s="243">
        <f>G143*(1+L143/100)</f>
        <v>0</v>
      </c>
      <c r="N143" s="241">
        <v>0</v>
      </c>
      <c r="O143" s="241">
        <f>ROUND(E143*N143,2)</f>
        <v>0</v>
      </c>
      <c r="P143" s="241">
        <v>4.6299999999999996E-3</v>
      </c>
      <c r="Q143" s="241">
        <f>ROUND(E143*P143,2)</f>
        <v>0.16</v>
      </c>
      <c r="R143" s="243"/>
      <c r="S143" s="243" t="s">
        <v>119</v>
      </c>
      <c r="T143" s="244" t="s">
        <v>120</v>
      </c>
      <c r="U143" s="225">
        <v>9.1999999999999998E-2</v>
      </c>
      <c r="V143" s="225">
        <f>ROUND(E143*U143,2)</f>
        <v>3.13</v>
      </c>
      <c r="W143" s="225"/>
      <c r="X143" s="225" t="s">
        <v>121</v>
      </c>
      <c r="Y143" s="225" t="s">
        <v>122</v>
      </c>
      <c r="Z143" s="215"/>
      <c r="AA143" s="215"/>
      <c r="AB143" s="215"/>
      <c r="AC143" s="215"/>
      <c r="AD143" s="215"/>
      <c r="AE143" s="215"/>
      <c r="AF143" s="215"/>
      <c r="AG143" s="215" t="s">
        <v>123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2" x14ac:dyDescent="0.2">
      <c r="A144" s="222"/>
      <c r="B144" s="223"/>
      <c r="C144" s="247" t="s">
        <v>255</v>
      </c>
      <c r="D144" s="226"/>
      <c r="E144" s="227"/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25"/>
      <c r="Z144" s="215"/>
      <c r="AA144" s="215"/>
      <c r="AB144" s="215"/>
      <c r="AC144" s="215"/>
      <c r="AD144" s="215"/>
      <c r="AE144" s="215"/>
      <c r="AF144" s="215"/>
      <c r="AG144" s="215" t="s">
        <v>67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 x14ac:dyDescent="0.2">
      <c r="A145" s="222"/>
      <c r="B145" s="223"/>
      <c r="C145" s="247" t="s">
        <v>245</v>
      </c>
      <c r="D145" s="226"/>
      <c r="E145" s="227"/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5"/>
      <c r="AA145" s="215"/>
      <c r="AB145" s="215"/>
      <c r="AC145" s="215"/>
      <c r="AD145" s="215"/>
      <c r="AE145" s="215"/>
      <c r="AF145" s="215"/>
      <c r="AG145" s="215" t="s">
        <v>67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 x14ac:dyDescent="0.2">
      <c r="A146" s="222"/>
      <c r="B146" s="223"/>
      <c r="C146" s="247" t="s">
        <v>256</v>
      </c>
      <c r="D146" s="226"/>
      <c r="E146" s="227">
        <v>34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5"/>
      <c r="AA146" s="215"/>
      <c r="AB146" s="215"/>
      <c r="AC146" s="215"/>
      <c r="AD146" s="215"/>
      <c r="AE146" s="215"/>
      <c r="AF146" s="215"/>
      <c r="AG146" s="215" t="s">
        <v>67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38">
        <v>28</v>
      </c>
      <c r="B147" s="239" t="s">
        <v>257</v>
      </c>
      <c r="C147" s="246" t="s">
        <v>258</v>
      </c>
      <c r="D147" s="240" t="s">
        <v>118</v>
      </c>
      <c r="E147" s="241">
        <v>43.49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1">
        <v>0</v>
      </c>
      <c r="O147" s="241">
        <f>ROUND(E147*N147,2)</f>
        <v>0</v>
      </c>
      <c r="P147" s="241">
        <v>3.3600000000000001E-3</v>
      </c>
      <c r="Q147" s="241">
        <f>ROUND(E147*P147,2)</f>
        <v>0.15</v>
      </c>
      <c r="R147" s="243"/>
      <c r="S147" s="243" t="s">
        <v>119</v>
      </c>
      <c r="T147" s="244" t="s">
        <v>120</v>
      </c>
      <c r="U147" s="225">
        <v>8.6249999999999993E-2</v>
      </c>
      <c r="V147" s="225">
        <f>ROUND(E147*U147,2)</f>
        <v>3.75</v>
      </c>
      <c r="W147" s="225"/>
      <c r="X147" s="225" t="s">
        <v>121</v>
      </c>
      <c r="Y147" s="225" t="s">
        <v>122</v>
      </c>
      <c r="Z147" s="215"/>
      <c r="AA147" s="215"/>
      <c r="AB147" s="215"/>
      <c r="AC147" s="215"/>
      <c r="AD147" s="215"/>
      <c r="AE147" s="215"/>
      <c r="AF147" s="215"/>
      <c r="AG147" s="215" t="s">
        <v>123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ht="22.5" outlineLevel="2" x14ac:dyDescent="0.2">
      <c r="A148" s="222"/>
      <c r="B148" s="223"/>
      <c r="C148" s="247" t="s">
        <v>259</v>
      </c>
      <c r="D148" s="226"/>
      <c r="E148" s="227"/>
      <c r="F148" s="225"/>
      <c r="G148" s="225"/>
      <c r="H148" s="225"/>
      <c r="I148" s="225"/>
      <c r="J148" s="225"/>
      <c r="K148" s="225"/>
      <c r="L148" s="225"/>
      <c r="M148" s="225"/>
      <c r="N148" s="224"/>
      <c r="O148" s="224"/>
      <c r="P148" s="224"/>
      <c r="Q148" s="224"/>
      <c r="R148" s="225"/>
      <c r="S148" s="225"/>
      <c r="T148" s="225"/>
      <c r="U148" s="225"/>
      <c r="V148" s="225"/>
      <c r="W148" s="225"/>
      <c r="X148" s="225"/>
      <c r="Y148" s="225"/>
      <c r="Z148" s="215"/>
      <c r="AA148" s="215"/>
      <c r="AB148" s="215"/>
      <c r="AC148" s="215"/>
      <c r="AD148" s="215"/>
      <c r="AE148" s="215"/>
      <c r="AF148" s="215"/>
      <c r="AG148" s="215" t="s">
        <v>67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47" t="s">
        <v>260</v>
      </c>
      <c r="D149" s="226"/>
      <c r="E149" s="227">
        <v>43.49</v>
      </c>
      <c r="F149" s="225"/>
      <c r="G149" s="225"/>
      <c r="H149" s="225"/>
      <c r="I149" s="225"/>
      <c r="J149" s="225"/>
      <c r="K149" s="225"/>
      <c r="L149" s="225"/>
      <c r="M149" s="225"/>
      <c r="N149" s="224"/>
      <c r="O149" s="224"/>
      <c r="P149" s="224"/>
      <c r="Q149" s="224"/>
      <c r="R149" s="225"/>
      <c r="S149" s="225"/>
      <c r="T149" s="225"/>
      <c r="U149" s="225"/>
      <c r="V149" s="225"/>
      <c r="W149" s="225"/>
      <c r="X149" s="225"/>
      <c r="Y149" s="225"/>
      <c r="Z149" s="215"/>
      <c r="AA149" s="215"/>
      <c r="AB149" s="215"/>
      <c r="AC149" s="215"/>
      <c r="AD149" s="215"/>
      <c r="AE149" s="215"/>
      <c r="AF149" s="215"/>
      <c r="AG149" s="215" t="s">
        <v>67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38">
        <v>29</v>
      </c>
      <c r="B150" s="239" t="s">
        <v>261</v>
      </c>
      <c r="C150" s="246" t="s">
        <v>262</v>
      </c>
      <c r="D150" s="240" t="s">
        <v>118</v>
      </c>
      <c r="E150" s="241">
        <v>20.43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1">
        <v>0</v>
      </c>
      <c r="O150" s="241">
        <f>ROUND(E150*N150,2)</f>
        <v>0</v>
      </c>
      <c r="P150" s="241">
        <v>1.92E-3</v>
      </c>
      <c r="Q150" s="241">
        <f>ROUND(E150*P150,2)</f>
        <v>0.04</v>
      </c>
      <c r="R150" s="243"/>
      <c r="S150" s="243" t="s">
        <v>119</v>
      </c>
      <c r="T150" s="244" t="s">
        <v>120</v>
      </c>
      <c r="U150" s="225">
        <v>6.5549999999999997E-2</v>
      </c>
      <c r="V150" s="225">
        <f>ROUND(E150*U150,2)</f>
        <v>1.34</v>
      </c>
      <c r="W150" s="225"/>
      <c r="X150" s="225" t="s">
        <v>121</v>
      </c>
      <c r="Y150" s="225" t="s">
        <v>122</v>
      </c>
      <c r="Z150" s="215"/>
      <c r="AA150" s="215"/>
      <c r="AB150" s="215"/>
      <c r="AC150" s="215"/>
      <c r="AD150" s="215"/>
      <c r="AE150" s="215"/>
      <c r="AF150" s="215"/>
      <c r="AG150" s="215" t="s">
        <v>123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ht="22.5" outlineLevel="2" x14ac:dyDescent="0.2">
      <c r="A151" s="222"/>
      <c r="B151" s="223"/>
      <c r="C151" s="247" t="s">
        <v>259</v>
      </c>
      <c r="D151" s="226"/>
      <c r="E151" s="227"/>
      <c r="F151" s="225"/>
      <c r="G151" s="225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5"/>
      <c r="AA151" s="215"/>
      <c r="AB151" s="215"/>
      <c r="AC151" s="215"/>
      <c r="AD151" s="215"/>
      <c r="AE151" s="215"/>
      <c r="AF151" s="215"/>
      <c r="AG151" s="215" t="s">
        <v>67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 x14ac:dyDescent="0.2">
      <c r="A152" s="222"/>
      <c r="B152" s="223"/>
      <c r="C152" s="247" t="s">
        <v>263</v>
      </c>
      <c r="D152" s="226"/>
      <c r="E152" s="227">
        <v>20.43</v>
      </c>
      <c r="F152" s="225"/>
      <c r="G152" s="225"/>
      <c r="H152" s="225"/>
      <c r="I152" s="225"/>
      <c r="J152" s="225"/>
      <c r="K152" s="225"/>
      <c r="L152" s="225"/>
      <c r="M152" s="225"/>
      <c r="N152" s="224"/>
      <c r="O152" s="224"/>
      <c r="P152" s="224"/>
      <c r="Q152" s="224"/>
      <c r="R152" s="225"/>
      <c r="S152" s="225"/>
      <c r="T152" s="225"/>
      <c r="U152" s="225"/>
      <c r="V152" s="225"/>
      <c r="W152" s="225"/>
      <c r="X152" s="225"/>
      <c r="Y152" s="225"/>
      <c r="Z152" s="215"/>
      <c r="AA152" s="215"/>
      <c r="AB152" s="215"/>
      <c r="AC152" s="215"/>
      <c r="AD152" s="215"/>
      <c r="AE152" s="215"/>
      <c r="AF152" s="215"/>
      <c r="AG152" s="215" t="s">
        <v>67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38">
        <v>30</v>
      </c>
      <c r="B153" s="239" t="s">
        <v>264</v>
      </c>
      <c r="C153" s="246" t="s">
        <v>265</v>
      </c>
      <c r="D153" s="240" t="s">
        <v>118</v>
      </c>
      <c r="E153" s="241">
        <v>60.5</v>
      </c>
      <c r="F153" s="242"/>
      <c r="G153" s="243">
        <f>ROUND(E153*F153,2)</f>
        <v>0</v>
      </c>
      <c r="H153" s="242"/>
      <c r="I153" s="243">
        <f>ROUND(E153*H153,2)</f>
        <v>0</v>
      </c>
      <c r="J153" s="242"/>
      <c r="K153" s="243">
        <f>ROUND(E153*J153,2)</f>
        <v>0</v>
      </c>
      <c r="L153" s="243">
        <v>21</v>
      </c>
      <c r="M153" s="243">
        <f>G153*(1+L153/100)</f>
        <v>0</v>
      </c>
      <c r="N153" s="241">
        <v>0</v>
      </c>
      <c r="O153" s="241">
        <f>ROUND(E153*N153,2)</f>
        <v>0</v>
      </c>
      <c r="P153" s="241">
        <v>2.1000000000000001E-4</v>
      </c>
      <c r="Q153" s="241">
        <f>ROUND(E153*P153,2)</f>
        <v>0.01</v>
      </c>
      <c r="R153" s="243"/>
      <c r="S153" s="243" t="s">
        <v>119</v>
      </c>
      <c r="T153" s="244" t="s">
        <v>120</v>
      </c>
      <c r="U153" s="225">
        <v>0.1012</v>
      </c>
      <c r="V153" s="225">
        <f>ROUND(E153*U153,2)</f>
        <v>6.12</v>
      </c>
      <c r="W153" s="225"/>
      <c r="X153" s="225" t="s">
        <v>121</v>
      </c>
      <c r="Y153" s="225" t="s">
        <v>122</v>
      </c>
      <c r="Z153" s="215"/>
      <c r="AA153" s="215"/>
      <c r="AB153" s="215"/>
      <c r="AC153" s="215"/>
      <c r="AD153" s="215"/>
      <c r="AE153" s="215"/>
      <c r="AF153" s="215"/>
      <c r="AG153" s="215" t="s">
        <v>123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2" x14ac:dyDescent="0.2">
      <c r="A154" s="222"/>
      <c r="B154" s="223"/>
      <c r="C154" s="247" t="s">
        <v>266</v>
      </c>
      <c r="D154" s="226"/>
      <c r="E154" s="227"/>
      <c r="F154" s="225"/>
      <c r="G154" s="225"/>
      <c r="H154" s="225"/>
      <c r="I154" s="225"/>
      <c r="J154" s="225"/>
      <c r="K154" s="225"/>
      <c r="L154" s="225"/>
      <c r="M154" s="225"/>
      <c r="N154" s="224"/>
      <c r="O154" s="224"/>
      <c r="P154" s="224"/>
      <c r="Q154" s="224"/>
      <c r="R154" s="225"/>
      <c r="S154" s="225"/>
      <c r="T154" s="225"/>
      <c r="U154" s="225"/>
      <c r="V154" s="225"/>
      <c r="W154" s="225"/>
      <c r="X154" s="225"/>
      <c r="Y154" s="225"/>
      <c r="Z154" s="215"/>
      <c r="AA154" s="215"/>
      <c r="AB154" s="215"/>
      <c r="AC154" s="215"/>
      <c r="AD154" s="215"/>
      <c r="AE154" s="215"/>
      <c r="AF154" s="215"/>
      <c r="AG154" s="215" t="s">
        <v>67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 x14ac:dyDescent="0.2">
      <c r="A155" s="222"/>
      <c r="B155" s="223"/>
      <c r="C155" s="247" t="s">
        <v>267</v>
      </c>
      <c r="D155" s="226"/>
      <c r="E155" s="227">
        <v>60.5</v>
      </c>
      <c r="F155" s="225"/>
      <c r="G155" s="225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5"/>
      <c r="AA155" s="215"/>
      <c r="AB155" s="215"/>
      <c r="AC155" s="215"/>
      <c r="AD155" s="215"/>
      <c r="AE155" s="215"/>
      <c r="AF155" s="215"/>
      <c r="AG155" s="215" t="s">
        <v>67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38">
        <v>31</v>
      </c>
      <c r="B156" s="239" t="s">
        <v>268</v>
      </c>
      <c r="C156" s="246" t="s">
        <v>269</v>
      </c>
      <c r="D156" s="240" t="s">
        <v>118</v>
      </c>
      <c r="E156" s="241">
        <v>217.45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1.24E-3</v>
      </c>
      <c r="O156" s="241">
        <f>ROUND(E156*N156,2)</f>
        <v>0.27</v>
      </c>
      <c r="P156" s="241">
        <v>0</v>
      </c>
      <c r="Q156" s="241">
        <f>ROUND(E156*P156,2)</f>
        <v>0</v>
      </c>
      <c r="R156" s="243"/>
      <c r="S156" s="243" t="s">
        <v>119</v>
      </c>
      <c r="T156" s="244" t="s">
        <v>120</v>
      </c>
      <c r="U156" s="225">
        <v>0.29572999999999999</v>
      </c>
      <c r="V156" s="225">
        <f>ROUND(E156*U156,2)</f>
        <v>64.31</v>
      </c>
      <c r="W156" s="225"/>
      <c r="X156" s="225" t="s">
        <v>121</v>
      </c>
      <c r="Y156" s="225" t="s">
        <v>122</v>
      </c>
      <c r="Z156" s="215"/>
      <c r="AA156" s="215"/>
      <c r="AB156" s="215"/>
      <c r="AC156" s="215"/>
      <c r="AD156" s="215"/>
      <c r="AE156" s="215"/>
      <c r="AF156" s="215"/>
      <c r="AG156" s="215" t="s">
        <v>123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2" x14ac:dyDescent="0.2">
      <c r="A157" s="222"/>
      <c r="B157" s="223"/>
      <c r="C157" s="247" t="s">
        <v>124</v>
      </c>
      <c r="D157" s="226"/>
      <c r="E157" s="227"/>
      <c r="F157" s="225"/>
      <c r="G157" s="225"/>
      <c r="H157" s="225"/>
      <c r="I157" s="225"/>
      <c r="J157" s="225"/>
      <c r="K157" s="225"/>
      <c r="L157" s="225"/>
      <c r="M157" s="225"/>
      <c r="N157" s="224"/>
      <c r="O157" s="224"/>
      <c r="P157" s="224"/>
      <c r="Q157" s="224"/>
      <c r="R157" s="225"/>
      <c r="S157" s="225"/>
      <c r="T157" s="225"/>
      <c r="U157" s="225"/>
      <c r="V157" s="225"/>
      <c r="W157" s="225"/>
      <c r="X157" s="225"/>
      <c r="Y157" s="225"/>
      <c r="Z157" s="215"/>
      <c r="AA157" s="215"/>
      <c r="AB157" s="215"/>
      <c r="AC157" s="215"/>
      <c r="AD157" s="215"/>
      <c r="AE157" s="215"/>
      <c r="AF157" s="215"/>
      <c r="AG157" s="215" t="s">
        <v>67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3" x14ac:dyDescent="0.2">
      <c r="A158" s="222"/>
      <c r="B158" s="223"/>
      <c r="C158" s="247" t="s">
        <v>125</v>
      </c>
      <c r="D158" s="226"/>
      <c r="E158" s="227">
        <v>85.68</v>
      </c>
      <c r="F158" s="225"/>
      <c r="G158" s="225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25"/>
      <c r="Z158" s="215"/>
      <c r="AA158" s="215"/>
      <c r="AB158" s="215"/>
      <c r="AC158" s="215"/>
      <c r="AD158" s="215"/>
      <c r="AE158" s="215"/>
      <c r="AF158" s="215"/>
      <c r="AG158" s="215" t="s">
        <v>67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3" x14ac:dyDescent="0.2">
      <c r="A159" s="222"/>
      <c r="B159" s="223"/>
      <c r="C159" s="247" t="s">
        <v>126</v>
      </c>
      <c r="D159" s="226"/>
      <c r="E159" s="227">
        <v>84.98</v>
      </c>
      <c r="F159" s="225"/>
      <c r="G159" s="225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5"/>
      <c r="AA159" s="215"/>
      <c r="AB159" s="215"/>
      <c r="AC159" s="215"/>
      <c r="AD159" s="215"/>
      <c r="AE159" s="215"/>
      <c r="AF159" s="215"/>
      <c r="AG159" s="215" t="s">
        <v>67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 x14ac:dyDescent="0.2">
      <c r="A160" s="222"/>
      <c r="B160" s="223"/>
      <c r="C160" s="247" t="s">
        <v>127</v>
      </c>
      <c r="D160" s="226"/>
      <c r="E160" s="227">
        <v>27.6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5"/>
      <c r="AA160" s="215"/>
      <c r="AB160" s="215"/>
      <c r="AC160" s="215"/>
      <c r="AD160" s="215"/>
      <c r="AE160" s="215"/>
      <c r="AF160" s="215"/>
      <c r="AG160" s="215" t="s">
        <v>67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 x14ac:dyDescent="0.2">
      <c r="A161" s="222"/>
      <c r="B161" s="223"/>
      <c r="C161" s="247" t="s">
        <v>128</v>
      </c>
      <c r="D161" s="226"/>
      <c r="E161" s="227">
        <v>10.75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5"/>
      <c r="AA161" s="215"/>
      <c r="AB161" s="215"/>
      <c r="AC161" s="215"/>
      <c r="AD161" s="215"/>
      <c r="AE161" s="215"/>
      <c r="AF161" s="215"/>
      <c r="AG161" s="215" t="s">
        <v>67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 x14ac:dyDescent="0.2">
      <c r="A162" s="222"/>
      <c r="B162" s="223"/>
      <c r="C162" s="247" t="s">
        <v>129</v>
      </c>
      <c r="D162" s="226"/>
      <c r="E162" s="227">
        <v>8.4499999999999993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5"/>
      <c r="AA162" s="215"/>
      <c r="AB162" s="215"/>
      <c r="AC162" s="215"/>
      <c r="AD162" s="215"/>
      <c r="AE162" s="215"/>
      <c r="AF162" s="215"/>
      <c r="AG162" s="215" t="s">
        <v>67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48" t="s">
        <v>130</v>
      </c>
      <c r="D163" s="228"/>
      <c r="E163" s="229">
        <v>217.45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5"/>
      <c r="AA163" s="215"/>
      <c r="AB163" s="215"/>
      <c r="AC163" s="215"/>
      <c r="AD163" s="215"/>
      <c r="AE163" s="215"/>
      <c r="AF163" s="215"/>
      <c r="AG163" s="215" t="s">
        <v>67</v>
      </c>
      <c r="AH163" s="215">
        <v>1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 x14ac:dyDescent="0.2">
      <c r="A164" s="238">
        <v>32</v>
      </c>
      <c r="B164" s="239" t="s">
        <v>270</v>
      </c>
      <c r="C164" s="246" t="s">
        <v>271</v>
      </c>
      <c r="D164" s="240" t="s">
        <v>118</v>
      </c>
      <c r="E164" s="241">
        <v>60.5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1">
        <v>3.7399999999999998E-3</v>
      </c>
      <c r="O164" s="241">
        <f>ROUND(E164*N164,2)</f>
        <v>0.23</v>
      </c>
      <c r="P164" s="241">
        <v>0</v>
      </c>
      <c r="Q164" s="241">
        <f>ROUND(E164*P164,2)</f>
        <v>0</v>
      </c>
      <c r="R164" s="243"/>
      <c r="S164" s="243" t="s">
        <v>119</v>
      </c>
      <c r="T164" s="244" t="s">
        <v>120</v>
      </c>
      <c r="U164" s="225">
        <v>1.1334500000000001</v>
      </c>
      <c r="V164" s="225">
        <f>ROUND(E164*U164,2)</f>
        <v>68.569999999999993</v>
      </c>
      <c r="W164" s="225"/>
      <c r="X164" s="225" t="s">
        <v>121</v>
      </c>
      <c r="Y164" s="225" t="s">
        <v>122</v>
      </c>
      <c r="Z164" s="215"/>
      <c r="AA164" s="215"/>
      <c r="AB164" s="215"/>
      <c r="AC164" s="215"/>
      <c r="AD164" s="215"/>
      <c r="AE164" s="215"/>
      <c r="AF164" s="215"/>
      <c r="AG164" s="215" t="s">
        <v>123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2" x14ac:dyDescent="0.2">
      <c r="A165" s="222"/>
      <c r="B165" s="223"/>
      <c r="C165" s="247" t="s">
        <v>272</v>
      </c>
      <c r="D165" s="226"/>
      <c r="E165" s="227"/>
      <c r="F165" s="225"/>
      <c r="G165" s="225"/>
      <c r="H165" s="225"/>
      <c r="I165" s="225"/>
      <c r="J165" s="225"/>
      <c r="K165" s="225"/>
      <c r="L165" s="225"/>
      <c r="M165" s="225"/>
      <c r="N165" s="224"/>
      <c r="O165" s="224"/>
      <c r="P165" s="224"/>
      <c r="Q165" s="224"/>
      <c r="R165" s="225"/>
      <c r="S165" s="225"/>
      <c r="T165" s="225"/>
      <c r="U165" s="225"/>
      <c r="V165" s="225"/>
      <c r="W165" s="225"/>
      <c r="X165" s="225"/>
      <c r="Y165" s="225"/>
      <c r="Z165" s="215"/>
      <c r="AA165" s="215"/>
      <c r="AB165" s="215"/>
      <c r="AC165" s="215"/>
      <c r="AD165" s="215"/>
      <c r="AE165" s="215"/>
      <c r="AF165" s="215"/>
      <c r="AG165" s="215" t="s">
        <v>67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47" t="s">
        <v>273</v>
      </c>
      <c r="D166" s="226"/>
      <c r="E166" s="227">
        <v>26.28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5"/>
      <c r="AA166" s="215"/>
      <c r="AB166" s="215"/>
      <c r="AC166" s="215"/>
      <c r="AD166" s="215"/>
      <c r="AE166" s="215"/>
      <c r="AF166" s="215"/>
      <c r="AG166" s="215" t="s">
        <v>67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 x14ac:dyDescent="0.2">
      <c r="A167" s="222"/>
      <c r="B167" s="223"/>
      <c r="C167" s="247" t="s">
        <v>274</v>
      </c>
      <c r="D167" s="226"/>
      <c r="E167" s="227">
        <v>29.25</v>
      </c>
      <c r="F167" s="225"/>
      <c r="G167" s="225"/>
      <c r="H167" s="225"/>
      <c r="I167" s="225"/>
      <c r="J167" s="225"/>
      <c r="K167" s="225"/>
      <c r="L167" s="225"/>
      <c r="M167" s="225"/>
      <c r="N167" s="224"/>
      <c r="O167" s="224"/>
      <c r="P167" s="224"/>
      <c r="Q167" s="224"/>
      <c r="R167" s="225"/>
      <c r="S167" s="225"/>
      <c r="T167" s="225"/>
      <c r="U167" s="225"/>
      <c r="V167" s="225"/>
      <c r="W167" s="225"/>
      <c r="X167" s="225"/>
      <c r="Y167" s="225"/>
      <c r="Z167" s="215"/>
      <c r="AA167" s="215"/>
      <c r="AB167" s="215"/>
      <c r="AC167" s="215"/>
      <c r="AD167" s="215"/>
      <c r="AE167" s="215"/>
      <c r="AF167" s="215"/>
      <c r="AG167" s="215" t="s">
        <v>67</v>
      </c>
      <c r="AH167" s="215">
        <v>0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3" x14ac:dyDescent="0.2">
      <c r="A168" s="222"/>
      <c r="B168" s="223"/>
      <c r="C168" s="247" t="s">
        <v>275</v>
      </c>
      <c r="D168" s="226"/>
      <c r="E168" s="227">
        <v>4.97</v>
      </c>
      <c r="F168" s="225"/>
      <c r="G168" s="225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5"/>
      <c r="AA168" s="215"/>
      <c r="AB168" s="215"/>
      <c r="AC168" s="215"/>
      <c r="AD168" s="215"/>
      <c r="AE168" s="215"/>
      <c r="AF168" s="215"/>
      <c r="AG168" s="215" t="s">
        <v>67</v>
      </c>
      <c r="AH168" s="215">
        <v>0</v>
      </c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3" x14ac:dyDescent="0.2">
      <c r="A169" s="222"/>
      <c r="B169" s="223"/>
      <c r="C169" s="248" t="s">
        <v>130</v>
      </c>
      <c r="D169" s="228"/>
      <c r="E169" s="229">
        <v>60.5</v>
      </c>
      <c r="F169" s="225"/>
      <c r="G169" s="225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5"/>
      <c r="AA169" s="215"/>
      <c r="AB169" s="215"/>
      <c r="AC169" s="215"/>
      <c r="AD169" s="215"/>
      <c r="AE169" s="215"/>
      <c r="AF169" s="215"/>
      <c r="AG169" s="215" t="s">
        <v>67</v>
      </c>
      <c r="AH169" s="215">
        <v>1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38">
        <v>33</v>
      </c>
      <c r="B170" s="239" t="s">
        <v>276</v>
      </c>
      <c r="C170" s="246" t="s">
        <v>277</v>
      </c>
      <c r="D170" s="240" t="s">
        <v>118</v>
      </c>
      <c r="E170" s="241">
        <v>20.98</v>
      </c>
      <c r="F170" s="242"/>
      <c r="G170" s="243">
        <f>ROUND(E170*F170,2)</f>
        <v>0</v>
      </c>
      <c r="H170" s="242"/>
      <c r="I170" s="243">
        <f>ROUND(E170*H170,2)</f>
        <v>0</v>
      </c>
      <c r="J170" s="242"/>
      <c r="K170" s="243">
        <f>ROUND(E170*J170,2)</f>
        <v>0</v>
      </c>
      <c r="L170" s="243">
        <v>21</v>
      </c>
      <c r="M170" s="243">
        <f>G170*(1+L170/100)</f>
        <v>0</v>
      </c>
      <c r="N170" s="241">
        <v>0</v>
      </c>
      <c r="O170" s="241">
        <f>ROUND(E170*N170,2)</f>
        <v>0</v>
      </c>
      <c r="P170" s="241">
        <v>3.5599999999999998E-3</v>
      </c>
      <c r="Q170" s="241">
        <f>ROUND(E170*P170,2)</f>
        <v>7.0000000000000007E-2</v>
      </c>
      <c r="R170" s="243"/>
      <c r="S170" s="243" t="s">
        <v>119</v>
      </c>
      <c r="T170" s="244" t="s">
        <v>120</v>
      </c>
      <c r="U170" s="225">
        <v>8.0500000000000002E-2</v>
      </c>
      <c r="V170" s="225">
        <f>ROUND(E170*U170,2)</f>
        <v>1.69</v>
      </c>
      <c r="W170" s="225"/>
      <c r="X170" s="225" t="s">
        <v>121</v>
      </c>
      <c r="Y170" s="225" t="s">
        <v>122</v>
      </c>
      <c r="Z170" s="215"/>
      <c r="AA170" s="215"/>
      <c r="AB170" s="215"/>
      <c r="AC170" s="215"/>
      <c r="AD170" s="215"/>
      <c r="AE170" s="215"/>
      <c r="AF170" s="215"/>
      <c r="AG170" s="215" t="s">
        <v>123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ht="22.5" outlineLevel="2" x14ac:dyDescent="0.2">
      <c r="A171" s="222"/>
      <c r="B171" s="223"/>
      <c r="C171" s="247" t="s">
        <v>259</v>
      </c>
      <c r="D171" s="226"/>
      <c r="E171" s="227"/>
      <c r="F171" s="225"/>
      <c r="G171" s="225"/>
      <c r="H171" s="225"/>
      <c r="I171" s="225"/>
      <c r="J171" s="225"/>
      <c r="K171" s="225"/>
      <c r="L171" s="225"/>
      <c r="M171" s="225"/>
      <c r="N171" s="224"/>
      <c r="O171" s="224"/>
      <c r="P171" s="224"/>
      <c r="Q171" s="224"/>
      <c r="R171" s="225"/>
      <c r="S171" s="225"/>
      <c r="T171" s="225"/>
      <c r="U171" s="225"/>
      <c r="V171" s="225"/>
      <c r="W171" s="225"/>
      <c r="X171" s="225"/>
      <c r="Y171" s="225"/>
      <c r="Z171" s="215"/>
      <c r="AA171" s="215"/>
      <c r="AB171" s="215"/>
      <c r="AC171" s="215"/>
      <c r="AD171" s="215"/>
      <c r="AE171" s="215"/>
      <c r="AF171" s="215"/>
      <c r="AG171" s="215" t="s">
        <v>67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 x14ac:dyDescent="0.2">
      <c r="A172" s="222"/>
      <c r="B172" s="223"/>
      <c r="C172" s="247" t="s">
        <v>278</v>
      </c>
      <c r="D172" s="226"/>
      <c r="E172" s="227">
        <v>20.98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5"/>
      <c r="AA172" s="215"/>
      <c r="AB172" s="215"/>
      <c r="AC172" s="215"/>
      <c r="AD172" s="215"/>
      <c r="AE172" s="215"/>
      <c r="AF172" s="215"/>
      <c r="AG172" s="215" t="s">
        <v>67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38">
        <v>34</v>
      </c>
      <c r="B173" s="239" t="s">
        <v>279</v>
      </c>
      <c r="C173" s="246" t="s">
        <v>280</v>
      </c>
      <c r="D173" s="240" t="s">
        <v>118</v>
      </c>
      <c r="E173" s="241">
        <v>15.39</v>
      </c>
      <c r="F173" s="242"/>
      <c r="G173" s="243">
        <f>ROUND(E173*F173,2)</f>
        <v>0</v>
      </c>
      <c r="H173" s="242"/>
      <c r="I173" s="243">
        <f>ROUND(E173*H173,2)</f>
        <v>0</v>
      </c>
      <c r="J173" s="242"/>
      <c r="K173" s="243">
        <f>ROUND(E173*J173,2)</f>
        <v>0</v>
      </c>
      <c r="L173" s="243">
        <v>21</v>
      </c>
      <c r="M173" s="243">
        <f>G173*(1+L173/100)</f>
        <v>0</v>
      </c>
      <c r="N173" s="241">
        <v>1.3699999999999999E-3</v>
      </c>
      <c r="O173" s="241">
        <f>ROUND(E173*N173,2)</f>
        <v>0.02</v>
      </c>
      <c r="P173" s="241">
        <v>0</v>
      </c>
      <c r="Q173" s="241">
        <f>ROUND(E173*P173,2)</f>
        <v>0</v>
      </c>
      <c r="R173" s="243"/>
      <c r="S173" s="243" t="s">
        <v>119</v>
      </c>
      <c r="T173" s="244" t="s">
        <v>120</v>
      </c>
      <c r="U173" s="225">
        <v>0.24</v>
      </c>
      <c r="V173" s="225">
        <f>ROUND(E173*U173,2)</f>
        <v>3.69</v>
      </c>
      <c r="W173" s="225"/>
      <c r="X173" s="225" t="s">
        <v>121</v>
      </c>
      <c r="Y173" s="225" t="s">
        <v>122</v>
      </c>
      <c r="Z173" s="215"/>
      <c r="AA173" s="215"/>
      <c r="AB173" s="215"/>
      <c r="AC173" s="215"/>
      <c r="AD173" s="215"/>
      <c r="AE173" s="215"/>
      <c r="AF173" s="215"/>
      <c r="AG173" s="215" t="s">
        <v>123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ht="22.5" outlineLevel="2" x14ac:dyDescent="0.2">
      <c r="A174" s="222"/>
      <c r="B174" s="223"/>
      <c r="C174" s="247" t="s">
        <v>259</v>
      </c>
      <c r="D174" s="226"/>
      <c r="E174" s="227"/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5"/>
      <c r="AA174" s="215"/>
      <c r="AB174" s="215"/>
      <c r="AC174" s="215"/>
      <c r="AD174" s="215"/>
      <c r="AE174" s="215"/>
      <c r="AF174" s="215"/>
      <c r="AG174" s="215" t="s">
        <v>67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 x14ac:dyDescent="0.2">
      <c r="A175" s="222"/>
      <c r="B175" s="223"/>
      <c r="C175" s="247" t="s">
        <v>281</v>
      </c>
      <c r="D175" s="226"/>
      <c r="E175" s="227">
        <v>15.39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5"/>
      <c r="AA175" s="215"/>
      <c r="AB175" s="215"/>
      <c r="AC175" s="215"/>
      <c r="AD175" s="215"/>
      <c r="AE175" s="215"/>
      <c r="AF175" s="215"/>
      <c r="AG175" s="215" t="s">
        <v>67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38">
        <v>35</v>
      </c>
      <c r="B176" s="239" t="s">
        <v>282</v>
      </c>
      <c r="C176" s="246" t="s">
        <v>283</v>
      </c>
      <c r="D176" s="240" t="s">
        <v>118</v>
      </c>
      <c r="E176" s="241">
        <v>43.49</v>
      </c>
      <c r="F176" s="242"/>
      <c r="G176" s="243">
        <f>ROUND(E176*F176,2)</f>
        <v>0</v>
      </c>
      <c r="H176" s="242"/>
      <c r="I176" s="243">
        <f>ROUND(E176*H176,2)</f>
        <v>0</v>
      </c>
      <c r="J176" s="242"/>
      <c r="K176" s="243">
        <f>ROUND(E176*J176,2)</f>
        <v>0</v>
      </c>
      <c r="L176" s="243">
        <v>21</v>
      </c>
      <c r="M176" s="243">
        <f>G176*(1+L176/100)</f>
        <v>0</v>
      </c>
      <c r="N176" s="241">
        <v>2.3999999999999998E-3</v>
      </c>
      <c r="O176" s="241">
        <f>ROUND(E176*N176,2)</f>
        <v>0.1</v>
      </c>
      <c r="P176" s="241">
        <v>0</v>
      </c>
      <c r="Q176" s="241">
        <f>ROUND(E176*P176,2)</f>
        <v>0</v>
      </c>
      <c r="R176" s="243"/>
      <c r="S176" s="243" t="s">
        <v>119</v>
      </c>
      <c r="T176" s="244" t="s">
        <v>120</v>
      </c>
      <c r="U176" s="225">
        <v>0.26</v>
      </c>
      <c r="V176" s="225">
        <f>ROUND(E176*U176,2)</f>
        <v>11.31</v>
      </c>
      <c r="W176" s="225"/>
      <c r="X176" s="225" t="s">
        <v>121</v>
      </c>
      <c r="Y176" s="225" t="s">
        <v>122</v>
      </c>
      <c r="Z176" s="215"/>
      <c r="AA176" s="215"/>
      <c r="AB176" s="215"/>
      <c r="AC176" s="215"/>
      <c r="AD176" s="215"/>
      <c r="AE176" s="215"/>
      <c r="AF176" s="215"/>
      <c r="AG176" s="215" t="s">
        <v>123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ht="22.5" outlineLevel="2" x14ac:dyDescent="0.2">
      <c r="A177" s="222"/>
      <c r="B177" s="223"/>
      <c r="C177" s="247" t="s">
        <v>259</v>
      </c>
      <c r="D177" s="226"/>
      <c r="E177" s="227"/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25"/>
      <c r="Z177" s="215"/>
      <c r="AA177" s="215"/>
      <c r="AB177" s="215"/>
      <c r="AC177" s="215"/>
      <c r="AD177" s="215"/>
      <c r="AE177" s="215"/>
      <c r="AF177" s="215"/>
      <c r="AG177" s="215" t="s">
        <v>67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 x14ac:dyDescent="0.2">
      <c r="A178" s="222"/>
      <c r="B178" s="223"/>
      <c r="C178" s="247" t="s">
        <v>260</v>
      </c>
      <c r="D178" s="226"/>
      <c r="E178" s="227">
        <v>43.49</v>
      </c>
      <c r="F178" s="225"/>
      <c r="G178" s="225"/>
      <c r="H178" s="225"/>
      <c r="I178" s="225"/>
      <c r="J178" s="225"/>
      <c r="K178" s="225"/>
      <c r="L178" s="225"/>
      <c r="M178" s="225"/>
      <c r="N178" s="224"/>
      <c r="O178" s="224"/>
      <c r="P178" s="224"/>
      <c r="Q178" s="224"/>
      <c r="R178" s="225"/>
      <c r="S178" s="225"/>
      <c r="T178" s="225"/>
      <c r="U178" s="225"/>
      <c r="V178" s="225"/>
      <c r="W178" s="225"/>
      <c r="X178" s="225"/>
      <c r="Y178" s="225"/>
      <c r="Z178" s="215"/>
      <c r="AA178" s="215"/>
      <c r="AB178" s="215"/>
      <c r="AC178" s="215"/>
      <c r="AD178" s="215"/>
      <c r="AE178" s="215"/>
      <c r="AF178" s="215"/>
      <c r="AG178" s="215" t="s">
        <v>67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38">
        <v>36</v>
      </c>
      <c r="B179" s="239" t="s">
        <v>284</v>
      </c>
      <c r="C179" s="246" t="s">
        <v>285</v>
      </c>
      <c r="D179" s="240" t="s">
        <v>118</v>
      </c>
      <c r="E179" s="241">
        <v>20.98</v>
      </c>
      <c r="F179" s="242"/>
      <c r="G179" s="243">
        <f>ROUND(E179*F179,2)</f>
        <v>0</v>
      </c>
      <c r="H179" s="242"/>
      <c r="I179" s="243">
        <f>ROUND(E179*H179,2)</f>
        <v>0</v>
      </c>
      <c r="J179" s="242"/>
      <c r="K179" s="243">
        <f>ROUND(E179*J179,2)</f>
        <v>0</v>
      </c>
      <c r="L179" s="243">
        <v>21</v>
      </c>
      <c r="M179" s="243">
        <f>G179*(1+L179/100)</f>
        <v>0</v>
      </c>
      <c r="N179" s="241">
        <v>3.16E-3</v>
      </c>
      <c r="O179" s="241">
        <f>ROUND(E179*N179,2)</f>
        <v>7.0000000000000007E-2</v>
      </c>
      <c r="P179" s="241">
        <v>0</v>
      </c>
      <c r="Q179" s="241">
        <f>ROUND(E179*P179,2)</f>
        <v>0</v>
      </c>
      <c r="R179" s="243"/>
      <c r="S179" s="243" t="s">
        <v>119</v>
      </c>
      <c r="T179" s="244" t="s">
        <v>120</v>
      </c>
      <c r="U179" s="225">
        <v>0.56694999999999995</v>
      </c>
      <c r="V179" s="225">
        <f>ROUND(E179*U179,2)</f>
        <v>11.89</v>
      </c>
      <c r="W179" s="225"/>
      <c r="X179" s="225" t="s">
        <v>121</v>
      </c>
      <c r="Y179" s="225" t="s">
        <v>122</v>
      </c>
      <c r="Z179" s="215"/>
      <c r="AA179" s="215"/>
      <c r="AB179" s="215"/>
      <c r="AC179" s="215"/>
      <c r="AD179" s="215"/>
      <c r="AE179" s="215"/>
      <c r="AF179" s="215"/>
      <c r="AG179" s="215" t="s">
        <v>123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ht="22.5" outlineLevel="2" x14ac:dyDescent="0.2">
      <c r="A180" s="222"/>
      <c r="B180" s="223"/>
      <c r="C180" s="247" t="s">
        <v>259</v>
      </c>
      <c r="D180" s="226"/>
      <c r="E180" s="227"/>
      <c r="F180" s="225"/>
      <c r="G180" s="225"/>
      <c r="H180" s="225"/>
      <c r="I180" s="225"/>
      <c r="J180" s="225"/>
      <c r="K180" s="225"/>
      <c r="L180" s="225"/>
      <c r="M180" s="225"/>
      <c r="N180" s="224"/>
      <c r="O180" s="224"/>
      <c r="P180" s="224"/>
      <c r="Q180" s="224"/>
      <c r="R180" s="225"/>
      <c r="S180" s="225"/>
      <c r="T180" s="225"/>
      <c r="U180" s="225"/>
      <c r="V180" s="225"/>
      <c r="W180" s="225"/>
      <c r="X180" s="225"/>
      <c r="Y180" s="225"/>
      <c r="Z180" s="215"/>
      <c r="AA180" s="215"/>
      <c r="AB180" s="215"/>
      <c r="AC180" s="215"/>
      <c r="AD180" s="215"/>
      <c r="AE180" s="215"/>
      <c r="AF180" s="215"/>
      <c r="AG180" s="215" t="s">
        <v>67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3" x14ac:dyDescent="0.2">
      <c r="A181" s="222"/>
      <c r="B181" s="223"/>
      <c r="C181" s="247" t="s">
        <v>278</v>
      </c>
      <c r="D181" s="226"/>
      <c r="E181" s="227">
        <v>20.98</v>
      </c>
      <c r="F181" s="225"/>
      <c r="G181" s="225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5"/>
      <c r="AA181" s="215"/>
      <c r="AB181" s="215"/>
      <c r="AC181" s="215"/>
      <c r="AD181" s="215"/>
      <c r="AE181" s="215"/>
      <c r="AF181" s="215"/>
      <c r="AG181" s="215" t="s">
        <v>67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38">
        <v>37</v>
      </c>
      <c r="B182" s="239" t="s">
        <v>286</v>
      </c>
      <c r="C182" s="246" t="s">
        <v>287</v>
      </c>
      <c r="D182" s="240" t="s">
        <v>194</v>
      </c>
      <c r="E182" s="241">
        <v>0.68767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21</v>
      </c>
      <c r="M182" s="243">
        <f>G182*(1+L182/100)</f>
        <v>0</v>
      </c>
      <c r="N182" s="241">
        <v>0</v>
      </c>
      <c r="O182" s="241">
        <f>ROUND(E182*N182,2)</f>
        <v>0</v>
      </c>
      <c r="P182" s="241">
        <v>0</v>
      </c>
      <c r="Q182" s="241">
        <f>ROUND(E182*P182,2)</f>
        <v>0</v>
      </c>
      <c r="R182" s="243"/>
      <c r="S182" s="243" t="s">
        <v>119</v>
      </c>
      <c r="T182" s="244" t="s">
        <v>120</v>
      </c>
      <c r="U182" s="225">
        <v>4.9470000000000001</v>
      </c>
      <c r="V182" s="225">
        <f>ROUND(E182*U182,2)</f>
        <v>3.4</v>
      </c>
      <c r="W182" s="225"/>
      <c r="X182" s="225" t="s">
        <v>121</v>
      </c>
      <c r="Y182" s="225" t="s">
        <v>122</v>
      </c>
      <c r="Z182" s="215"/>
      <c r="AA182" s="215"/>
      <c r="AB182" s="215"/>
      <c r="AC182" s="215"/>
      <c r="AD182" s="215"/>
      <c r="AE182" s="215"/>
      <c r="AF182" s="215"/>
      <c r="AG182" s="215" t="s">
        <v>123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2" x14ac:dyDescent="0.2">
      <c r="A183" s="222"/>
      <c r="B183" s="223"/>
      <c r="C183" s="247" t="s">
        <v>288</v>
      </c>
      <c r="D183" s="226"/>
      <c r="E183" s="227"/>
      <c r="F183" s="225"/>
      <c r="G183" s="225"/>
      <c r="H183" s="225"/>
      <c r="I183" s="225"/>
      <c r="J183" s="225"/>
      <c r="K183" s="225"/>
      <c r="L183" s="225"/>
      <c r="M183" s="225"/>
      <c r="N183" s="224"/>
      <c r="O183" s="224"/>
      <c r="P183" s="224"/>
      <c r="Q183" s="224"/>
      <c r="R183" s="225"/>
      <c r="S183" s="225"/>
      <c r="T183" s="225"/>
      <c r="U183" s="225"/>
      <c r="V183" s="225"/>
      <c r="W183" s="225"/>
      <c r="X183" s="225"/>
      <c r="Y183" s="225"/>
      <c r="Z183" s="215"/>
      <c r="AA183" s="215"/>
      <c r="AB183" s="215"/>
      <c r="AC183" s="215"/>
      <c r="AD183" s="215"/>
      <c r="AE183" s="215"/>
      <c r="AF183" s="215"/>
      <c r="AG183" s="215" t="s">
        <v>67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 x14ac:dyDescent="0.2">
      <c r="A184" s="222"/>
      <c r="B184" s="223"/>
      <c r="C184" s="247" t="s">
        <v>289</v>
      </c>
      <c r="D184" s="226"/>
      <c r="E184" s="227">
        <v>0.69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25"/>
      <c r="Z184" s="215"/>
      <c r="AA184" s="215"/>
      <c r="AB184" s="215"/>
      <c r="AC184" s="215"/>
      <c r="AD184" s="215"/>
      <c r="AE184" s="215"/>
      <c r="AF184" s="215"/>
      <c r="AG184" s="215" t="s">
        <v>67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x14ac:dyDescent="0.2">
      <c r="A185" s="231" t="s">
        <v>114</v>
      </c>
      <c r="B185" s="232" t="s">
        <v>75</v>
      </c>
      <c r="C185" s="245" t="s">
        <v>76</v>
      </c>
      <c r="D185" s="233"/>
      <c r="E185" s="234"/>
      <c r="F185" s="235"/>
      <c r="G185" s="235">
        <f>SUMIF(AG186:AG248,"&lt;&gt;NOR",G186:G248)</f>
        <v>0</v>
      </c>
      <c r="H185" s="235"/>
      <c r="I185" s="235">
        <f>SUM(I186:I248)</f>
        <v>0</v>
      </c>
      <c r="J185" s="235"/>
      <c r="K185" s="235">
        <f>SUM(K186:K248)</f>
        <v>0</v>
      </c>
      <c r="L185" s="235"/>
      <c r="M185" s="235">
        <f>SUM(M186:M248)</f>
        <v>0</v>
      </c>
      <c r="N185" s="234"/>
      <c r="O185" s="234">
        <f>SUM(O186:O248)</f>
        <v>29.049999999999997</v>
      </c>
      <c r="P185" s="234"/>
      <c r="Q185" s="234">
        <f>SUM(Q186:Q248)</f>
        <v>0.67</v>
      </c>
      <c r="R185" s="235"/>
      <c r="S185" s="235"/>
      <c r="T185" s="236"/>
      <c r="U185" s="230"/>
      <c r="V185" s="230">
        <f>SUM(V186:V248)</f>
        <v>1904.3499999999997</v>
      </c>
      <c r="W185" s="230"/>
      <c r="X185" s="230"/>
      <c r="Y185" s="230"/>
      <c r="AG185" t="s">
        <v>115</v>
      </c>
    </row>
    <row r="186" spans="1:60" outlineLevel="1" x14ac:dyDescent="0.2">
      <c r="A186" s="238">
        <v>38</v>
      </c>
      <c r="B186" s="239" t="s">
        <v>290</v>
      </c>
      <c r="C186" s="246" t="s">
        <v>291</v>
      </c>
      <c r="D186" s="240" t="s">
        <v>171</v>
      </c>
      <c r="E186" s="241">
        <v>37.482500000000002</v>
      </c>
      <c r="F186" s="242"/>
      <c r="G186" s="243">
        <f>ROUND(E186*F186,2)</f>
        <v>0</v>
      </c>
      <c r="H186" s="242"/>
      <c r="I186" s="243">
        <f>ROUND(E186*H186,2)</f>
        <v>0</v>
      </c>
      <c r="J186" s="242"/>
      <c r="K186" s="243">
        <f>ROUND(E186*J186,2)</f>
        <v>0</v>
      </c>
      <c r="L186" s="243">
        <v>21</v>
      </c>
      <c r="M186" s="243">
        <f>G186*(1+L186/100)</f>
        <v>0</v>
      </c>
      <c r="N186" s="241">
        <v>0</v>
      </c>
      <c r="O186" s="241">
        <f>ROUND(E186*N186,2)</f>
        <v>0</v>
      </c>
      <c r="P186" s="241">
        <v>1.7999999999999999E-2</v>
      </c>
      <c r="Q186" s="241">
        <f>ROUND(E186*P186,2)</f>
        <v>0.67</v>
      </c>
      <c r="R186" s="243"/>
      <c r="S186" s="243" t="s">
        <v>119</v>
      </c>
      <c r="T186" s="244" t="s">
        <v>120</v>
      </c>
      <c r="U186" s="225">
        <v>0.33400000000000002</v>
      </c>
      <c r="V186" s="225">
        <f>ROUND(E186*U186,2)</f>
        <v>12.52</v>
      </c>
      <c r="W186" s="225"/>
      <c r="X186" s="225" t="s">
        <v>121</v>
      </c>
      <c r="Y186" s="225" t="s">
        <v>122</v>
      </c>
      <c r="Z186" s="215"/>
      <c r="AA186" s="215"/>
      <c r="AB186" s="215"/>
      <c r="AC186" s="215"/>
      <c r="AD186" s="215"/>
      <c r="AE186" s="215"/>
      <c r="AF186" s="215"/>
      <c r="AG186" s="215" t="s">
        <v>123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2" x14ac:dyDescent="0.2">
      <c r="A187" s="222"/>
      <c r="B187" s="223"/>
      <c r="C187" s="247" t="s">
        <v>272</v>
      </c>
      <c r="D187" s="226"/>
      <c r="E187" s="227"/>
      <c r="F187" s="225"/>
      <c r="G187" s="225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5"/>
      <c r="AA187" s="215"/>
      <c r="AB187" s="215"/>
      <c r="AC187" s="215"/>
      <c r="AD187" s="215"/>
      <c r="AE187" s="215"/>
      <c r="AF187" s="215"/>
      <c r="AG187" s="215" t="s">
        <v>67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 x14ac:dyDescent="0.2">
      <c r="A188" s="222"/>
      <c r="B188" s="223"/>
      <c r="C188" s="247" t="s">
        <v>292</v>
      </c>
      <c r="D188" s="226"/>
      <c r="E188" s="227">
        <v>6.57</v>
      </c>
      <c r="F188" s="225"/>
      <c r="G188" s="225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25"/>
      <c r="Z188" s="215"/>
      <c r="AA188" s="215"/>
      <c r="AB188" s="215"/>
      <c r="AC188" s="215"/>
      <c r="AD188" s="215"/>
      <c r="AE188" s="215"/>
      <c r="AF188" s="215"/>
      <c r="AG188" s="215" t="s">
        <v>67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3" x14ac:dyDescent="0.2">
      <c r="A189" s="222"/>
      <c r="B189" s="223"/>
      <c r="C189" s="247" t="s">
        <v>293</v>
      </c>
      <c r="D189" s="226"/>
      <c r="E189" s="227">
        <v>7.31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5"/>
      <c r="AA189" s="215"/>
      <c r="AB189" s="215"/>
      <c r="AC189" s="215"/>
      <c r="AD189" s="215"/>
      <c r="AE189" s="215"/>
      <c r="AF189" s="215"/>
      <c r="AG189" s="215" t="s">
        <v>67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 x14ac:dyDescent="0.2">
      <c r="A190" s="222"/>
      <c r="B190" s="223"/>
      <c r="C190" s="247" t="s">
        <v>294</v>
      </c>
      <c r="D190" s="226"/>
      <c r="E190" s="227">
        <v>1.24</v>
      </c>
      <c r="F190" s="225"/>
      <c r="G190" s="225"/>
      <c r="H190" s="225"/>
      <c r="I190" s="225"/>
      <c r="J190" s="225"/>
      <c r="K190" s="225"/>
      <c r="L190" s="225"/>
      <c r="M190" s="225"/>
      <c r="N190" s="224"/>
      <c r="O190" s="224"/>
      <c r="P190" s="224"/>
      <c r="Q190" s="224"/>
      <c r="R190" s="225"/>
      <c r="S190" s="225"/>
      <c r="T190" s="225"/>
      <c r="U190" s="225"/>
      <c r="V190" s="225"/>
      <c r="W190" s="225"/>
      <c r="X190" s="225"/>
      <c r="Y190" s="225"/>
      <c r="Z190" s="215"/>
      <c r="AA190" s="215"/>
      <c r="AB190" s="215"/>
      <c r="AC190" s="215"/>
      <c r="AD190" s="215"/>
      <c r="AE190" s="215"/>
      <c r="AF190" s="215"/>
      <c r="AG190" s="215" t="s">
        <v>67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48" t="s">
        <v>130</v>
      </c>
      <c r="D191" s="228"/>
      <c r="E191" s="229">
        <v>15.12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5"/>
      <c r="AA191" s="215"/>
      <c r="AB191" s="215"/>
      <c r="AC191" s="215"/>
      <c r="AD191" s="215"/>
      <c r="AE191" s="215"/>
      <c r="AF191" s="215"/>
      <c r="AG191" s="215" t="s">
        <v>67</v>
      </c>
      <c r="AH191" s="215">
        <v>1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47" t="s">
        <v>295</v>
      </c>
      <c r="D192" s="226"/>
      <c r="E192" s="227"/>
      <c r="F192" s="225"/>
      <c r="G192" s="225"/>
      <c r="H192" s="225"/>
      <c r="I192" s="225"/>
      <c r="J192" s="225"/>
      <c r="K192" s="225"/>
      <c r="L192" s="225"/>
      <c r="M192" s="225"/>
      <c r="N192" s="224"/>
      <c r="O192" s="224"/>
      <c r="P192" s="224"/>
      <c r="Q192" s="224"/>
      <c r="R192" s="225"/>
      <c r="S192" s="225"/>
      <c r="T192" s="225"/>
      <c r="U192" s="225"/>
      <c r="V192" s="225"/>
      <c r="W192" s="225"/>
      <c r="X192" s="225"/>
      <c r="Y192" s="225"/>
      <c r="Z192" s="215"/>
      <c r="AA192" s="215"/>
      <c r="AB192" s="215"/>
      <c r="AC192" s="215"/>
      <c r="AD192" s="215"/>
      <c r="AE192" s="215"/>
      <c r="AF192" s="215"/>
      <c r="AG192" s="215" t="s">
        <v>67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47" t="s">
        <v>296</v>
      </c>
      <c r="D193" s="226"/>
      <c r="E193" s="227">
        <v>16.72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5"/>
      <c r="AA193" s="215"/>
      <c r="AB193" s="215"/>
      <c r="AC193" s="215"/>
      <c r="AD193" s="215"/>
      <c r="AE193" s="215"/>
      <c r="AF193" s="215"/>
      <c r="AG193" s="215" t="s">
        <v>67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47" t="s">
        <v>297</v>
      </c>
      <c r="D194" s="226"/>
      <c r="E194" s="227">
        <v>0.54</v>
      </c>
      <c r="F194" s="225"/>
      <c r="G194" s="225"/>
      <c r="H194" s="225"/>
      <c r="I194" s="225"/>
      <c r="J194" s="225"/>
      <c r="K194" s="225"/>
      <c r="L194" s="225"/>
      <c r="M194" s="225"/>
      <c r="N194" s="224"/>
      <c r="O194" s="224"/>
      <c r="P194" s="224"/>
      <c r="Q194" s="224"/>
      <c r="R194" s="225"/>
      <c r="S194" s="225"/>
      <c r="T194" s="225"/>
      <c r="U194" s="225"/>
      <c r="V194" s="225"/>
      <c r="W194" s="225"/>
      <c r="X194" s="225"/>
      <c r="Y194" s="225"/>
      <c r="Z194" s="215"/>
      <c r="AA194" s="215"/>
      <c r="AB194" s="215"/>
      <c r="AC194" s="215"/>
      <c r="AD194" s="215"/>
      <c r="AE194" s="215"/>
      <c r="AF194" s="215"/>
      <c r="AG194" s="215" t="s">
        <v>67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 x14ac:dyDescent="0.2">
      <c r="A195" s="222"/>
      <c r="B195" s="223"/>
      <c r="C195" s="248" t="s">
        <v>130</v>
      </c>
      <c r="D195" s="228"/>
      <c r="E195" s="229">
        <v>17.25</v>
      </c>
      <c r="F195" s="225"/>
      <c r="G195" s="225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5"/>
      <c r="AA195" s="215"/>
      <c r="AB195" s="215"/>
      <c r="AC195" s="215"/>
      <c r="AD195" s="215"/>
      <c r="AE195" s="215"/>
      <c r="AF195" s="215"/>
      <c r="AG195" s="215" t="s">
        <v>67</v>
      </c>
      <c r="AH195" s="215">
        <v>1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 x14ac:dyDescent="0.2">
      <c r="A196" s="222"/>
      <c r="B196" s="223"/>
      <c r="C196" s="247" t="s">
        <v>298</v>
      </c>
      <c r="D196" s="226"/>
      <c r="E196" s="227"/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5"/>
      <c r="AA196" s="215"/>
      <c r="AB196" s="215"/>
      <c r="AC196" s="215"/>
      <c r="AD196" s="215"/>
      <c r="AE196" s="215"/>
      <c r="AF196" s="215"/>
      <c r="AG196" s="215" t="s">
        <v>67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ht="22.5" outlineLevel="3" x14ac:dyDescent="0.2">
      <c r="A197" s="222"/>
      <c r="B197" s="223"/>
      <c r="C197" s="247" t="s">
        <v>299</v>
      </c>
      <c r="D197" s="226"/>
      <c r="E197" s="227"/>
      <c r="F197" s="225"/>
      <c r="G197" s="225"/>
      <c r="H197" s="225"/>
      <c r="I197" s="225"/>
      <c r="J197" s="225"/>
      <c r="K197" s="225"/>
      <c r="L197" s="225"/>
      <c r="M197" s="225"/>
      <c r="N197" s="224"/>
      <c r="O197" s="224"/>
      <c r="P197" s="224"/>
      <c r="Q197" s="224"/>
      <c r="R197" s="225"/>
      <c r="S197" s="225"/>
      <c r="T197" s="225"/>
      <c r="U197" s="225"/>
      <c r="V197" s="225"/>
      <c r="W197" s="225"/>
      <c r="X197" s="225"/>
      <c r="Y197" s="225"/>
      <c r="Z197" s="215"/>
      <c r="AA197" s="215"/>
      <c r="AB197" s="215"/>
      <c r="AC197" s="215"/>
      <c r="AD197" s="215"/>
      <c r="AE197" s="215"/>
      <c r="AF197" s="215"/>
      <c r="AG197" s="215" t="s">
        <v>67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3" x14ac:dyDescent="0.2">
      <c r="A198" s="222"/>
      <c r="B198" s="223"/>
      <c r="C198" s="247" t="s">
        <v>300</v>
      </c>
      <c r="D198" s="226"/>
      <c r="E198" s="227">
        <v>5.1100000000000003</v>
      </c>
      <c r="F198" s="225"/>
      <c r="G198" s="225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5"/>
      <c r="AA198" s="215"/>
      <c r="AB198" s="215"/>
      <c r="AC198" s="215"/>
      <c r="AD198" s="215"/>
      <c r="AE198" s="215"/>
      <c r="AF198" s="215"/>
      <c r="AG198" s="215" t="s">
        <v>67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3" x14ac:dyDescent="0.2">
      <c r="A199" s="222"/>
      <c r="B199" s="223"/>
      <c r="C199" s="248" t="s">
        <v>130</v>
      </c>
      <c r="D199" s="228"/>
      <c r="E199" s="229">
        <v>5.1100000000000003</v>
      </c>
      <c r="F199" s="225"/>
      <c r="G199" s="225"/>
      <c r="H199" s="225"/>
      <c r="I199" s="225"/>
      <c r="J199" s="225"/>
      <c r="K199" s="225"/>
      <c r="L199" s="225"/>
      <c r="M199" s="225"/>
      <c r="N199" s="224"/>
      <c r="O199" s="224"/>
      <c r="P199" s="224"/>
      <c r="Q199" s="224"/>
      <c r="R199" s="225"/>
      <c r="S199" s="225"/>
      <c r="T199" s="225"/>
      <c r="U199" s="225"/>
      <c r="V199" s="225"/>
      <c r="W199" s="225"/>
      <c r="X199" s="225"/>
      <c r="Y199" s="225"/>
      <c r="Z199" s="215"/>
      <c r="AA199" s="215"/>
      <c r="AB199" s="215"/>
      <c r="AC199" s="215"/>
      <c r="AD199" s="215"/>
      <c r="AE199" s="215"/>
      <c r="AF199" s="215"/>
      <c r="AG199" s="215" t="s">
        <v>67</v>
      </c>
      <c r="AH199" s="215">
        <v>1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38">
        <v>39</v>
      </c>
      <c r="B200" s="239" t="s">
        <v>301</v>
      </c>
      <c r="C200" s="246" t="s">
        <v>302</v>
      </c>
      <c r="D200" s="240" t="s">
        <v>171</v>
      </c>
      <c r="E200" s="241">
        <v>37.482500000000002</v>
      </c>
      <c r="F200" s="242"/>
      <c r="G200" s="243">
        <f>ROUND(E200*F200,2)</f>
        <v>0</v>
      </c>
      <c r="H200" s="242"/>
      <c r="I200" s="243">
        <f>ROUND(E200*H200,2)</f>
        <v>0</v>
      </c>
      <c r="J200" s="242"/>
      <c r="K200" s="243">
        <f>ROUND(E200*J200,2)</f>
        <v>0</v>
      </c>
      <c r="L200" s="243">
        <v>21</v>
      </c>
      <c r="M200" s="243">
        <f>G200*(1+L200/100)</f>
        <v>0</v>
      </c>
      <c r="N200" s="241">
        <v>0</v>
      </c>
      <c r="O200" s="241">
        <f>ROUND(E200*N200,2)</f>
        <v>0</v>
      </c>
      <c r="P200" s="241">
        <v>0</v>
      </c>
      <c r="Q200" s="241">
        <f>ROUND(E200*P200,2)</f>
        <v>0</v>
      </c>
      <c r="R200" s="243"/>
      <c r="S200" s="243" t="s">
        <v>119</v>
      </c>
      <c r="T200" s="244" t="s">
        <v>120</v>
      </c>
      <c r="U200" s="225">
        <v>0.85</v>
      </c>
      <c r="V200" s="225">
        <f>ROUND(E200*U200,2)</f>
        <v>31.86</v>
      </c>
      <c r="W200" s="225"/>
      <c r="X200" s="225" t="s">
        <v>121</v>
      </c>
      <c r="Y200" s="225" t="s">
        <v>122</v>
      </c>
      <c r="Z200" s="215"/>
      <c r="AA200" s="215"/>
      <c r="AB200" s="215"/>
      <c r="AC200" s="215"/>
      <c r="AD200" s="215"/>
      <c r="AE200" s="215"/>
      <c r="AF200" s="215"/>
      <c r="AG200" s="215" t="s">
        <v>123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2" x14ac:dyDescent="0.2">
      <c r="A201" s="222"/>
      <c r="B201" s="223"/>
      <c r="C201" s="247" t="s">
        <v>303</v>
      </c>
      <c r="D201" s="226"/>
      <c r="E201" s="227"/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25"/>
      <c r="Z201" s="215"/>
      <c r="AA201" s="215"/>
      <c r="AB201" s="215"/>
      <c r="AC201" s="215"/>
      <c r="AD201" s="215"/>
      <c r="AE201" s="215"/>
      <c r="AF201" s="215"/>
      <c r="AG201" s="215" t="s">
        <v>67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 x14ac:dyDescent="0.2">
      <c r="A202" s="222"/>
      <c r="B202" s="223"/>
      <c r="C202" s="247" t="s">
        <v>272</v>
      </c>
      <c r="D202" s="226"/>
      <c r="E202" s="227"/>
      <c r="F202" s="225"/>
      <c r="G202" s="225"/>
      <c r="H202" s="225"/>
      <c r="I202" s="225"/>
      <c r="J202" s="225"/>
      <c r="K202" s="225"/>
      <c r="L202" s="225"/>
      <c r="M202" s="225"/>
      <c r="N202" s="224"/>
      <c r="O202" s="224"/>
      <c r="P202" s="224"/>
      <c r="Q202" s="224"/>
      <c r="R202" s="225"/>
      <c r="S202" s="225"/>
      <c r="T202" s="225"/>
      <c r="U202" s="225"/>
      <c r="V202" s="225"/>
      <c r="W202" s="225"/>
      <c r="X202" s="225"/>
      <c r="Y202" s="225"/>
      <c r="Z202" s="215"/>
      <c r="AA202" s="215"/>
      <c r="AB202" s="215"/>
      <c r="AC202" s="215"/>
      <c r="AD202" s="215"/>
      <c r="AE202" s="215"/>
      <c r="AF202" s="215"/>
      <c r="AG202" s="215" t="s">
        <v>67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3" x14ac:dyDescent="0.2">
      <c r="A203" s="222"/>
      <c r="B203" s="223"/>
      <c r="C203" s="247" t="s">
        <v>292</v>
      </c>
      <c r="D203" s="226"/>
      <c r="E203" s="227">
        <v>6.57</v>
      </c>
      <c r="F203" s="225"/>
      <c r="G203" s="225"/>
      <c r="H203" s="225"/>
      <c r="I203" s="225"/>
      <c r="J203" s="225"/>
      <c r="K203" s="225"/>
      <c r="L203" s="225"/>
      <c r="M203" s="225"/>
      <c r="N203" s="224"/>
      <c r="O203" s="224"/>
      <c r="P203" s="224"/>
      <c r="Q203" s="224"/>
      <c r="R203" s="225"/>
      <c r="S203" s="225"/>
      <c r="T203" s="225"/>
      <c r="U203" s="225"/>
      <c r="V203" s="225"/>
      <c r="W203" s="225"/>
      <c r="X203" s="225"/>
      <c r="Y203" s="225"/>
      <c r="Z203" s="215"/>
      <c r="AA203" s="215"/>
      <c r="AB203" s="215"/>
      <c r="AC203" s="215"/>
      <c r="AD203" s="215"/>
      <c r="AE203" s="215"/>
      <c r="AF203" s="215"/>
      <c r="AG203" s="215" t="s">
        <v>67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3" x14ac:dyDescent="0.2">
      <c r="A204" s="222"/>
      <c r="B204" s="223"/>
      <c r="C204" s="247" t="s">
        <v>293</v>
      </c>
      <c r="D204" s="226"/>
      <c r="E204" s="227">
        <v>7.31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5"/>
      <c r="AA204" s="215"/>
      <c r="AB204" s="215"/>
      <c r="AC204" s="215"/>
      <c r="AD204" s="215"/>
      <c r="AE204" s="215"/>
      <c r="AF204" s="215"/>
      <c r="AG204" s="215" t="s">
        <v>67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3" x14ac:dyDescent="0.2">
      <c r="A205" s="222"/>
      <c r="B205" s="223"/>
      <c r="C205" s="247" t="s">
        <v>294</v>
      </c>
      <c r="D205" s="226"/>
      <c r="E205" s="227">
        <v>1.24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5"/>
      <c r="AA205" s="215"/>
      <c r="AB205" s="215"/>
      <c r="AC205" s="215"/>
      <c r="AD205" s="215"/>
      <c r="AE205" s="215"/>
      <c r="AF205" s="215"/>
      <c r="AG205" s="215" t="s">
        <v>67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48" t="s">
        <v>130</v>
      </c>
      <c r="D206" s="228"/>
      <c r="E206" s="229">
        <v>15.12</v>
      </c>
      <c r="F206" s="225"/>
      <c r="G206" s="225"/>
      <c r="H206" s="225"/>
      <c r="I206" s="225"/>
      <c r="J206" s="225"/>
      <c r="K206" s="225"/>
      <c r="L206" s="225"/>
      <c r="M206" s="225"/>
      <c r="N206" s="224"/>
      <c r="O206" s="224"/>
      <c r="P206" s="224"/>
      <c r="Q206" s="224"/>
      <c r="R206" s="225"/>
      <c r="S206" s="225"/>
      <c r="T206" s="225"/>
      <c r="U206" s="225"/>
      <c r="V206" s="225"/>
      <c r="W206" s="225"/>
      <c r="X206" s="225"/>
      <c r="Y206" s="225"/>
      <c r="Z206" s="215"/>
      <c r="AA206" s="215"/>
      <c r="AB206" s="215"/>
      <c r="AC206" s="215"/>
      <c r="AD206" s="215"/>
      <c r="AE206" s="215"/>
      <c r="AF206" s="215"/>
      <c r="AG206" s="215" t="s">
        <v>67</v>
      </c>
      <c r="AH206" s="215">
        <v>1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47" t="s">
        <v>295</v>
      </c>
      <c r="D207" s="226"/>
      <c r="E207" s="227"/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5"/>
      <c r="AA207" s="215"/>
      <c r="AB207" s="215"/>
      <c r="AC207" s="215"/>
      <c r="AD207" s="215"/>
      <c r="AE207" s="215"/>
      <c r="AF207" s="215"/>
      <c r="AG207" s="215" t="s">
        <v>67</v>
      </c>
      <c r="AH207" s="215">
        <v>0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3" x14ac:dyDescent="0.2">
      <c r="A208" s="222"/>
      <c r="B208" s="223"/>
      <c r="C208" s="247" t="s">
        <v>296</v>
      </c>
      <c r="D208" s="226"/>
      <c r="E208" s="227">
        <v>16.72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25"/>
      <c r="Z208" s="215"/>
      <c r="AA208" s="215"/>
      <c r="AB208" s="215"/>
      <c r="AC208" s="215"/>
      <c r="AD208" s="215"/>
      <c r="AE208" s="215"/>
      <c r="AF208" s="215"/>
      <c r="AG208" s="215" t="s">
        <v>67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3" x14ac:dyDescent="0.2">
      <c r="A209" s="222"/>
      <c r="B209" s="223"/>
      <c r="C209" s="247" t="s">
        <v>297</v>
      </c>
      <c r="D209" s="226"/>
      <c r="E209" s="227">
        <v>0.54</v>
      </c>
      <c r="F209" s="225"/>
      <c r="G209" s="225"/>
      <c r="H209" s="225"/>
      <c r="I209" s="225"/>
      <c r="J209" s="225"/>
      <c r="K209" s="225"/>
      <c r="L209" s="225"/>
      <c r="M209" s="225"/>
      <c r="N209" s="224"/>
      <c r="O209" s="224"/>
      <c r="P209" s="224"/>
      <c r="Q209" s="224"/>
      <c r="R209" s="225"/>
      <c r="S209" s="225"/>
      <c r="T209" s="225"/>
      <c r="U209" s="225"/>
      <c r="V209" s="225"/>
      <c r="W209" s="225"/>
      <c r="X209" s="225"/>
      <c r="Y209" s="225"/>
      <c r="Z209" s="215"/>
      <c r="AA209" s="215"/>
      <c r="AB209" s="215"/>
      <c r="AC209" s="215"/>
      <c r="AD209" s="215"/>
      <c r="AE209" s="215"/>
      <c r="AF209" s="215"/>
      <c r="AG209" s="215" t="s">
        <v>67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3" x14ac:dyDescent="0.2">
      <c r="A210" s="222"/>
      <c r="B210" s="223"/>
      <c r="C210" s="248" t="s">
        <v>130</v>
      </c>
      <c r="D210" s="228"/>
      <c r="E210" s="229">
        <v>17.25</v>
      </c>
      <c r="F210" s="225"/>
      <c r="G210" s="225"/>
      <c r="H210" s="225"/>
      <c r="I210" s="225"/>
      <c r="J210" s="225"/>
      <c r="K210" s="225"/>
      <c r="L210" s="225"/>
      <c r="M210" s="225"/>
      <c r="N210" s="224"/>
      <c r="O210" s="224"/>
      <c r="P210" s="224"/>
      <c r="Q210" s="224"/>
      <c r="R210" s="225"/>
      <c r="S210" s="225"/>
      <c r="T210" s="225"/>
      <c r="U210" s="225"/>
      <c r="V210" s="225"/>
      <c r="W210" s="225"/>
      <c r="X210" s="225"/>
      <c r="Y210" s="225"/>
      <c r="Z210" s="215"/>
      <c r="AA210" s="215"/>
      <c r="AB210" s="215"/>
      <c r="AC210" s="215"/>
      <c r="AD210" s="215"/>
      <c r="AE210" s="215"/>
      <c r="AF210" s="215"/>
      <c r="AG210" s="215" t="s">
        <v>67</v>
      </c>
      <c r="AH210" s="215">
        <v>1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47" t="s">
        <v>298</v>
      </c>
      <c r="D211" s="226"/>
      <c r="E211" s="227"/>
      <c r="F211" s="225"/>
      <c r="G211" s="225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5"/>
      <c r="AA211" s="215"/>
      <c r="AB211" s="215"/>
      <c r="AC211" s="215"/>
      <c r="AD211" s="215"/>
      <c r="AE211" s="215"/>
      <c r="AF211" s="215"/>
      <c r="AG211" s="215" t="s">
        <v>67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ht="22.5" outlineLevel="3" x14ac:dyDescent="0.2">
      <c r="A212" s="222"/>
      <c r="B212" s="223"/>
      <c r="C212" s="247" t="s">
        <v>299</v>
      </c>
      <c r="D212" s="226"/>
      <c r="E212" s="227"/>
      <c r="F212" s="225"/>
      <c r="G212" s="225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5"/>
      <c r="AA212" s="215"/>
      <c r="AB212" s="215"/>
      <c r="AC212" s="215"/>
      <c r="AD212" s="215"/>
      <c r="AE212" s="215"/>
      <c r="AF212" s="215"/>
      <c r="AG212" s="215" t="s">
        <v>67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3" x14ac:dyDescent="0.2">
      <c r="A213" s="222"/>
      <c r="B213" s="223"/>
      <c r="C213" s="247" t="s">
        <v>300</v>
      </c>
      <c r="D213" s="226"/>
      <c r="E213" s="227">
        <v>5.1100000000000003</v>
      </c>
      <c r="F213" s="225"/>
      <c r="G213" s="225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25"/>
      <c r="Z213" s="215"/>
      <c r="AA213" s="215"/>
      <c r="AB213" s="215"/>
      <c r="AC213" s="215"/>
      <c r="AD213" s="215"/>
      <c r="AE213" s="215"/>
      <c r="AF213" s="215"/>
      <c r="AG213" s="215" t="s">
        <v>67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38">
        <v>40</v>
      </c>
      <c r="B214" s="239" t="s">
        <v>304</v>
      </c>
      <c r="C214" s="246" t="s">
        <v>305</v>
      </c>
      <c r="D214" s="240" t="s">
        <v>199</v>
      </c>
      <c r="E214" s="241">
        <v>24</v>
      </c>
      <c r="F214" s="242"/>
      <c r="G214" s="243">
        <f>ROUND(E214*F214,2)</f>
        <v>0</v>
      </c>
      <c r="H214" s="242"/>
      <c r="I214" s="243">
        <f>ROUND(E214*H214,2)</f>
        <v>0</v>
      </c>
      <c r="J214" s="242"/>
      <c r="K214" s="243">
        <f>ROUND(E214*J214,2)</f>
        <v>0</v>
      </c>
      <c r="L214" s="243">
        <v>21</v>
      </c>
      <c r="M214" s="243">
        <f>G214*(1+L214/100)</f>
        <v>0</v>
      </c>
      <c r="N214" s="241">
        <v>2.9999999999999997E-4</v>
      </c>
      <c r="O214" s="241">
        <f>ROUND(E214*N214,2)</f>
        <v>0.01</v>
      </c>
      <c r="P214" s="241">
        <v>0</v>
      </c>
      <c r="Q214" s="241">
        <f>ROUND(E214*P214,2)</f>
        <v>0</v>
      </c>
      <c r="R214" s="243"/>
      <c r="S214" s="243" t="s">
        <v>119</v>
      </c>
      <c r="T214" s="244" t="s">
        <v>120</v>
      </c>
      <c r="U214" s="225">
        <v>0</v>
      </c>
      <c r="V214" s="225">
        <f>ROUND(E214*U214,2)</f>
        <v>0</v>
      </c>
      <c r="W214" s="225"/>
      <c r="X214" s="225" t="s">
        <v>203</v>
      </c>
      <c r="Y214" s="225" t="s">
        <v>122</v>
      </c>
      <c r="Z214" s="215"/>
      <c r="AA214" s="215"/>
      <c r="AB214" s="215"/>
      <c r="AC214" s="215"/>
      <c r="AD214" s="215"/>
      <c r="AE214" s="215"/>
      <c r="AF214" s="215"/>
      <c r="AG214" s="215" t="s">
        <v>204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2" x14ac:dyDescent="0.2">
      <c r="A215" s="222"/>
      <c r="B215" s="223"/>
      <c r="C215" s="247" t="s">
        <v>306</v>
      </c>
      <c r="D215" s="226"/>
      <c r="E215" s="227"/>
      <c r="F215" s="225"/>
      <c r="G215" s="225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5"/>
      <c r="AA215" s="215"/>
      <c r="AB215" s="215"/>
      <c r="AC215" s="215"/>
      <c r="AD215" s="215"/>
      <c r="AE215" s="215"/>
      <c r="AF215" s="215"/>
      <c r="AG215" s="215" t="s">
        <v>67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 x14ac:dyDescent="0.2">
      <c r="A216" s="222"/>
      <c r="B216" s="223"/>
      <c r="C216" s="247" t="s">
        <v>307</v>
      </c>
      <c r="D216" s="226"/>
      <c r="E216" s="227">
        <v>24</v>
      </c>
      <c r="F216" s="225"/>
      <c r="G216" s="225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25"/>
      <c r="Z216" s="215"/>
      <c r="AA216" s="215"/>
      <c r="AB216" s="215"/>
      <c r="AC216" s="215"/>
      <c r="AD216" s="215"/>
      <c r="AE216" s="215"/>
      <c r="AF216" s="215"/>
      <c r="AG216" s="215" t="s">
        <v>67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38">
        <v>41</v>
      </c>
      <c r="B217" s="239" t="s">
        <v>308</v>
      </c>
      <c r="C217" s="246" t="s">
        <v>309</v>
      </c>
      <c r="D217" s="240" t="s">
        <v>310</v>
      </c>
      <c r="E217" s="241">
        <v>25</v>
      </c>
      <c r="F217" s="242"/>
      <c r="G217" s="243">
        <f>ROUND(E217*F217,2)</f>
        <v>0</v>
      </c>
      <c r="H217" s="242"/>
      <c r="I217" s="243">
        <f>ROUND(E217*H217,2)</f>
        <v>0</v>
      </c>
      <c r="J217" s="242"/>
      <c r="K217" s="243">
        <f>ROUND(E217*J217,2)</f>
        <v>0</v>
      </c>
      <c r="L217" s="243">
        <v>21</v>
      </c>
      <c r="M217" s="243">
        <f>G217*(1+L217/100)</f>
        <v>0</v>
      </c>
      <c r="N217" s="241">
        <v>1E-3</v>
      </c>
      <c r="O217" s="241">
        <f>ROUND(E217*N217,2)</f>
        <v>0.03</v>
      </c>
      <c r="P217" s="241">
        <v>0</v>
      </c>
      <c r="Q217" s="241">
        <f>ROUND(E217*P217,2)</f>
        <v>0</v>
      </c>
      <c r="R217" s="243"/>
      <c r="S217" s="243" t="s">
        <v>119</v>
      </c>
      <c r="T217" s="244" t="s">
        <v>120</v>
      </c>
      <c r="U217" s="225">
        <v>0</v>
      </c>
      <c r="V217" s="225">
        <f>ROUND(E217*U217,2)</f>
        <v>0</v>
      </c>
      <c r="W217" s="225"/>
      <c r="X217" s="225" t="s">
        <v>203</v>
      </c>
      <c r="Y217" s="225" t="s">
        <v>122</v>
      </c>
      <c r="Z217" s="215"/>
      <c r="AA217" s="215"/>
      <c r="AB217" s="215"/>
      <c r="AC217" s="215"/>
      <c r="AD217" s="215"/>
      <c r="AE217" s="215"/>
      <c r="AF217" s="215"/>
      <c r="AG217" s="215" t="s">
        <v>204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ht="22.5" outlineLevel="2" x14ac:dyDescent="0.2">
      <c r="A218" s="222"/>
      <c r="B218" s="223"/>
      <c r="C218" s="247" t="s">
        <v>311</v>
      </c>
      <c r="D218" s="226"/>
      <c r="E218" s="227"/>
      <c r="F218" s="225"/>
      <c r="G218" s="225"/>
      <c r="H218" s="225"/>
      <c r="I218" s="225"/>
      <c r="J218" s="225"/>
      <c r="K218" s="225"/>
      <c r="L218" s="225"/>
      <c r="M218" s="225"/>
      <c r="N218" s="224"/>
      <c r="O218" s="224"/>
      <c r="P218" s="224"/>
      <c r="Q218" s="224"/>
      <c r="R218" s="225"/>
      <c r="S218" s="225"/>
      <c r="T218" s="225"/>
      <c r="U218" s="225"/>
      <c r="V218" s="225"/>
      <c r="W218" s="225"/>
      <c r="X218" s="225"/>
      <c r="Y218" s="225"/>
      <c r="Z218" s="215"/>
      <c r="AA218" s="215"/>
      <c r="AB218" s="215"/>
      <c r="AC218" s="215"/>
      <c r="AD218" s="215"/>
      <c r="AE218" s="215"/>
      <c r="AF218" s="215"/>
      <c r="AG218" s="215" t="s">
        <v>67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3" x14ac:dyDescent="0.2">
      <c r="A219" s="222"/>
      <c r="B219" s="223"/>
      <c r="C219" s="247" t="s">
        <v>312</v>
      </c>
      <c r="D219" s="226"/>
      <c r="E219" s="227">
        <v>18.75</v>
      </c>
      <c r="F219" s="225"/>
      <c r="G219" s="225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25"/>
      <c r="Z219" s="215"/>
      <c r="AA219" s="215"/>
      <c r="AB219" s="215"/>
      <c r="AC219" s="215"/>
      <c r="AD219" s="215"/>
      <c r="AE219" s="215"/>
      <c r="AF219" s="215"/>
      <c r="AG219" s="215" t="s">
        <v>67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3" x14ac:dyDescent="0.2">
      <c r="A220" s="222"/>
      <c r="B220" s="223"/>
      <c r="C220" s="247" t="s">
        <v>313</v>
      </c>
      <c r="D220" s="226"/>
      <c r="E220" s="227">
        <v>6.25</v>
      </c>
      <c r="F220" s="225"/>
      <c r="G220" s="225"/>
      <c r="H220" s="225"/>
      <c r="I220" s="225"/>
      <c r="J220" s="225"/>
      <c r="K220" s="225"/>
      <c r="L220" s="225"/>
      <c r="M220" s="225"/>
      <c r="N220" s="224"/>
      <c r="O220" s="224"/>
      <c r="P220" s="224"/>
      <c r="Q220" s="224"/>
      <c r="R220" s="225"/>
      <c r="S220" s="225"/>
      <c r="T220" s="225"/>
      <c r="U220" s="225"/>
      <c r="V220" s="225"/>
      <c r="W220" s="225"/>
      <c r="X220" s="225"/>
      <c r="Y220" s="225"/>
      <c r="Z220" s="215"/>
      <c r="AA220" s="215"/>
      <c r="AB220" s="215"/>
      <c r="AC220" s="215"/>
      <c r="AD220" s="215"/>
      <c r="AE220" s="215"/>
      <c r="AF220" s="215"/>
      <c r="AG220" s="215" t="s">
        <v>67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38">
        <v>42</v>
      </c>
      <c r="B221" s="239" t="s">
        <v>314</v>
      </c>
      <c r="C221" s="246" t="s">
        <v>315</v>
      </c>
      <c r="D221" s="240" t="s">
        <v>171</v>
      </c>
      <c r="E221" s="241">
        <v>2203</v>
      </c>
      <c r="F221" s="242"/>
      <c r="G221" s="243">
        <f>ROUND(E221*F221,2)</f>
        <v>0</v>
      </c>
      <c r="H221" s="242"/>
      <c r="I221" s="243">
        <f>ROUND(E221*H221,2)</f>
        <v>0</v>
      </c>
      <c r="J221" s="242"/>
      <c r="K221" s="243">
        <f>ROUND(E221*J221,2)</f>
        <v>0</v>
      </c>
      <c r="L221" s="243">
        <v>21</v>
      </c>
      <c r="M221" s="243">
        <f>G221*(1+L221/100)</f>
        <v>0</v>
      </c>
      <c r="N221" s="241">
        <v>1.5E-3</v>
      </c>
      <c r="O221" s="241">
        <f>ROUND(E221*N221,2)</f>
        <v>3.3</v>
      </c>
      <c r="P221" s="241">
        <v>0</v>
      </c>
      <c r="Q221" s="241">
        <f>ROUND(E221*P221,2)</f>
        <v>0</v>
      </c>
      <c r="R221" s="243"/>
      <c r="S221" s="243" t="s">
        <v>119</v>
      </c>
      <c r="T221" s="244" t="s">
        <v>120</v>
      </c>
      <c r="U221" s="225">
        <v>0.15</v>
      </c>
      <c r="V221" s="225">
        <f>ROUND(E221*U221,2)</f>
        <v>330.45</v>
      </c>
      <c r="W221" s="225"/>
      <c r="X221" s="225" t="s">
        <v>121</v>
      </c>
      <c r="Y221" s="225" t="s">
        <v>122</v>
      </c>
      <c r="Z221" s="215"/>
      <c r="AA221" s="215"/>
      <c r="AB221" s="215"/>
      <c r="AC221" s="215"/>
      <c r="AD221" s="215"/>
      <c r="AE221" s="215"/>
      <c r="AF221" s="215"/>
      <c r="AG221" s="215" t="s">
        <v>123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2" x14ac:dyDescent="0.2">
      <c r="A222" s="222"/>
      <c r="B222" s="223"/>
      <c r="C222" s="247" t="s">
        <v>316</v>
      </c>
      <c r="D222" s="226"/>
      <c r="E222" s="227"/>
      <c r="F222" s="225"/>
      <c r="G222" s="225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25"/>
      <c r="Z222" s="215"/>
      <c r="AA222" s="215"/>
      <c r="AB222" s="215"/>
      <c r="AC222" s="215"/>
      <c r="AD222" s="215"/>
      <c r="AE222" s="215"/>
      <c r="AF222" s="215"/>
      <c r="AG222" s="215" t="s">
        <v>67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3" x14ac:dyDescent="0.2">
      <c r="A223" s="222"/>
      <c r="B223" s="223"/>
      <c r="C223" s="247" t="s">
        <v>317</v>
      </c>
      <c r="D223" s="226"/>
      <c r="E223" s="227">
        <v>2203</v>
      </c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25"/>
      <c r="Z223" s="215"/>
      <c r="AA223" s="215"/>
      <c r="AB223" s="215"/>
      <c r="AC223" s="215"/>
      <c r="AD223" s="215"/>
      <c r="AE223" s="215"/>
      <c r="AF223" s="215"/>
      <c r="AG223" s="215" t="s">
        <v>67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 x14ac:dyDescent="0.2">
      <c r="A224" s="238">
        <v>43</v>
      </c>
      <c r="B224" s="239" t="s">
        <v>318</v>
      </c>
      <c r="C224" s="246" t="s">
        <v>319</v>
      </c>
      <c r="D224" s="240" t="s">
        <v>171</v>
      </c>
      <c r="E224" s="241">
        <v>2203</v>
      </c>
      <c r="F224" s="242"/>
      <c r="G224" s="243">
        <f>ROUND(E224*F224,2)</f>
        <v>0</v>
      </c>
      <c r="H224" s="242"/>
      <c r="I224" s="243">
        <f>ROUND(E224*H224,2)</f>
        <v>0</v>
      </c>
      <c r="J224" s="242"/>
      <c r="K224" s="243">
        <f>ROUND(E224*J224,2)</f>
        <v>0</v>
      </c>
      <c r="L224" s="243">
        <v>21</v>
      </c>
      <c r="M224" s="243">
        <f>G224*(1+L224/100)</f>
        <v>0</v>
      </c>
      <c r="N224" s="241">
        <v>1.115E-2</v>
      </c>
      <c r="O224" s="241">
        <f>ROUND(E224*N224,2)</f>
        <v>24.56</v>
      </c>
      <c r="P224" s="241">
        <v>0</v>
      </c>
      <c r="Q224" s="241">
        <f>ROUND(E224*P224,2)</f>
        <v>0</v>
      </c>
      <c r="R224" s="243"/>
      <c r="S224" s="243" t="s">
        <v>119</v>
      </c>
      <c r="T224" s="244" t="s">
        <v>120</v>
      </c>
      <c r="U224" s="225">
        <v>0.61</v>
      </c>
      <c r="V224" s="225">
        <f>ROUND(E224*U224,2)</f>
        <v>1343.83</v>
      </c>
      <c r="W224" s="225"/>
      <c r="X224" s="225" t="s">
        <v>121</v>
      </c>
      <c r="Y224" s="225" t="s">
        <v>122</v>
      </c>
      <c r="Z224" s="215"/>
      <c r="AA224" s="215"/>
      <c r="AB224" s="215"/>
      <c r="AC224" s="215"/>
      <c r="AD224" s="215"/>
      <c r="AE224" s="215"/>
      <c r="AF224" s="215"/>
      <c r="AG224" s="215" t="s">
        <v>123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ht="22.5" outlineLevel="2" x14ac:dyDescent="0.2">
      <c r="A225" s="222"/>
      <c r="B225" s="223"/>
      <c r="C225" s="247" t="s">
        <v>320</v>
      </c>
      <c r="D225" s="226"/>
      <c r="E225" s="227"/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5"/>
      <c r="AA225" s="215"/>
      <c r="AB225" s="215"/>
      <c r="AC225" s="215"/>
      <c r="AD225" s="215"/>
      <c r="AE225" s="215"/>
      <c r="AF225" s="215"/>
      <c r="AG225" s="215" t="s">
        <v>67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3" x14ac:dyDescent="0.2">
      <c r="A226" s="222"/>
      <c r="B226" s="223"/>
      <c r="C226" s="247" t="s">
        <v>316</v>
      </c>
      <c r="D226" s="226"/>
      <c r="E226" s="227"/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5"/>
      <c r="AA226" s="215"/>
      <c r="AB226" s="215"/>
      <c r="AC226" s="215"/>
      <c r="AD226" s="215"/>
      <c r="AE226" s="215"/>
      <c r="AF226" s="215"/>
      <c r="AG226" s="215" t="s">
        <v>67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3" x14ac:dyDescent="0.2">
      <c r="A227" s="222"/>
      <c r="B227" s="223"/>
      <c r="C227" s="247" t="s">
        <v>317</v>
      </c>
      <c r="D227" s="226"/>
      <c r="E227" s="227">
        <v>2203</v>
      </c>
      <c r="F227" s="225"/>
      <c r="G227" s="225"/>
      <c r="H227" s="225"/>
      <c r="I227" s="225"/>
      <c r="J227" s="225"/>
      <c r="K227" s="225"/>
      <c r="L227" s="225"/>
      <c r="M227" s="225"/>
      <c r="N227" s="224"/>
      <c r="O227" s="224"/>
      <c r="P227" s="224"/>
      <c r="Q227" s="224"/>
      <c r="R227" s="225"/>
      <c r="S227" s="225"/>
      <c r="T227" s="225"/>
      <c r="U227" s="225"/>
      <c r="V227" s="225"/>
      <c r="W227" s="225"/>
      <c r="X227" s="225"/>
      <c r="Y227" s="225"/>
      <c r="Z227" s="215"/>
      <c r="AA227" s="215"/>
      <c r="AB227" s="215"/>
      <c r="AC227" s="215"/>
      <c r="AD227" s="215"/>
      <c r="AE227" s="215"/>
      <c r="AF227" s="215"/>
      <c r="AG227" s="215" t="s">
        <v>67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38">
        <v>44</v>
      </c>
      <c r="B228" s="239" t="s">
        <v>321</v>
      </c>
      <c r="C228" s="246" t="s">
        <v>322</v>
      </c>
      <c r="D228" s="240" t="s">
        <v>171</v>
      </c>
      <c r="E228" s="241">
        <v>39.356630000000003</v>
      </c>
      <c r="F228" s="242"/>
      <c r="G228" s="243">
        <f>ROUND(E228*F228,2)</f>
        <v>0</v>
      </c>
      <c r="H228" s="242"/>
      <c r="I228" s="243">
        <f>ROUND(E228*H228,2)</f>
        <v>0</v>
      </c>
      <c r="J228" s="242"/>
      <c r="K228" s="243">
        <f>ROUND(E228*J228,2)</f>
        <v>0</v>
      </c>
      <c r="L228" s="243">
        <v>21</v>
      </c>
      <c r="M228" s="243">
        <f>G228*(1+L228/100)</f>
        <v>0</v>
      </c>
      <c r="N228" s="241">
        <v>1.0999999999999999E-2</v>
      </c>
      <c r="O228" s="241">
        <f>ROUND(E228*N228,2)</f>
        <v>0.43</v>
      </c>
      <c r="P228" s="241">
        <v>0</v>
      </c>
      <c r="Q228" s="241">
        <f>ROUND(E228*P228,2)</f>
        <v>0</v>
      </c>
      <c r="R228" s="243"/>
      <c r="S228" s="243" t="s">
        <v>119</v>
      </c>
      <c r="T228" s="244" t="s">
        <v>120</v>
      </c>
      <c r="U228" s="225">
        <v>0</v>
      </c>
      <c r="V228" s="225">
        <f>ROUND(E228*U228,2)</f>
        <v>0</v>
      </c>
      <c r="W228" s="225"/>
      <c r="X228" s="225" t="s">
        <v>203</v>
      </c>
      <c r="Y228" s="225" t="s">
        <v>122</v>
      </c>
      <c r="Z228" s="215"/>
      <c r="AA228" s="215"/>
      <c r="AB228" s="215"/>
      <c r="AC228" s="215"/>
      <c r="AD228" s="215"/>
      <c r="AE228" s="215"/>
      <c r="AF228" s="215"/>
      <c r="AG228" s="215" t="s">
        <v>204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2" x14ac:dyDescent="0.2">
      <c r="A229" s="222"/>
      <c r="B229" s="223"/>
      <c r="C229" s="247" t="s">
        <v>323</v>
      </c>
      <c r="D229" s="226"/>
      <c r="E229" s="227"/>
      <c r="F229" s="225"/>
      <c r="G229" s="225"/>
      <c r="H229" s="225"/>
      <c r="I229" s="225"/>
      <c r="J229" s="225"/>
      <c r="K229" s="225"/>
      <c r="L229" s="225"/>
      <c r="M229" s="225"/>
      <c r="N229" s="224"/>
      <c r="O229" s="224"/>
      <c r="P229" s="224"/>
      <c r="Q229" s="224"/>
      <c r="R229" s="225"/>
      <c r="S229" s="225"/>
      <c r="T229" s="225"/>
      <c r="U229" s="225"/>
      <c r="V229" s="225"/>
      <c r="W229" s="225"/>
      <c r="X229" s="225"/>
      <c r="Y229" s="225"/>
      <c r="Z229" s="215"/>
      <c r="AA229" s="215"/>
      <c r="AB229" s="215"/>
      <c r="AC229" s="215"/>
      <c r="AD229" s="215"/>
      <c r="AE229" s="215"/>
      <c r="AF229" s="215"/>
      <c r="AG229" s="215" t="s">
        <v>67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3" x14ac:dyDescent="0.2">
      <c r="A230" s="222"/>
      <c r="B230" s="223"/>
      <c r="C230" s="247" t="s">
        <v>324</v>
      </c>
      <c r="D230" s="226"/>
      <c r="E230" s="227">
        <v>39.36</v>
      </c>
      <c r="F230" s="225"/>
      <c r="G230" s="225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5"/>
      <c r="AA230" s="215"/>
      <c r="AB230" s="215"/>
      <c r="AC230" s="215"/>
      <c r="AD230" s="215"/>
      <c r="AE230" s="215"/>
      <c r="AF230" s="215"/>
      <c r="AG230" s="215" t="s">
        <v>67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1" x14ac:dyDescent="0.2">
      <c r="A231" s="238">
        <v>45</v>
      </c>
      <c r="B231" s="239" t="s">
        <v>325</v>
      </c>
      <c r="C231" s="246" t="s">
        <v>326</v>
      </c>
      <c r="D231" s="240" t="s">
        <v>118</v>
      </c>
      <c r="E231" s="241">
        <v>131.35</v>
      </c>
      <c r="F231" s="242"/>
      <c r="G231" s="243">
        <f>ROUND(E231*F231,2)</f>
        <v>0</v>
      </c>
      <c r="H231" s="242"/>
      <c r="I231" s="243">
        <f>ROUND(E231*H231,2)</f>
        <v>0</v>
      </c>
      <c r="J231" s="242"/>
      <c r="K231" s="243">
        <f>ROUND(E231*J231,2)</f>
        <v>0</v>
      </c>
      <c r="L231" s="243">
        <v>21</v>
      </c>
      <c r="M231" s="243">
        <f>G231*(1+L231/100)</f>
        <v>0</v>
      </c>
      <c r="N231" s="241">
        <v>1.67E-3</v>
      </c>
      <c r="O231" s="241">
        <f>ROUND(E231*N231,2)</f>
        <v>0.22</v>
      </c>
      <c r="P231" s="241">
        <v>0</v>
      </c>
      <c r="Q231" s="241">
        <f>ROUND(E231*P231,2)</f>
        <v>0</v>
      </c>
      <c r="R231" s="243"/>
      <c r="S231" s="243" t="s">
        <v>119</v>
      </c>
      <c r="T231" s="244" t="s">
        <v>120</v>
      </c>
      <c r="U231" s="225">
        <v>0.25</v>
      </c>
      <c r="V231" s="225">
        <f>ROUND(E231*U231,2)</f>
        <v>32.840000000000003</v>
      </c>
      <c r="W231" s="225"/>
      <c r="X231" s="225" t="s">
        <v>121</v>
      </c>
      <c r="Y231" s="225" t="s">
        <v>122</v>
      </c>
      <c r="Z231" s="215"/>
      <c r="AA231" s="215"/>
      <c r="AB231" s="215"/>
      <c r="AC231" s="215"/>
      <c r="AD231" s="215"/>
      <c r="AE231" s="215"/>
      <c r="AF231" s="215"/>
      <c r="AG231" s="215" t="s">
        <v>123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2" x14ac:dyDescent="0.2">
      <c r="A232" s="222"/>
      <c r="B232" s="223"/>
      <c r="C232" s="247" t="s">
        <v>327</v>
      </c>
      <c r="D232" s="226"/>
      <c r="E232" s="227"/>
      <c r="F232" s="225"/>
      <c r="G232" s="225"/>
      <c r="H232" s="225"/>
      <c r="I232" s="225"/>
      <c r="J232" s="225"/>
      <c r="K232" s="225"/>
      <c r="L232" s="225"/>
      <c r="M232" s="225"/>
      <c r="N232" s="224"/>
      <c r="O232" s="224"/>
      <c r="P232" s="224"/>
      <c r="Q232" s="224"/>
      <c r="R232" s="225"/>
      <c r="S232" s="225"/>
      <c r="T232" s="225"/>
      <c r="U232" s="225"/>
      <c r="V232" s="225"/>
      <c r="W232" s="225"/>
      <c r="X232" s="225"/>
      <c r="Y232" s="225"/>
      <c r="Z232" s="215"/>
      <c r="AA232" s="215"/>
      <c r="AB232" s="215"/>
      <c r="AC232" s="215"/>
      <c r="AD232" s="215"/>
      <c r="AE232" s="215"/>
      <c r="AF232" s="215"/>
      <c r="AG232" s="215" t="s">
        <v>67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3" x14ac:dyDescent="0.2">
      <c r="A233" s="222"/>
      <c r="B233" s="223"/>
      <c r="C233" s="247" t="s">
        <v>328</v>
      </c>
      <c r="D233" s="226"/>
      <c r="E233" s="227"/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5"/>
      <c r="AA233" s="215"/>
      <c r="AB233" s="215"/>
      <c r="AC233" s="215"/>
      <c r="AD233" s="215"/>
      <c r="AE233" s="215"/>
      <c r="AF233" s="215"/>
      <c r="AG233" s="215" t="s">
        <v>67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3" x14ac:dyDescent="0.2">
      <c r="A234" s="222"/>
      <c r="B234" s="223"/>
      <c r="C234" s="247" t="s">
        <v>329</v>
      </c>
      <c r="D234" s="226"/>
      <c r="E234" s="227">
        <v>60.6</v>
      </c>
      <c r="F234" s="225"/>
      <c r="G234" s="225"/>
      <c r="H234" s="225"/>
      <c r="I234" s="225"/>
      <c r="J234" s="225"/>
      <c r="K234" s="225"/>
      <c r="L234" s="225"/>
      <c r="M234" s="225"/>
      <c r="N234" s="224"/>
      <c r="O234" s="224"/>
      <c r="P234" s="224"/>
      <c r="Q234" s="224"/>
      <c r="R234" s="225"/>
      <c r="S234" s="225"/>
      <c r="T234" s="225"/>
      <c r="U234" s="225"/>
      <c r="V234" s="225"/>
      <c r="W234" s="225"/>
      <c r="X234" s="225"/>
      <c r="Y234" s="225"/>
      <c r="Z234" s="215"/>
      <c r="AA234" s="215"/>
      <c r="AB234" s="215"/>
      <c r="AC234" s="215"/>
      <c r="AD234" s="215"/>
      <c r="AE234" s="215"/>
      <c r="AF234" s="215"/>
      <c r="AG234" s="215" t="s">
        <v>67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 x14ac:dyDescent="0.2">
      <c r="A235" s="222"/>
      <c r="B235" s="223"/>
      <c r="C235" s="247" t="s">
        <v>330</v>
      </c>
      <c r="D235" s="226"/>
      <c r="E235" s="227"/>
      <c r="F235" s="225"/>
      <c r="G235" s="225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5"/>
      <c r="AA235" s="215"/>
      <c r="AB235" s="215"/>
      <c r="AC235" s="215"/>
      <c r="AD235" s="215"/>
      <c r="AE235" s="215"/>
      <c r="AF235" s="215"/>
      <c r="AG235" s="215" t="s">
        <v>67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 x14ac:dyDescent="0.2">
      <c r="A236" s="222"/>
      <c r="B236" s="223"/>
      <c r="C236" s="247" t="s">
        <v>331</v>
      </c>
      <c r="D236" s="226"/>
      <c r="E236" s="227">
        <v>60.6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5"/>
      <c r="AA236" s="215"/>
      <c r="AB236" s="215"/>
      <c r="AC236" s="215"/>
      <c r="AD236" s="215"/>
      <c r="AE236" s="215"/>
      <c r="AF236" s="215"/>
      <c r="AG236" s="215" t="s">
        <v>67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 x14ac:dyDescent="0.2">
      <c r="A237" s="222"/>
      <c r="B237" s="223"/>
      <c r="C237" s="247" t="s">
        <v>332</v>
      </c>
      <c r="D237" s="226"/>
      <c r="E237" s="227"/>
      <c r="F237" s="225"/>
      <c r="G237" s="225"/>
      <c r="H237" s="225"/>
      <c r="I237" s="225"/>
      <c r="J237" s="225"/>
      <c r="K237" s="225"/>
      <c r="L237" s="225"/>
      <c r="M237" s="225"/>
      <c r="N237" s="224"/>
      <c r="O237" s="224"/>
      <c r="P237" s="224"/>
      <c r="Q237" s="224"/>
      <c r="R237" s="225"/>
      <c r="S237" s="225"/>
      <c r="T237" s="225"/>
      <c r="U237" s="225"/>
      <c r="V237" s="225"/>
      <c r="W237" s="225"/>
      <c r="X237" s="225"/>
      <c r="Y237" s="225"/>
      <c r="Z237" s="215"/>
      <c r="AA237" s="215"/>
      <c r="AB237" s="215"/>
      <c r="AC237" s="215"/>
      <c r="AD237" s="215"/>
      <c r="AE237" s="215"/>
      <c r="AF237" s="215"/>
      <c r="AG237" s="215" t="s">
        <v>67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3" x14ac:dyDescent="0.2">
      <c r="A238" s="222"/>
      <c r="B238" s="223"/>
      <c r="C238" s="247" t="s">
        <v>333</v>
      </c>
      <c r="D238" s="226"/>
      <c r="E238" s="227">
        <v>10.15</v>
      </c>
      <c r="F238" s="225"/>
      <c r="G238" s="225"/>
      <c r="H238" s="225"/>
      <c r="I238" s="225"/>
      <c r="J238" s="225"/>
      <c r="K238" s="225"/>
      <c r="L238" s="225"/>
      <c r="M238" s="225"/>
      <c r="N238" s="224"/>
      <c r="O238" s="224"/>
      <c r="P238" s="224"/>
      <c r="Q238" s="224"/>
      <c r="R238" s="225"/>
      <c r="S238" s="225"/>
      <c r="T238" s="225"/>
      <c r="U238" s="225"/>
      <c r="V238" s="225"/>
      <c r="W238" s="225"/>
      <c r="X238" s="225"/>
      <c r="Y238" s="225"/>
      <c r="Z238" s="215"/>
      <c r="AA238" s="215"/>
      <c r="AB238" s="215"/>
      <c r="AC238" s="215"/>
      <c r="AD238" s="215"/>
      <c r="AE238" s="215"/>
      <c r="AF238" s="215"/>
      <c r="AG238" s="215" t="s">
        <v>67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 x14ac:dyDescent="0.2">
      <c r="A239" s="222"/>
      <c r="B239" s="223"/>
      <c r="C239" s="248" t="s">
        <v>130</v>
      </c>
      <c r="D239" s="228"/>
      <c r="E239" s="229">
        <v>131.35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5"/>
      <c r="AA239" s="215"/>
      <c r="AB239" s="215"/>
      <c r="AC239" s="215"/>
      <c r="AD239" s="215"/>
      <c r="AE239" s="215"/>
      <c r="AF239" s="215"/>
      <c r="AG239" s="215" t="s">
        <v>67</v>
      </c>
      <c r="AH239" s="215">
        <v>1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1" x14ac:dyDescent="0.2">
      <c r="A240" s="238">
        <v>46</v>
      </c>
      <c r="B240" s="239" t="s">
        <v>334</v>
      </c>
      <c r="C240" s="246" t="s">
        <v>335</v>
      </c>
      <c r="D240" s="240" t="s">
        <v>118</v>
      </c>
      <c r="E240" s="241">
        <v>71.7</v>
      </c>
      <c r="F240" s="242"/>
      <c r="G240" s="243">
        <f>ROUND(E240*F240,2)</f>
        <v>0</v>
      </c>
      <c r="H240" s="242"/>
      <c r="I240" s="243">
        <f>ROUND(E240*H240,2)</f>
        <v>0</v>
      </c>
      <c r="J240" s="242"/>
      <c r="K240" s="243">
        <f>ROUND(E240*J240,2)</f>
        <v>0</v>
      </c>
      <c r="L240" s="243">
        <v>21</v>
      </c>
      <c r="M240" s="243">
        <f>G240*(1+L240/100)</f>
        <v>0</v>
      </c>
      <c r="N240" s="241">
        <v>2.31E-3</v>
      </c>
      <c r="O240" s="241">
        <f>ROUND(E240*N240,2)</f>
        <v>0.17</v>
      </c>
      <c r="P240" s="241">
        <v>0</v>
      </c>
      <c r="Q240" s="241">
        <f>ROUND(E240*P240,2)</f>
        <v>0</v>
      </c>
      <c r="R240" s="243"/>
      <c r="S240" s="243" t="s">
        <v>119</v>
      </c>
      <c r="T240" s="244" t="s">
        <v>120</v>
      </c>
      <c r="U240" s="225">
        <v>0.68667</v>
      </c>
      <c r="V240" s="225">
        <f>ROUND(E240*U240,2)</f>
        <v>49.23</v>
      </c>
      <c r="W240" s="225"/>
      <c r="X240" s="225" t="s">
        <v>121</v>
      </c>
      <c r="Y240" s="225" t="s">
        <v>122</v>
      </c>
      <c r="Z240" s="215"/>
      <c r="AA240" s="215"/>
      <c r="AB240" s="215"/>
      <c r="AC240" s="215"/>
      <c r="AD240" s="215"/>
      <c r="AE240" s="215"/>
      <c r="AF240" s="215"/>
      <c r="AG240" s="215" t="s">
        <v>123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2" x14ac:dyDescent="0.2">
      <c r="A241" s="222"/>
      <c r="B241" s="223"/>
      <c r="C241" s="247" t="s">
        <v>336</v>
      </c>
      <c r="D241" s="226"/>
      <c r="E241" s="227"/>
      <c r="F241" s="225"/>
      <c r="G241" s="225"/>
      <c r="H241" s="225"/>
      <c r="I241" s="225"/>
      <c r="J241" s="225"/>
      <c r="K241" s="225"/>
      <c r="L241" s="225"/>
      <c r="M241" s="225"/>
      <c r="N241" s="224"/>
      <c r="O241" s="224"/>
      <c r="P241" s="224"/>
      <c r="Q241" s="224"/>
      <c r="R241" s="225"/>
      <c r="S241" s="225"/>
      <c r="T241" s="225"/>
      <c r="U241" s="225"/>
      <c r="V241" s="225"/>
      <c r="W241" s="225"/>
      <c r="X241" s="225"/>
      <c r="Y241" s="225"/>
      <c r="Z241" s="215"/>
      <c r="AA241" s="215"/>
      <c r="AB241" s="215"/>
      <c r="AC241" s="215"/>
      <c r="AD241" s="215"/>
      <c r="AE241" s="215"/>
      <c r="AF241" s="215"/>
      <c r="AG241" s="215" t="s">
        <v>67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3" x14ac:dyDescent="0.2">
      <c r="A242" s="222"/>
      <c r="B242" s="223"/>
      <c r="C242" s="247" t="s">
        <v>337</v>
      </c>
      <c r="D242" s="226"/>
      <c r="E242" s="227">
        <v>71.7</v>
      </c>
      <c r="F242" s="225"/>
      <c r="G242" s="225"/>
      <c r="H242" s="225"/>
      <c r="I242" s="225"/>
      <c r="J242" s="225"/>
      <c r="K242" s="225"/>
      <c r="L242" s="225"/>
      <c r="M242" s="225"/>
      <c r="N242" s="224"/>
      <c r="O242" s="224"/>
      <c r="P242" s="224"/>
      <c r="Q242" s="224"/>
      <c r="R242" s="225"/>
      <c r="S242" s="225"/>
      <c r="T242" s="225"/>
      <c r="U242" s="225"/>
      <c r="V242" s="225"/>
      <c r="W242" s="225"/>
      <c r="X242" s="225"/>
      <c r="Y242" s="225"/>
      <c r="Z242" s="215"/>
      <c r="AA242" s="215"/>
      <c r="AB242" s="215"/>
      <c r="AC242" s="215"/>
      <c r="AD242" s="215"/>
      <c r="AE242" s="215"/>
      <c r="AF242" s="215"/>
      <c r="AG242" s="215" t="s">
        <v>67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38">
        <v>47</v>
      </c>
      <c r="B243" s="239" t="s">
        <v>338</v>
      </c>
      <c r="C243" s="246" t="s">
        <v>339</v>
      </c>
      <c r="D243" s="240" t="s">
        <v>118</v>
      </c>
      <c r="E243" s="241">
        <v>29.45</v>
      </c>
      <c r="F243" s="242"/>
      <c r="G243" s="243">
        <f>ROUND(E243*F243,2)</f>
        <v>0</v>
      </c>
      <c r="H243" s="242"/>
      <c r="I243" s="243">
        <f>ROUND(E243*H243,2)</f>
        <v>0</v>
      </c>
      <c r="J243" s="242"/>
      <c r="K243" s="243">
        <f>ROUND(E243*J243,2)</f>
        <v>0</v>
      </c>
      <c r="L243" s="243">
        <v>21</v>
      </c>
      <c r="M243" s="243">
        <f>G243*(1+L243/100)</f>
        <v>0</v>
      </c>
      <c r="N243" s="241">
        <v>1.1050000000000001E-2</v>
      </c>
      <c r="O243" s="241">
        <f>ROUND(E243*N243,2)</f>
        <v>0.33</v>
      </c>
      <c r="P243" s="241">
        <v>0</v>
      </c>
      <c r="Q243" s="241">
        <f>ROUND(E243*P243,2)</f>
        <v>0</v>
      </c>
      <c r="R243" s="243"/>
      <c r="S243" s="243" t="s">
        <v>119</v>
      </c>
      <c r="T243" s="244" t="s">
        <v>120</v>
      </c>
      <c r="U243" s="225">
        <v>0.997</v>
      </c>
      <c r="V243" s="225">
        <f>ROUND(E243*U243,2)</f>
        <v>29.36</v>
      </c>
      <c r="W243" s="225"/>
      <c r="X243" s="225" t="s">
        <v>121</v>
      </c>
      <c r="Y243" s="225" t="s">
        <v>122</v>
      </c>
      <c r="Z243" s="215"/>
      <c r="AA243" s="215"/>
      <c r="AB243" s="215"/>
      <c r="AC243" s="215"/>
      <c r="AD243" s="215"/>
      <c r="AE243" s="215"/>
      <c r="AF243" s="215"/>
      <c r="AG243" s="215" t="s">
        <v>123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2" x14ac:dyDescent="0.2">
      <c r="A244" s="222"/>
      <c r="B244" s="223"/>
      <c r="C244" s="247" t="s">
        <v>340</v>
      </c>
      <c r="D244" s="226"/>
      <c r="E244" s="227"/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5"/>
      <c r="AA244" s="215"/>
      <c r="AB244" s="215"/>
      <c r="AC244" s="215"/>
      <c r="AD244" s="215"/>
      <c r="AE244" s="215"/>
      <c r="AF244" s="215"/>
      <c r="AG244" s="215" t="s">
        <v>67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3" x14ac:dyDescent="0.2">
      <c r="A245" s="222"/>
      <c r="B245" s="223"/>
      <c r="C245" s="247" t="s">
        <v>341</v>
      </c>
      <c r="D245" s="226"/>
      <c r="E245" s="227">
        <v>29.45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5"/>
      <c r="AA245" s="215"/>
      <c r="AB245" s="215"/>
      <c r="AC245" s="215"/>
      <c r="AD245" s="215"/>
      <c r="AE245" s="215"/>
      <c r="AF245" s="215"/>
      <c r="AG245" s="215" t="s">
        <v>67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38">
        <v>48</v>
      </c>
      <c r="B246" s="239" t="s">
        <v>342</v>
      </c>
      <c r="C246" s="246" t="s">
        <v>343</v>
      </c>
      <c r="D246" s="240" t="s">
        <v>194</v>
      </c>
      <c r="E246" s="241">
        <v>29.043469999999999</v>
      </c>
      <c r="F246" s="242"/>
      <c r="G246" s="243">
        <f>ROUND(E246*F246,2)</f>
        <v>0</v>
      </c>
      <c r="H246" s="242"/>
      <c r="I246" s="243">
        <f>ROUND(E246*H246,2)</f>
        <v>0</v>
      </c>
      <c r="J246" s="242"/>
      <c r="K246" s="243">
        <f>ROUND(E246*J246,2)</f>
        <v>0</v>
      </c>
      <c r="L246" s="243">
        <v>21</v>
      </c>
      <c r="M246" s="243">
        <f>G246*(1+L246/100)</f>
        <v>0</v>
      </c>
      <c r="N246" s="241">
        <v>0</v>
      </c>
      <c r="O246" s="241">
        <f>ROUND(E246*N246,2)</f>
        <v>0</v>
      </c>
      <c r="P246" s="241">
        <v>0</v>
      </c>
      <c r="Q246" s="241">
        <f>ROUND(E246*P246,2)</f>
        <v>0</v>
      </c>
      <c r="R246" s="243"/>
      <c r="S246" s="243" t="s">
        <v>119</v>
      </c>
      <c r="T246" s="244" t="s">
        <v>120</v>
      </c>
      <c r="U246" s="225">
        <v>2.5569999999999999</v>
      </c>
      <c r="V246" s="225">
        <f>ROUND(E246*U246,2)</f>
        <v>74.260000000000005</v>
      </c>
      <c r="W246" s="225"/>
      <c r="X246" s="225" t="s">
        <v>121</v>
      </c>
      <c r="Y246" s="225" t="s">
        <v>122</v>
      </c>
      <c r="Z246" s="215"/>
      <c r="AA246" s="215"/>
      <c r="AB246" s="215"/>
      <c r="AC246" s="215"/>
      <c r="AD246" s="215"/>
      <c r="AE246" s="215"/>
      <c r="AF246" s="215"/>
      <c r="AG246" s="215" t="s">
        <v>123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2" x14ac:dyDescent="0.2">
      <c r="A247" s="222"/>
      <c r="B247" s="223"/>
      <c r="C247" s="247" t="s">
        <v>288</v>
      </c>
      <c r="D247" s="226"/>
      <c r="E247" s="227"/>
      <c r="F247" s="225"/>
      <c r="G247" s="225"/>
      <c r="H247" s="225"/>
      <c r="I247" s="225"/>
      <c r="J247" s="225"/>
      <c r="K247" s="225"/>
      <c r="L247" s="225"/>
      <c r="M247" s="225"/>
      <c r="N247" s="224"/>
      <c r="O247" s="224"/>
      <c r="P247" s="224"/>
      <c r="Q247" s="224"/>
      <c r="R247" s="225"/>
      <c r="S247" s="225"/>
      <c r="T247" s="225"/>
      <c r="U247" s="225"/>
      <c r="V247" s="225"/>
      <c r="W247" s="225"/>
      <c r="X247" s="225"/>
      <c r="Y247" s="225"/>
      <c r="Z247" s="215"/>
      <c r="AA247" s="215"/>
      <c r="AB247" s="215"/>
      <c r="AC247" s="215"/>
      <c r="AD247" s="215"/>
      <c r="AE247" s="215"/>
      <c r="AF247" s="215"/>
      <c r="AG247" s="215" t="s">
        <v>67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3" x14ac:dyDescent="0.2">
      <c r="A248" s="222"/>
      <c r="B248" s="223"/>
      <c r="C248" s="247" t="s">
        <v>344</v>
      </c>
      <c r="D248" s="226"/>
      <c r="E248" s="227">
        <v>29.04</v>
      </c>
      <c r="F248" s="225"/>
      <c r="G248" s="225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5"/>
      <c r="AA248" s="215"/>
      <c r="AB248" s="215"/>
      <c r="AC248" s="215"/>
      <c r="AD248" s="215"/>
      <c r="AE248" s="215"/>
      <c r="AF248" s="215"/>
      <c r="AG248" s="215" t="s">
        <v>67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x14ac:dyDescent="0.2">
      <c r="A249" s="231" t="s">
        <v>114</v>
      </c>
      <c r="B249" s="232" t="s">
        <v>77</v>
      </c>
      <c r="C249" s="245" t="s">
        <v>78</v>
      </c>
      <c r="D249" s="233"/>
      <c r="E249" s="234"/>
      <c r="F249" s="235"/>
      <c r="G249" s="235">
        <f>SUMIF(AG250:AG252,"&lt;&gt;NOR",G250:G252)</f>
        <v>0</v>
      </c>
      <c r="H249" s="235"/>
      <c r="I249" s="235">
        <f>SUM(I250:I252)</f>
        <v>0</v>
      </c>
      <c r="J249" s="235"/>
      <c r="K249" s="235">
        <f>SUM(K250:K252)</f>
        <v>0</v>
      </c>
      <c r="L249" s="235"/>
      <c r="M249" s="235">
        <f>SUM(M250:M252)</f>
        <v>0</v>
      </c>
      <c r="N249" s="234"/>
      <c r="O249" s="234">
        <f>SUM(O250:O252)</f>
        <v>0</v>
      </c>
      <c r="P249" s="234"/>
      <c r="Q249" s="234">
        <f>SUM(Q250:Q252)</f>
        <v>0</v>
      </c>
      <c r="R249" s="235"/>
      <c r="S249" s="235"/>
      <c r="T249" s="236"/>
      <c r="U249" s="230"/>
      <c r="V249" s="230">
        <f>SUM(V250:V252)</f>
        <v>0</v>
      </c>
      <c r="W249" s="230"/>
      <c r="X249" s="230"/>
      <c r="Y249" s="230"/>
      <c r="AG249" t="s">
        <v>115</v>
      </c>
    </row>
    <row r="250" spans="1:60" outlineLevel="1" x14ac:dyDescent="0.2">
      <c r="A250" s="238">
        <v>49</v>
      </c>
      <c r="B250" s="239" t="s">
        <v>345</v>
      </c>
      <c r="C250" s="246" t="s">
        <v>346</v>
      </c>
      <c r="D250" s="240" t="s">
        <v>347</v>
      </c>
      <c r="E250" s="241">
        <v>20</v>
      </c>
      <c r="F250" s="242"/>
      <c r="G250" s="243">
        <f>ROUND(E250*F250,2)</f>
        <v>0</v>
      </c>
      <c r="H250" s="242"/>
      <c r="I250" s="243">
        <f>ROUND(E250*H250,2)</f>
        <v>0</v>
      </c>
      <c r="J250" s="242"/>
      <c r="K250" s="243">
        <f>ROUND(E250*J250,2)</f>
        <v>0</v>
      </c>
      <c r="L250" s="243">
        <v>21</v>
      </c>
      <c r="M250" s="243">
        <f>G250*(1+L250/100)</f>
        <v>0</v>
      </c>
      <c r="N250" s="241">
        <v>0</v>
      </c>
      <c r="O250" s="241">
        <f>ROUND(E250*N250,2)</f>
        <v>0</v>
      </c>
      <c r="P250" s="241">
        <v>0</v>
      </c>
      <c r="Q250" s="241">
        <f>ROUND(E250*P250,2)</f>
        <v>0</v>
      </c>
      <c r="R250" s="243"/>
      <c r="S250" s="243" t="s">
        <v>119</v>
      </c>
      <c r="T250" s="244" t="s">
        <v>120</v>
      </c>
      <c r="U250" s="225">
        <v>0</v>
      </c>
      <c r="V250" s="225">
        <f>ROUND(E250*U250,2)</f>
        <v>0</v>
      </c>
      <c r="W250" s="225"/>
      <c r="X250" s="225" t="s">
        <v>121</v>
      </c>
      <c r="Y250" s="225" t="s">
        <v>122</v>
      </c>
      <c r="Z250" s="215"/>
      <c r="AA250" s="215"/>
      <c r="AB250" s="215"/>
      <c r="AC250" s="215"/>
      <c r="AD250" s="215"/>
      <c r="AE250" s="215"/>
      <c r="AF250" s="215"/>
      <c r="AG250" s="215" t="s">
        <v>123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ht="22.5" outlineLevel="2" x14ac:dyDescent="0.2">
      <c r="A251" s="222"/>
      <c r="B251" s="223"/>
      <c r="C251" s="247" t="s">
        <v>348</v>
      </c>
      <c r="D251" s="226"/>
      <c r="E251" s="227"/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5"/>
      <c r="AA251" s="215"/>
      <c r="AB251" s="215"/>
      <c r="AC251" s="215"/>
      <c r="AD251" s="215"/>
      <c r="AE251" s="215"/>
      <c r="AF251" s="215"/>
      <c r="AG251" s="215" t="s">
        <v>67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 x14ac:dyDescent="0.2">
      <c r="A252" s="222"/>
      <c r="B252" s="223"/>
      <c r="C252" s="247" t="s">
        <v>349</v>
      </c>
      <c r="D252" s="226"/>
      <c r="E252" s="227">
        <v>20</v>
      </c>
      <c r="F252" s="225"/>
      <c r="G252" s="225"/>
      <c r="H252" s="225"/>
      <c r="I252" s="225"/>
      <c r="J252" s="225"/>
      <c r="K252" s="225"/>
      <c r="L252" s="225"/>
      <c r="M252" s="225"/>
      <c r="N252" s="224"/>
      <c r="O252" s="224"/>
      <c r="P252" s="224"/>
      <c r="Q252" s="224"/>
      <c r="R252" s="225"/>
      <c r="S252" s="225"/>
      <c r="T252" s="225"/>
      <c r="U252" s="225"/>
      <c r="V252" s="225"/>
      <c r="W252" s="225"/>
      <c r="X252" s="225"/>
      <c r="Y252" s="225"/>
      <c r="Z252" s="215"/>
      <c r="AA252" s="215"/>
      <c r="AB252" s="215"/>
      <c r="AC252" s="215"/>
      <c r="AD252" s="215"/>
      <c r="AE252" s="215"/>
      <c r="AF252" s="215"/>
      <c r="AG252" s="215" t="s">
        <v>67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x14ac:dyDescent="0.2">
      <c r="A253" s="231" t="s">
        <v>114</v>
      </c>
      <c r="B253" s="232" t="s">
        <v>79</v>
      </c>
      <c r="C253" s="245" t="s">
        <v>80</v>
      </c>
      <c r="D253" s="233"/>
      <c r="E253" s="234"/>
      <c r="F253" s="235"/>
      <c r="G253" s="235">
        <f>SUMIF(AG254:AG259,"&lt;&gt;NOR",G254:G259)</f>
        <v>0</v>
      </c>
      <c r="H253" s="235"/>
      <c r="I253" s="235">
        <f>SUM(I254:I259)</f>
        <v>0</v>
      </c>
      <c r="J253" s="235"/>
      <c r="K253" s="235">
        <f>SUM(K254:K259)</f>
        <v>0</v>
      </c>
      <c r="L253" s="235"/>
      <c r="M253" s="235">
        <f>SUM(M254:M259)</f>
        <v>0</v>
      </c>
      <c r="N253" s="234"/>
      <c r="O253" s="234">
        <f>SUM(O254:O259)</f>
        <v>0</v>
      </c>
      <c r="P253" s="234"/>
      <c r="Q253" s="234">
        <f>SUM(Q254:Q259)</f>
        <v>0</v>
      </c>
      <c r="R253" s="235"/>
      <c r="S253" s="235"/>
      <c r="T253" s="236"/>
      <c r="U253" s="230"/>
      <c r="V253" s="230">
        <f>SUM(V254:V259)</f>
        <v>27.88</v>
      </c>
      <c r="W253" s="230"/>
      <c r="X253" s="230"/>
      <c r="Y253" s="230"/>
      <c r="AG253" t="s">
        <v>115</v>
      </c>
    </row>
    <row r="254" spans="1:60" outlineLevel="1" x14ac:dyDescent="0.2">
      <c r="A254" s="238">
        <v>50</v>
      </c>
      <c r="B254" s="239" t="s">
        <v>350</v>
      </c>
      <c r="C254" s="246" t="s">
        <v>351</v>
      </c>
      <c r="D254" s="240" t="s">
        <v>347</v>
      </c>
      <c r="E254" s="241">
        <v>121.2</v>
      </c>
      <c r="F254" s="242"/>
      <c r="G254" s="243">
        <f>ROUND(E254*F254,2)</f>
        <v>0</v>
      </c>
      <c r="H254" s="242"/>
      <c r="I254" s="243">
        <f>ROUND(E254*H254,2)</f>
        <v>0</v>
      </c>
      <c r="J254" s="242"/>
      <c r="K254" s="243">
        <f>ROUND(E254*J254,2)</f>
        <v>0</v>
      </c>
      <c r="L254" s="243">
        <v>21</v>
      </c>
      <c r="M254" s="243">
        <f>G254*(1+L254/100)</f>
        <v>0</v>
      </c>
      <c r="N254" s="241">
        <v>0</v>
      </c>
      <c r="O254" s="241">
        <f>ROUND(E254*N254,2)</f>
        <v>0</v>
      </c>
      <c r="P254" s="241">
        <v>0</v>
      </c>
      <c r="Q254" s="241">
        <f>ROUND(E254*P254,2)</f>
        <v>0</v>
      </c>
      <c r="R254" s="243"/>
      <c r="S254" s="243" t="s">
        <v>119</v>
      </c>
      <c r="T254" s="244" t="s">
        <v>120</v>
      </c>
      <c r="U254" s="225">
        <v>0.23</v>
      </c>
      <c r="V254" s="225">
        <f>ROUND(E254*U254,2)</f>
        <v>27.88</v>
      </c>
      <c r="W254" s="225"/>
      <c r="X254" s="225" t="s">
        <v>121</v>
      </c>
      <c r="Y254" s="225" t="s">
        <v>122</v>
      </c>
      <c r="Z254" s="215"/>
      <c r="AA254" s="215"/>
      <c r="AB254" s="215"/>
      <c r="AC254" s="215"/>
      <c r="AD254" s="215"/>
      <c r="AE254" s="215"/>
      <c r="AF254" s="215"/>
      <c r="AG254" s="215" t="s">
        <v>123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2" x14ac:dyDescent="0.2">
      <c r="A255" s="222"/>
      <c r="B255" s="223"/>
      <c r="C255" s="247" t="s">
        <v>352</v>
      </c>
      <c r="D255" s="226"/>
      <c r="E255" s="227"/>
      <c r="F255" s="225"/>
      <c r="G255" s="225"/>
      <c r="H255" s="225"/>
      <c r="I255" s="225"/>
      <c r="J255" s="225"/>
      <c r="K255" s="225"/>
      <c r="L255" s="225"/>
      <c r="M255" s="225"/>
      <c r="N255" s="224"/>
      <c r="O255" s="224"/>
      <c r="P255" s="224"/>
      <c r="Q255" s="224"/>
      <c r="R255" s="225"/>
      <c r="S255" s="225"/>
      <c r="T255" s="225"/>
      <c r="U255" s="225"/>
      <c r="V255" s="225"/>
      <c r="W255" s="225"/>
      <c r="X255" s="225"/>
      <c r="Y255" s="225"/>
      <c r="Z255" s="215"/>
      <c r="AA255" s="215"/>
      <c r="AB255" s="215"/>
      <c r="AC255" s="215"/>
      <c r="AD255" s="215"/>
      <c r="AE255" s="215"/>
      <c r="AF255" s="215"/>
      <c r="AG255" s="215" t="s">
        <v>67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 x14ac:dyDescent="0.2">
      <c r="A256" s="222"/>
      <c r="B256" s="223"/>
      <c r="C256" s="247" t="s">
        <v>328</v>
      </c>
      <c r="D256" s="226"/>
      <c r="E256" s="227"/>
      <c r="F256" s="225"/>
      <c r="G256" s="225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5"/>
      <c r="AA256" s="215"/>
      <c r="AB256" s="215"/>
      <c r="AC256" s="215"/>
      <c r="AD256" s="215"/>
      <c r="AE256" s="215"/>
      <c r="AF256" s="215"/>
      <c r="AG256" s="215" t="s">
        <v>67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 x14ac:dyDescent="0.2">
      <c r="A257" s="222"/>
      <c r="B257" s="223"/>
      <c r="C257" s="247" t="s">
        <v>329</v>
      </c>
      <c r="D257" s="226"/>
      <c r="E257" s="227">
        <v>60.6</v>
      </c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5"/>
      <c r="AA257" s="215"/>
      <c r="AB257" s="215"/>
      <c r="AC257" s="215"/>
      <c r="AD257" s="215"/>
      <c r="AE257" s="215"/>
      <c r="AF257" s="215"/>
      <c r="AG257" s="215" t="s">
        <v>67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47" t="s">
        <v>330</v>
      </c>
      <c r="D258" s="226"/>
      <c r="E258" s="227"/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5"/>
      <c r="AA258" s="215"/>
      <c r="AB258" s="215"/>
      <c r="AC258" s="215"/>
      <c r="AD258" s="215"/>
      <c r="AE258" s="215"/>
      <c r="AF258" s="215"/>
      <c r="AG258" s="215" t="s">
        <v>67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47" t="s">
        <v>331</v>
      </c>
      <c r="D259" s="226"/>
      <c r="E259" s="227">
        <v>60.6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5"/>
      <c r="AA259" s="215"/>
      <c r="AB259" s="215"/>
      <c r="AC259" s="215"/>
      <c r="AD259" s="215"/>
      <c r="AE259" s="215"/>
      <c r="AF259" s="215"/>
      <c r="AG259" s="215" t="s">
        <v>67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x14ac:dyDescent="0.2">
      <c r="A260" s="231" t="s">
        <v>114</v>
      </c>
      <c r="B260" s="232" t="s">
        <v>81</v>
      </c>
      <c r="C260" s="245" t="s">
        <v>82</v>
      </c>
      <c r="D260" s="233"/>
      <c r="E260" s="234"/>
      <c r="F260" s="235"/>
      <c r="G260" s="235">
        <f>SUMIF(AG261:AG273,"&lt;&gt;NOR",G261:G273)</f>
        <v>0</v>
      </c>
      <c r="H260" s="235"/>
      <c r="I260" s="235">
        <f>SUM(I261:I273)</f>
        <v>0</v>
      </c>
      <c r="J260" s="235"/>
      <c r="K260" s="235">
        <f>SUM(K261:K273)</f>
        <v>0</v>
      </c>
      <c r="L260" s="235"/>
      <c r="M260" s="235">
        <f>SUM(M261:M273)</f>
        <v>0</v>
      </c>
      <c r="N260" s="234"/>
      <c r="O260" s="234">
        <f>SUM(O261:O273)</f>
        <v>0.01</v>
      </c>
      <c r="P260" s="234"/>
      <c r="Q260" s="234">
        <f>SUM(Q261:Q273)</f>
        <v>0</v>
      </c>
      <c r="R260" s="235"/>
      <c r="S260" s="235"/>
      <c r="T260" s="236"/>
      <c r="U260" s="230"/>
      <c r="V260" s="230">
        <f>SUM(V261:V273)</f>
        <v>7.37</v>
      </c>
      <c r="W260" s="230"/>
      <c r="X260" s="230"/>
      <c r="Y260" s="230"/>
      <c r="AG260" t="s">
        <v>115</v>
      </c>
    </row>
    <row r="261" spans="1:60" outlineLevel="1" x14ac:dyDescent="0.2">
      <c r="A261" s="238">
        <v>51</v>
      </c>
      <c r="B261" s="239" t="s">
        <v>353</v>
      </c>
      <c r="C261" s="246" t="s">
        <v>354</v>
      </c>
      <c r="D261" s="240" t="s">
        <v>171</v>
      </c>
      <c r="E261" s="241">
        <v>19.238399999999999</v>
      </c>
      <c r="F261" s="242"/>
      <c r="G261" s="243">
        <f>ROUND(E261*F261,2)</f>
        <v>0</v>
      </c>
      <c r="H261" s="242"/>
      <c r="I261" s="243">
        <f>ROUND(E261*H261,2)</f>
        <v>0</v>
      </c>
      <c r="J261" s="242"/>
      <c r="K261" s="243">
        <f>ROUND(E261*J261,2)</f>
        <v>0</v>
      </c>
      <c r="L261" s="243">
        <v>21</v>
      </c>
      <c r="M261" s="243">
        <f>G261*(1+L261/100)</f>
        <v>0</v>
      </c>
      <c r="N261" s="241">
        <v>6.9999999999999994E-5</v>
      </c>
      <c r="O261" s="241">
        <f>ROUND(E261*N261,2)</f>
        <v>0</v>
      </c>
      <c r="P261" s="241">
        <v>0</v>
      </c>
      <c r="Q261" s="241">
        <f>ROUND(E261*P261,2)</f>
        <v>0</v>
      </c>
      <c r="R261" s="243"/>
      <c r="S261" s="243" t="s">
        <v>119</v>
      </c>
      <c r="T261" s="244" t="s">
        <v>120</v>
      </c>
      <c r="U261" s="225">
        <v>0.14399999999999999</v>
      </c>
      <c r="V261" s="225">
        <f>ROUND(E261*U261,2)</f>
        <v>2.77</v>
      </c>
      <c r="W261" s="225"/>
      <c r="X261" s="225" t="s">
        <v>121</v>
      </c>
      <c r="Y261" s="225" t="s">
        <v>122</v>
      </c>
      <c r="Z261" s="215"/>
      <c r="AA261" s="215"/>
      <c r="AB261" s="215"/>
      <c r="AC261" s="215"/>
      <c r="AD261" s="215"/>
      <c r="AE261" s="215"/>
      <c r="AF261" s="215"/>
      <c r="AG261" s="215" t="s">
        <v>123</v>
      </c>
      <c r="AH261" s="215"/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2" x14ac:dyDescent="0.2">
      <c r="A262" s="222"/>
      <c r="B262" s="223"/>
      <c r="C262" s="247" t="s">
        <v>355</v>
      </c>
      <c r="D262" s="226"/>
      <c r="E262" s="227"/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5"/>
      <c r="AA262" s="215"/>
      <c r="AB262" s="215"/>
      <c r="AC262" s="215"/>
      <c r="AD262" s="215"/>
      <c r="AE262" s="215"/>
      <c r="AF262" s="215"/>
      <c r="AG262" s="215" t="s">
        <v>67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47" t="s">
        <v>356</v>
      </c>
      <c r="D263" s="226"/>
      <c r="E263" s="227">
        <v>11.2</v>
      </c>
      <c r="F263" s="225"/>
      <c r="G263" s="225"/>
      <c r="H263" s="225"/>
      <c r="I263" s="225"/>
      <c r="J263" s="225"/>
      <c r="K263" s="225"/>
      <c r="L263" s="225"/>
      <c r="M263" s="225"/>
      <c r="N263" s="224"/>
      <c r="O263" s="224"/>
      <c r="P263" s="224"/>
      <c r="Q263" s="224"/>
      <c r="R263" s="225"/>
      <c r="S263" s="225"/>
      <c r="T263" s="225"/>
      <c r="U263" s="225"/>
      <c r="V263" s="225"/>
      <c r="W263" s="225"/>
      <c r="X263" s="225"/>
      <c r="Y263" s="225"/>
      <c r="Z263" s="215"/>
      <c r="AA263" s="215"/>
      <c r="AB263" s="215"/>
      <c r="AC263" s="215"/>
      <c r="AD263" s="215"/>
      <c r="AE263" s="215"/>
      <c r="AF263" s="215"/>
      <c r="AG263" s="215" t="s">
        <v>67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 x14ac:dyDescent="0.2">
      <c r="A264" s="222"/>
      <c r="B264" s="223"/>
      <c r="C264" s="247" t="s">
        <v>357</v>
      </c>
      <c r="D264" s="226"/>
      <c r="E264" s="227">
        <v>8.0399999999999991</v>
      </c>
      <c r="F264" s="225"/>
      <c r="G264" s="225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5"/>
      <c r="AA264" s="215"/>
      <c r="AB264" s="215"/>
      <c r="AC264" s="215"/>
      <c r="AD264" s="215"/>
      <c r="AE264" s="215"/>
      <c r="AF264" s="215"/>
      <c r="AG264" s="215" t="s">
        <v>67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1" x14ac:dyDescent="0.2">
      <c r="A265" s="238">
        <v>52</v>
      </c>
      <c r="B265" s="239" t="s">
        <v>358</v>
      </c>
      <c r="C265" s="246" t="s">
        <v>359</v>
      </c>
      <c r="D265" s="240" t="s">
        <v>171</v>
      </c>
      <c r="E265" s="241">
        <v>19.238399999999999</v>
      </c>
      <c r="F265" s="242"/>
      <c r="G265" s="243">
        <f>ROUND(E265*F265,2)</f>
        <v>0</v>
      </c>
      <c r="H265" s="242"/>
      <c r="I265" s="243">
        <f>ROUND(E265*H265,2)</f>
        <v>0</v>
      </c>
      <c r="J265" s="242"/>
      <c r="K265" s="243">
        <f>ROUND(E265*J265,2)</f>
        <v>0</v>
      </c>
      <c r="L265" s="243">
        <v>21</v>
      </c>
      <c r="M265" s="243">
        <f>G265*(1+L265/100)</f>
        <v>0</v>
      </c>
      <c r="N265" s="241">
        <v>1.0000000000000001E-5</v>
      </c>
      <c r="O265" s="241">
        <f>ROUND(E265*N265,2)</f>
        <v>0</v>
      </c>
      <c r="P265" s="241">
        <v>0</v>
      </c>
      <c r="Q265" s="241">
        <f>ROUND(E265*P265,2)</f>
        <v>0</v>
      </c>
      <c r="R265" s="243"/>
      <c r="S265" s="243" t="s">
        <v>119</v>
      </c>
      <c r="T265" s="244" t="s">
        <v>120</v>
      </c>
      <c r="U265" s="225">
        <v>4.4999999999999998E-2</v>
      </c>
      <c r="V265" s="225">
        <f>ROUND(E265*U265,2)</f>
        <v>0.87</v>
      </c>
      <c r="W265" s="225"/>
      <c r="X265" s="225" t="s">
        <v>121</v>
      </c>
      <c r="Y265" s="225" t="s">
        <v>122</v>
      </c>
      <c r="Z265" s="215"/>
      <c r="AA265" s="215"/>
      <c r="AB265" s="215"/>
      <c r="AC265" s="215"/>
      <c r="AD265" s="215"/>
      <c r="AE265" s="215"/>
      <c r="AF265" s="215"/>
      <c r="AG265" s="215" t="s">
        <v>123</v>
      </c>
      <c r="AH265" s="215"/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2" x14ac:dyDescent="0.2">
      <c r="A266" s="222"/>
      <c r="B266" s="223"/>
      <c r="C266" s="247" t="s">
        <v>355</v>
      </c>
      <c r="D266" s="226"/>
      <c r="E266" s="227"/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5"/>
      <c r="AA266" s="215"/>
      <c r="AB266" s="215"/>
      <c r="AC266" s="215"/>
      <c r="AD266" s="215"/>
      <c r="AE266" s="215"/>
      <c r="AF266" s="215"/>
      <c r="AG266" s="215" t="s">
        <v>67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47" t="s">
        <v>356</v>
      </c>
      <c r="D267" s="226"/>
      <c r="E267" s="227">
        <v>11.2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5"/>
      <c r="AA267" s="215"/>
      <c r="AB267" s="215"/>
      <c r="AC267" s="215"/>
      <c r="AD267" s="215"/>
      <c r="AE267" s="215"/>
      <c r="AF267" s="215"/>
      <c r="AG267" s="215" t="s">
        <v>67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47" t="s">
        <v>357</v>
      </c>
      <c r="D268" s="226"/>
      <c r="E268" s="227">
        <v>8.0399999999999991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5"/>
      <c r="AA268" s="215"/>
      <c r="AB268" s="215"/>
      <c r="AC268" s="215"/>
      <c r="AD268" s="215"/>
      <c r="AE268" s="215"/>
      <c r="AF268" s="215"/>
      <c r="AG268" s="215" t="s">
        <v>67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38">
        <v>53</v>
      </c>
      <c r="B269" s="239" t="s">
        <v>360</v>
      </c>
      <c r="C269" s="246" t="s">
        <v>361</v>
      </c>
      <c r="D269" s="240" t="s">
        <v>171</v>
      </c>
      <c r="E269" s="241">
        <v>19.238399999999999</v>
      </c>
      <c r="F269" s="242"/>
      <c r="G269" s="243">
        <f>ROUND(E269*F269,2)</f>
        <v>0</v>
      </c>
      <c r="H269" s="242"/>
      <c r="I269" s="243">
        <f>ROUND(E269*H269,2)</f>
        <v>0</v>
      </c>
      <c r="J269" s="242"/>
      <c r="K269" s="243">
        <f>ROUND(E269*J269,2)</f>
        <v>0</v>
      </c>
      <c r="L269" s="243">
        <v>21</v>
      </c>
      <c r="M269" s="243">
        <f>G269*(1+L269/100)</f>
        <v>0</v>
      </c>
      <c r="N269" s="241">
        <v>3.6999999999999999E-4</v>
      </c>
      <c r="O269" s="241">
        <f>ROUND(E269*N269,2)</f>
        <v>0.01</v>
      </c>
      <c r="P269" s="241">
        <v>0</v>
      </c>
      <c r="Q269" s="241">
        <f>ROUND(E269*P269,2)</f>
        <v>0</v>
      </c>
      <c r="R269" s="243"/>
      <c r="S269" s="243" t="s">
        <v>119</v>
      </c>
      <c r="T269" s="244" t="s">
        <v>120</v>
      </c>
      <c r="U269" s="225">
        <v>0.19400000000000001</v>
      </c>
      <c r="V269" s="225">
        <f>ROUND(E269*U269,2)</f>
        <v>3.73</v>
      </c>
      <c r="W269" s="225"/>
      <c r="X269" s="225" t="s">
        <v>121</v>
      </c>
      <c r="Y269" s="225" t="s">
        <v>122</v>
      </c>
      <c r="Z269" s="215"/>
      <c r="AA269" s="215"/>
      <c r="AB269" s="215"/>
      <c r="AC269" s="215"/>
      <c r="AD269" s="215"/>
      <c r="AE269" s="215"/>
      <c r="AF269" s="215"/>
      <c r="AG269" s="215" t="s">
        <v>123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2" x14ac:dyDescent="0.2">
      <c r="A270" s="222"/>
      <c r="B270" s="223"/>
      <c r="C270" s="247" t="s">
        <v>355</v>
      </c>
      <c r="D270" s="226"/>
      <c r="E270" s="227"/>
      <c r="F270" s="225"/>
      <c r="G270" s="225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5"/>
      <c r="AA270" s="215"/>
      <c r="AB270" s="215"/>
      <c r="AC270" s="215"/>
      <c r="AD270" s="215"/>
      <c r="AE270" s="215"/>
      <c r="AF270" s="215"/>
      <c r="AG270" s="215" t="s">
        <v>67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3" x14ac:dyDescent="0.2">
      <c r="A271" s="222"/>
      <c r="B271" s="223"/>
      <c r="C271" s="247" t="s">
        <v>356</v>
      </c>
      <c r="D271" s="226"/>
      <c r="E271" s="227">
        <v>11.2</v>
      </c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25"/>
      <c r="Z271" s="215"/>
      <c r="AA271" s="215"/>
      <c r="AB271" s="215"/>
      <c r="AC271" s="215"/>
      <c r="AD271" s="215"/>
      <c r="AE271" s="215"/>
      <c r="AF271" s="215"/>
      <c r="AG271" s="215" t="s">
        <v>67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 x14ac:dyDescent="0.2">
      <c r="A272" s="222"/>
      <c r="B272" s="223"/>
      <c r="C272" s="247" t="s">
        <v>357</v>
      </c>
      <c r="D272" s="226"/>
      <c r="E272" s="227">
        <v>8.0399999999999991</v>
      </c>
      <c r="F272" s="225"/>
      <c r="G272" s="225"/>
      <c r="H272" s="225"/>
      <c r="I272" s="225"/>
      <c r="J272" s="225"/>
      <c r="K272" s="225"/>
      <c r="L272" s="225"/>
      <c r="M272" s="225"/>
      <c r="N272" s="224"/>
      <c r="O272" s="224"/>
      <c r="P272" s="224"/>
      <c r="Q272" s="224"/>
      <c r="R272" s="225"/>
      <c r="S272" s="225"/>
      <c r="T272" s="225"/>
      <c r="U272" s="225"/>
      <c r="V272" s="225"/>
      <c r="W272" s="225"/>
      <c r="X272" s="225"/>
      <c r="Y272" s="225"/>
      <c r="Z272" s="215"/>
      <c r="AA272" s="215"/>
      <c r="AB272" s="215"/>
      <c r="AC272" s="215"/>
      <c r="AD272" s="215"/>
      <c r="AE272" s="215"/>
      <c r="AF272" s="215"/>
      <c r="AG272" s="215" t="s">
        <v>67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 x14ac:dyDescent="0.2">
      <c r="A273" s="222"/>
      <c r="B273" s="223"/>
      <c r="C273" s="248" t="s">
        <v>130</v>
      </c>
      <c r="D273" s="228"/>
      <c r="E273" s="229">
        <v>19.239999999999998</v>
      </c>
      <c r="F273" s="225"/>
      <c r="G273" s="225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5"/>
      <c r="AA273" s="215"/>
      <c r="AB273" s="215"/>
      <c r="AC273" s="215"/>
      <c r="AD273" s="215"/>
      <c r="AE273" s="215"/>
      <c r="AF273" s="215"/>
      <c r="AG273" s="215" t="s">
        <v>67</v>
      </c>
      <c r="AH273" s="215">
        <v>1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x14ac:dyDescent="0.2">
      <c r="A274" s="231" t="s">
        <v>114</v>
      </c>
      <c r="B274" s="232" t="s">
        <v>83</v>
      </c>
      <c r="C274" s="245" t="s">
        <v>84</v>
      </c>
      <c r="D274" s="233"/>
      <c r="E274" s="234"/>
      <c r="F274" s="235"/>
      <c r="G274" s="235">
        <f>SUMIF(AG275:AG336,"&lt;&gt;NOR",G275:G336)</f>
        <v>0</v>
      </c>
      <c r="H274" s="235"/>
      <c r="I274" s="235">
        <f>SUM(I275:I336)</f>
        <v>0</v>
      </c>
      <c r="J274" s="235"/>
      <c r="K274" s="235">
        <f>SUM(K275:K336)</f>
        <v>0</v>
      </c>
      <c r="L274" s="235"/>
      <c r="M274" s="235">
        <f>SUM(M275:M336)</f>
        <v>0</v>
      </c>
      <c r="N274" s="234"/>
      <c r="O274" s="234">
        <f>SUM(O275:O336)</f>
        <v>0.12</v>
      </c>
      <c r="P274" s="234"/>
      <c r="Q274" s="234">
        <f>SUM(Q275:Q336)</f>
        <v>0</v>
      </c>
      <c r="R274" s="235"/>
      <c r="S274" s="235"/>
      <c r="T274" s="236"/>
      <c r="U274" s="230"/>
      <c r="V274" s="230">
        <f>SUM(V275:V336)</f>
        <v>424.43000000000006</v>
      </c>
      <c r="W274" s="230"/>
      <c r="X274" s="230"/>
      <c r="Y274" s="230"/>
      <c r="AG274" t="s">
        <v>115</v>
      </c>
    </row>
    <row r="275" spans="1:60" outlineLevel="1" x14ac:dyDescent="0.2">
      <c r="A275" s="238">
        <v>54</v>
      </c>
      <c r="B275" s="239" t="s">
        <v>362</v>
      </c>
      <c r="C275" s="246" t="s">
        <v>363</v>
      </c>
      <c r="D275" s="240" t="s">
        <v>118</v>
      </c>
      <c r="E275" s="241">
        <v>448</v>
      </c>
      <c r="F275" s="242"/>
      <c r="G275" s="243">
        <f>ROUND(E275*F275,2)</f>
        <v>0</v>
      </c>
      <c r="H275" s="242"/>
      <c r="I275" s="243">
        <f>ROUND(E275*H275,2)</f>
        <v>0</v>
      </c>
      <c r="J275" s="242"/>
      <c r="K275" s="243">
        <f>ROUND(E275*J275,2)</f>
        <v>0</v>
      </c>
      <c r="L275" s="243">
        <v>21</v>
      </c>
      <c r="M275" s="243">
        <f>G275*(1+L275/100)</f>
        <v>0</v>
      </c>
      <c r="N275" s="241">
        <v>0</v>
      </c>
      <c r="O275" s="241">
        <f>ROUND(E275*N275,2)</f>
        <v>0</v>
      </c>
      <c r="P275" s="241">
        <v>0</v>
      </c>
      <c r="Q275" s="241">
        <f>ROUND(E275*P275,2)</f>
        <v>0</v>
      </c>
      <c r="R275" s="243"/>
      <c r="S275" s="243" t="s">
        <v>119</v>
      </c>
      <c r="T275" s="244" t="s">
        <v>120</v>
      </c>
      <c r="U275" s="225">
        <v>0.248</v>
      </c>
      <c r="V275" s="225">
        <f>ROUND(E275*U275,2)</f>
        <v>111.1</v>
      </c>
      <c r="W275" s="225"/>
      <c r="X275" s="225" t="s">
        <v>121</v>
      </c>
      <c r="Y275" s="225" t="s">
        <v>122</v>
      </c>
      <c r="Z275" s="215"/>
      <c r="AA275" s="215"/>
      <c r="AB275" s="215"/>
      <c r="AC275" s="215"/>
      <c r="AD275" s="215"/>
      <c r="AE275" s="215"/>
      <c r="AF275" s="215"/>
      <c r="AG275" s="215" t="s">
        <v>123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ht="22.5" outlineLevel="2" x14ac:dyDescent="0.2">
      <c r="A276" s="222"/>
      <c r="B276" s="223"/>
      <c r="C276" s="247" t="s">
        <v>364</v>
      </c>
      <c r="D276" s="226"/>
      <c r="E276" s="227"/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5"/>
      <c r="AA276" s="215"/>
      <c r="AB276" s="215"/>
      <c r="AC276" s="215"/>
      <c r="AD276" s="215"/>
      <c r="AE276" s="215"/>
      <c r="AF276" s="215"/>
      <c r="AG276" s="215" t="s">
        <v>67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 x14ac:dyDescent="0.2">
      <c r="A277" s="222"/>
      <c r="B277" s="223"/>
      <c r="C277" s="247" t="s">
        <v>157</v>
      </c>
      <c r="D277" s="226"/>
      <c r="E277" s="227"/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25"/>
      <c r="Z277" s="215"/>
      <c r="AA277" s="215"/>
      <c r="AB277" s="215"/>
      <c r="AC277" s="215"/>
      <c r="AD277" s="215"/>
      <c r="AE277" s="215"/>
      <c r="AF277" s="215"/>
      <c r="AG277" s="215" t="s">
        <v>67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 x14ac:dyDescent="0.2">
      <c r="A278" s="222"/>
      <c r="B278" s="223"/>
      <c r="C278" s="247" t="s">
        <v>158</v>
      </c>
      <c r="D278" s="226"/>
      <c r="E278" s="227">
        <v>85.7</v>
      </c>
      <c r="F278" s="225"/>
      <c r="G278" s="225"/>
      <c r="H278" s="225"/>
      <c r="I278" s="225"/>
      <c r="J278" s="225"/>
      <c r="K278" s="225"/>
      <c r="L278" s="225"/>
      <c r="M278" s="225"/>
      <c r="N278" s="224"/>
      <c r="O278" s="224"/>
      <c r="P278" s="224"/>
      <c r="Q278" s="224"/>
      <c r="R278" s="225"/>
      <c r="S278" s="225"/>
      <c r="T278" s="225"/>
      <c r="U278" s="225"/>
      <c r="V278" s="225"/>
      <c r="W278" s="225"/>
      <c r="X278" s="225"/>
      <c r="Y278" s="225"/>
      <c r="Z278" s="215"/>
      <c r="AA278" s="215"/>
      <c r="AB278" s="215"/>
      <c r="AC278" s="215"/>
      <c r="AD278" s="215"/>
      <c r="AE278" s="215"/>
      <c r="AF278" s="215"/>
      <c r="AG278" s="215" t="s">
        <v>67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 x14ac:dyDescent="0.2">
      <c r="A279" s="222"/>
      <c r="B279" s="223"/>
      <c r="C279" s="247" t="s">
        <v>159</v>
      </c>
      <c r="D279" s="226"/>
      <c r="E279" s="227">
        <v>85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5"/>
      <c r="AA279" s="215"/>
      <c r="AB279" s="215"/>
      <c r="AC279" s="215"/>
      <c r="AD279" s="215"/>
      <c r="AE279" s="215"/>
      <c r="AF279" s="215"/>
      <c r="AG279" s="215" t="s">
        <v>67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3" x14ac:dyDescent="0.2">
      <c r="A280" s="222"/>
      <c r="B280" s="223"/>
      <c r="C280" s="247" t="s">
        <v>160</v>
      </c>
      <c r="D280" s="226"/>
      <c r="E280" s="227"/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5"/>
      <c r="AA280" s="215"/>
      <c r="AB280" s="215"/>
      <c r="AC280" s="215"/>
      <c r="AD280" s="215"/>
      <c r="AE280" s="215"/>
      <c r="AF280" s="215"/>
      <c r="AG280" s="215" t="s">
        <v>67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3" x14ac:dyDescent="0.2">
      <c r="A281" s="222"/>
      <c r="B281" s="223"/>
      <c r="C281" s="247" t="s">
        <v>161</v>
      </c>
      <c r="D281" s="226"/>
      <c r="E281" s="227">
        <v>100.7</v>
      </c>
      <c r="F281" s="225"/>
      <c r="G281" s="225"/>
      <c r="H281" s="225"/>
      <c r="I281" s="225"/>
      <c r="J281" s="225"/>
      <c r="K281" s="225"/>
      <c r="L281" s="225"/>
      <c r="M281" s="225"/>
      <c r="N281" s="224"/>
      <c r="O281" s="224"/>
      <c r="P281" s="224"/>
      <c r="Q281" s="224"/>
      <c r="R281" s="225"/>
      <c r="S281" s="225"/>
      <c r="T281" s="225"/>
      <c r="U281" s="225"/>
      <c r="V281" s="225"/>
      <c r="W281" s="225"/>
      <c r="X281" s="225"/>
      <c r="Y281" s="225"/>
      <c r="Z281" s="215"/>
      <c r="AA281" s="215"/>
      <c r="AB281" s="215"/>
      <c r="AC281" s="215"/>
      <c r="AD281" s="215"/>
      <c r="AE281" s="215"/>
      <c r="AF281" s="215"/>
      <c r="AG281" s="215" t="s">
        <v>67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3" x14ac:dyDescent="0.2">
      <c r="A282" s="222"/>
      <c r="B282" s="223"/>
      <c r="C282" s="247" t="s">
        <v>162</v>
      </c>
      <c r="D282" s="226"/>
      <c r="E282" s="227"/>
      <c r="F282" s="225"/>
      <c r="G282" s="225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25"/>
      <c r="Z282" s="215"/>
      <c r="AA282" s="215"/>
      <c r="AB282" s="215"/>
      <c r="AC282" s="215"/>
      <c r="AD282" s="215"/>
      <c r="AE282" s="215"/>
      <c r="AF282" s="215"/>
      <c r="AG282" s="215" t="s">
        <v>67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3" x14ac:dyDescent="0.2">
      <c r="A283" s="222"/>
      <c r="B283" s="223"/>
      <c r="C283" s="247" t="s">
        <v>163</v>
      </c>
      <c r="D283" s="226"/>
      <c r="E283" s="227">
        <v>59.2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5"/>
      <c r="AA283" s="215"/>
      <c r="AB283" s="215"/>
      <c r="AC283" s="215"/>
      <c r="AD283" s="215"/>
      <c r="AE283" s="215"/>
      <c r="AF283" s="215"/>
      <c r="AG283" s="215" t="s">
        <v>67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3" x14ac:dyDescent="0.2">
      <c r="A284" s="222"/>
      <c r="B284" s="223"/>
      <c r="C284" s="247" t="s">
        <v>164</v>
      </c>
      <c r="D284" s="226"/>
      <c r="E284" s="227"/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25"/>
      <c r="Z284" s="215"/>
      <c r="AA284" s="215"/>
      <c r="AB284" s="215"/>
      <c r="AC284" s="215"/>
      <c r="AD284" s="215"/>
      <c r="AE284" s="215"/>
      <c r="AF284" s="215"/>
      <c r="AG284" s="215" t="s">
        <v>67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3" x14ac:dyDescent="0.2">
      <c r="A285" s="222"/>
      <c r="B285" s="223"/>
      <c r="C285" s="247" t="s">
        <v>165</v>
      </c>
      <c r="D285" s="226"/>
      <c r="E285" s="227">
        <v>58.9</v>
      </c>
      <c r="F285" s="225"/>
      <c r="G285" s="225"/>
      <c r="H285" s="225"/>
      <c r="I285" s="225"/>
      <c r="J285" s="225"/>
      <c r="K285" s="225"/>
      <c r="L285" s="225"/>
      <c r="M285" s="225"/>
      <c r="N285" s="224"/>
      <c r="O285" s="224"/>
      <c r="P285" s="224"/>
      <c r="Q285" s="224"/>
      <c r="R285" s="225"/>
      <c r="S285" s="225"/>
      <c r="T285" s="225"/>
      <c r="U285" s="225"/>
      <c r="V285" s="225"/>
      <c r="W285" s="225"/>
      <c r="X285" s="225"/>
      <c r="Y285" s="225"/>
      <c r="Z285" s="215"/>
      <c r="AA285" s="215"/>
      <c r="AB285" s="215"/>
      <c r="AC285" s="215"/>
      <c r="AD285" s="215"/>
      <c r="AE285" s="215"/>
      <c r="AF285" s="215"/>
      <c r="AG285" s="215" t="s">
        <v>67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3" x14ac:dyDescent="0.2">
      <c r="A286" s="222"/>
      <c r="B286" s="223"/>
      <c r="C286" s="247" t="s">
        <v>166</v>
      </c>
      <c r="D286" s="226"/>
      <c r="E286" s="227">
        <v>25.1</v>
      </c>
      <c r="F286" s="225"/>
      <c r="G286" s="225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25"/>
      <c r="Z286" s="215"/>
      <c r="AA286" s="215"/>
      <c r="AB286" s="215"/>
      <c r="AC286" s="215"/>
      <c r="AD286" s="215"/>
      <c r="AE286" s="215"/>
      <c r="AF286" s="215"/>
      <c r="AG286" s="215" t="s">
        <v>67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3" x14ac:dyDescent="0.2">
      <c r="A287" s="222"/>
      <c r="B287" s="223"/>
      <c r="C287" s="248" t="s">
        <v>130</v>
      </c>
      <c r="D287" s="228"/>
      <c r="E287" s="229">
        <v>414.6</v>
      </c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25"/>
      <c r="Z287" s="215"/>
      <c r="AA287" s="215"/>
      <c r="AB287" s="215"/>
      <c r="AC287" s="215"/>
      <c r="AD287" s="215"/>
      <c r="AE287" s="215"/>
      <c r="AF287" s="215"/>
      <c r="AG287" s="215" t="s">
        <v>67</v>
      </c>
      <c r="AH287" s="215">
        <v>1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3" x14ac:dyDescent="0.2">
      <c r="A288" s="222"/>
      <c r="B288" s="223"/>
      <c r="C288" s="247" t="s">
        <v>167</v>
      </c>
      <c r="D288" s="226"/>
      <c r="E288" s="227"/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25"/>
      <c r="Z288" s="215"/>
      <c r="AA288" s="215"/>
      <c r="AB288" s="215"/>
      <c r="AC288" s="215"/>
      <c r="AD288" s="215"/>
      <c r="AE288" s="215"/>
      <c r="AF288" s="215"/>
      <c r="AG288" s="215" t="s">
        <v>67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3" x14ac:dyDescent="0.2">
      <c r="A289" s="222"/>
      <c r="B289" s="223"/>
      <c r="C289" s="247" t="s">
        <v>168</v>
      </c>
      <c r="D289" s="226"/>
      <c r="E289" s="227">
        <v>33.4</v>
      </c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25"/>
      <c r="Z289" s="215"/>
      <c r="AA289" s="215"/>
      <c r="AB289" s="215"/>
      <c r="AC289" s="215"/>
      <c r="AD289" s="215"/>
      <c r="AE289" s="215"/>
      <c r="AF289" s="215"/>
      <c r="AG289" s="215" t="s">
        <v>67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1" x14ac:dyDescent="0.2">
      <c r="A290" s="238">
        <v>55</v>
      </c>
      <c r="B290" s="239" t="s">
        <v>365</v>
      </c>
      <c r="C290" s="246" t="s">
        <v>366</v>
      </c>
      <c r="D290" s="240" t="s">
        <v>118</v>
      </c>
      <c r="E290" s="241">
        <v>448</v>
      </c>
      <c r="F290" s="242"/>
      <c r="G290" s="243">
        <f>ROUND(E290*F290,2)</f>
        <v>0</v>
      </c>
      <c r="H290" s="242"/>
      <c r="I290" s="243">
        <f>ROUND(E290*H290,2)</f>
        <v>0</v>
      </c>
      <c r="J290" s="242"/>
      <c r="K290" s="243">
        <f>ROUND(E290*J290,2)</f>
        <v>0</v>
      </c>
      <c r="L290" s="243">
        <v>21</v>
      </c>
      <c r="M290" s="243">
        <f>G290*(1+L290/100)</f>
        <v>0</v>
      </c>
      <c r="N290" s="241">
        <v>0</v>
      </c>
      <c r="O290" s="241">
        <f>ROUND(E290*N290,2)</f>
        <v>0</v>
      </c>
      <c r="P290" s="241">
        <v>0</v>
      </c>
      <c r="Q290" s="241">
        <f>ROUND(E290*P290,2)</f>
        <v>0</v>
      </c>
      <c r="R290" s="243"/>
      <c r="S290" s="243" t="s">
        <v>119</v>
      </c>
      <c r="T290" s="244" t="s">
        <v>120</v>
      </c>
      <c r="U290" s="225">
        <v>0.122</v>
      </c>
      <c r="V290" s="225">
        <f>ROUND(E290*U290,2)</f>
        <v>54.66</v>
      </c>
      <c r="W290" s="225"/>
      <c r="X290" s="225" t="s">
        <v>121</v>
      </c>
      <c r="Y290" s="225" t="s">
        <v>122</v>
      </c>
      <c r="Z290" s="215"/>
      <c r="AA290" s="215"/>
      <c r="AB290" s="215"/>
      <c r="AC290" s="215"/>
      <c r="AD290" s="215"/>
      <c r="AE290" s="215"/>
      <c r="AF290" s="215"/>
      <c r="AG290" s="215" t="s">
        <v>123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2" x14ac:dyDescent="0.2">
      <c r="A291" s="222"/>
      <c r="B291" s="223"/>
      <c r="C291" s="247" t="s">
        <v>367</v>
      </c>
      <c r="D291" s="226"/>
      <c r="E291" s="227"/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25"/>
      <c r="Z291" s="215"/>
      <c r="AA291" s="215"/>
      <c r="AB291" s="215"/>
      <c r="AC291" s="215"/>
      <c r="AD291" s="215"/>
      <c r="AE291" s="215"/>
      <c r="AF291" s="215"/>
      <c r="AG291" s="215" t="s">
        <v>67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3" x14ac:dyDescent="0.2">
      <c r="A292" s="222"/>
      <c r="B292" s="223"/>
      <c r="C292" s="247" t="s">
        <v>368</v>
      </c>
      <c r="D292" s="226"/>
      <c r="E292" s="227">
        <v>448</v>
      </c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25"/>
      <c r="Z292" s="215"/>
      <c r="AA292" s="215"/>
      <c r="AB292" s="215"/>
      <c r="AC292" s="215"/>
      <c r="AD292" s="215"/>
      <c r="AE292" s="215"/>
      <c r="AF292" s="215"/>
      <c r="AG292" s="215" t="s">
        <v>67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1" x14ac:dyDescent="0.2">
      <c r="A293" s="238">
        <v>56</v>
      </c>
      <c r="B293" s="239" t="s">
        <v>369</v>
      </c>
      <c r="C293" s="246" t="s">
        <v>370</v>
      </c>
      <c r="D293" s="240" t="s">
        <v>118</v>
      </c>
      <c r="E293" s="241">
        <v>448</v>
      </c>
      <c r="F293" s="242"/>
      <c r="G293" s="243">
        <f>ROUND(E293*F293,2)</f>
        <v>0</v>
      </c>
      <c r="H293" s="242"/>
      <c r="I293" s="243">
        <f>ROUND(E293*H293,2)</f>
        <v>0</v>
      </c>
      <c r="J293" s="242"/>
      <c r="K293" s="243">
        <f>ROUND(E293*J293,2)</f>
        <v>0</v>
      </c>
      <c r="L293" s="243">
        <v>21</v>
      </c>
      <c r="M293" s="243">
        <f>G293*(1+L293/100)</f>
        <v>0</v>
      </c>
      <c r="N293" s="241">
        <v>0</v>
      </c>
      <c r="O293" s="241">
        <f>ROUND(E293*N293,2)</f>
        <v>0</v>
      </c>
      <c r="P293" s="241">
        <v>0</v>
      </c>
      <c r="Q293" s="241">
        <f>ROUND(E293*P293,2)</f>
        <v>0</v>
      </c>
      <c r="R293" s="243"/>
      <c r="S293" s="243" t="s">
        <v>119</v>
      </c>
      <c r="T293" s="244" t="s">
        <v>120</v>
      </c>
      <c r="U293" s="225">
        <v>0.49717</v>
      </c>
      <c r="V293" s="225">
        <f>ROUND(E293*U293,2)</f>
        <v>222.73</v>
      </c>
      <c r="W293" s="225"/>
      <c r="X293" s="225" t="s">
        <v>121</v>
      </c>
      <c r="Y293" s="225" t="s">
        <v>122</v>
      </c>
      <c r="Z293" s="215"/>
      <c r="AA293" s="215"/>
      <c r="AB293" s="215"/>
      <c r="AC293" s="215"/>
      <c r="AD293" s="215"/>
      <c r="AE293" s="215"/>
      <c r="AF293" s="215"/>
      <c r="AG293" s="215" t="s">
        <v>123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2" x14ac:dyDescent="0.2">
      <c r="A294" s="222"/>
      <c r="B294" s="223"/>
      <c r="C294" s="247" t="s">
        <v>371</v>
      </c>
      <c r="D294" s="226"/>
      <c r="E294" s="227"/>
      <c r="F294" s="225"/>
      <c r="G294" s="225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25"/>
      <c r="Z294" s="215"/>
      <c r="AA294" s="215"/>
      <c r="AB294" s="215"/>
      <c r="AC294" s="215"/>
      <c r="AD294" s="215"/>
      <c r="AE294" s="215"/>
      <c r="AF294" s="215"/>
      <c r="AG294" s="215" t="s">
        <v>67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3" x14ac:dyDescent="0.2">
      <c r="A295" s="222"/>
      <c r="B295" s="223"/>
      <c r="C295" s="247" t="s">
        <v>157</v>
      </c>
      <c r="D295" s="226"/>
      <c r="E295" s="227"/>
      <c r="F295" s="225"/>
      <c r="G295" s="225"/>
      <c r="H295" s="225"/>
      <c r="I295" s="225"/>
      <c r="J295" s="225"/>
      <c r="K295" s="225"/>
      <c r="L295" s="225"/>
      <c r="M295" s="225"/>
      <c r="N295" s="224"/>
      <c r="O295" s="224"/>
      <c r="P295" s="224"/>
      <c r="Q295" s="224"/>
      <c r="R295" s="225"/>
      <c r="S295" s="225"/>
      <c r="T295" s="225"/>
      <c r="U295" s="225"/>
      <c r="V295" s="225"/>
      <c r="W295" s="225"/>
      <c r="X295" s="225"/>
      <c r="Y295" s="225"/>
      <c r="Z295" s="215"/>
      <c r="AA295" s="215"/>
      <c r="AB295" s="215"/>
      <c r="AC295" s="215"/>
      <c r="AD295" s="215"/>
      <c r="AE295" s="215"/>
      <c r="AF295" s="215"/>
      <c r="AG295" s="215" t="s">
        <v>67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3" x14ac:dyDescent="0.2">
      <c r="A296" s="222"/>
      <c r="B296" s="223"/>
      <c r="C296" s="247" t="s">
        <v>158</v>
      </c>
      <c r="D296" s="226"/>
      <c r="E296" s="227">
        <v>85.7</v>
      </c>
      <c r="F296" s="225"/>
      <c r="G296" s="225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25"/>
      <c r="Z296" s="215"/>
      <c r="AA296" s="215"/>
      <c r="AB296" s="215"/>
      <c r="AC296" s="215"/>
      <c r="AD296" s="215"/>
      <c r="AE296" s="215"/>
      <c r="AF296" s="215"/>
      <c r="AG296" s="215" t="s">
        <v>67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3" x14ac:dyDescent="0.2">
      <c r="A297" s="222"/>
      <c r="B297" s="223"/>
      <c r="C297" s="247" t="s">
        <v>159</v>
      </c>
      <c r="D297" s="226"/>
      <c r="E297" s="227">
        <v>85</v>
      </c>
      <c r="F297" s="225"/>
      <c r="G297" s="225"/>
      <c r="H297" s="225"/>
      <c r="I297" s="225"/>
      <c r="J297" s="225"/>
      <c r="K297" s="225"/>
      <c r="L297" s="225"/>
      <c r="M297" s="225"/>
      <c r="N297" s="224"/>
      <c r="O297" s="224"/>
      <c r="P297" s="224"/>
      <c r="Q297" s="224"/>
      <c r="R297" s="225"/>
      <c r="S297" s="225"/>
      <c r="T297" s="225"/>
      <c r="U297" s="225"/>
      <c r="V297" s="225"/>
      <c r="W297" s="225"/>
      <c r="X297" s="225"/>
      <c r="Y297" s="225"/>
      <c r="Z297" s="215"/>
      <c r="AA297" s="215"/>
      <c r="AB297" s="215"/>
      <c r="AC297" s="215"/>
      <c r="AD297" s="215"/>
      <c r="AE297" s="215"/>
      <c r="AF297" s="215"/>
      <c r="AG297" s="215" t="s">
        <v>67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3" x14ac:dyDescent="0.2">
      <c r="A298" s="222"/>
      <c r="B298" s="223"/>
      <c r="C298" s="247" t="s">
        <v>160</v>
      </c>
      <c r="D298" s="226"/>
      <c r="E298" s="227"/>
      <c r="F298" s="225"/>
      <c r="G298" s="225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25"/>
      <c r="Z298" s="215"/>
      <c r="AA298" s="215"/>
      <c r="AB298" s="215"/>
      <c r="AC298" s="215"/>
      <c r="AD298" s="215"/>
      <c r="AE298" s="215"/>
      <c r="AF298" s="215"/>
      <c r="AG298" s="215" t="s">
        <v>67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3" x14ac:dyDescent="0.2">
      <c r="A299" s="222"/>
      <c r="B299" s="223"/>
      <c r="C299" s="247" t="s">
        <v>161</v>
      </c>
      <c r="D299" s="226"/>
      <c r="E299" s="227">
        <v>100.7</v>
      </c>
      <c r="F299" s="225"/>
      <c r="G299" s="225"/>
      <c r="H299" s="225"/>
      <c r="I299" s="225"/>
      <c r="J299" s="225"/>
      <c r="K299" s="225"/>
      <c r="L299" s="225"/>
      <c r="M299" s="225"/>
      <c r="N299" s="224"/>
      <c r="O299" s="224"/>
      <c r="P299" s="224"/>
      <c r="Q299" s="224"/>
      <c r="R299" s="225"/>
      <c r="S299" s="225"/>
      <c r="T299" s="225"/>
      <c r="U299" s="225"/>
      <c r="V299" s="225"/>
      <c r="W299" s="225"/>
      <c r="X299" s="225"/>
      <c r="Y299" s="225"/>
      <c r="Z299" s="215"/>
      <c r="AA299" s="215"/>
      <c r="AB299" s="215"/>
      <c r="AC299" s="215"/>
      <c r="AD299" s="215"/>
      <c r="AE299" s="215"/>
      <c r="AF299" s="215"/>
      <c r="AG299" s="215" t="s">
        <v>67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3" x14ac:dyDescent="0.2">
      <c r="A300" s="222"/>
      <c r="B300" s="223"/>
      <c r="C300" s="247" t="s">
        <v>162</v>
      </c>
      <c r="D300" s="226"/>
      <c r="E300" s="227"/>
      <c r="F300" s="225"/>
      <c r="G300" s="225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25"/>
      <c r="Z300" s="215"/>
      <c r="AA300" s="215"/>
      <c r="AB300" s="215"/>
      <c r="AC300" s="215"/>
      <c r="AD300" s="215"/>
      <c r="AE300" s="215"/>
      <c r="AF300" s="215"/>
      <c r="AG300" s="215" t="s">
        <v>67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3" x14ac:dyDescent="0.2">
      <c r="A301" s="222"/>
      <c r="B301" s="223"/>
      <c r="C301" s="247" t="s">
        <v>163</v>
      </c>
      <c r="D301" s="226"/>
      <c r="E301" s="227">
        <v>59.2</v>
      </c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25"/>
      <c r="Z301" s="215"/>
      <c r="AA301" s="215"/>
      <c r="AB301" s="215"/>
      <c r="AC301" s="215"/>
      <c r="AD301" s="215"/>
      <c r="AE301" s="215"/>
      <c r="AF301" s="215"/>
      <c r="AG301" s="215" t="s">
        <v>67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3" x14ac:dyDescent="0.2">
      <c r="A302" s="222"/>
      <c r="B302" s="223"/>
      <c r="C302" s="247" t="s">
        <v>164</v>
      </c>
      <c r="D302" s="226"/>
      <c r="E302" s="227"/>
      <c r="F302" s="225"/>
      <c r="G302" s="225"/>
      <c r="H302" s="225"/>
      <c r="I302" s="225"/>
      <c r="J302" s="225"/>
      <c r="K302" s="225"/>
      <c r="L302" s="225"/>
      <c r="M302" s="225"/>
      <c r="N302" s="224"/>
      <c r="O302" s="224"/>
      <c r="P302" s="224"/>
      <c r="Q302" s="224"/>
      <c r="R302" s="225"/>
      <c r="S302" s="225"/>
      <c r="T302" s="225"/>
      <c r="U302" s="225"/>
      <c r="V302" s="225"/>
      <c r="W302" s="225"/>
      <c r="X302" s="225"/>
      <c r="Y302" s="225"/>
      <c r="Z302" s="215"/>
      <c r="AA302" s="215"/>
      <c r="AB302" s="215"/>
      <c r="AC302" s="215"/>
      <c r="AD302" s="215"/>
      <c r="AE302" s="215"/>
      <c r="AF302" s="215"/>
      <c r="AG302" s="215" t="s">
        <v>67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3" x14ac:dyDescent="0.2">
      <c r="A303" s="222"/>
      <c r="B303" s="223"/>
      <c r="C303" s="247" t="s">
        <v>165</v>
      </c>
      <c r="D303" s="226"/>
      <c r="E303" s="227">
        <v>58.9</v>
      </c>
      <c r="F303" s="225"/>
      <c r="G303" s="225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25"/>
      <c r="Z303" s="215"/>
      <c r="AA303" s="215"/>
      <c r="AB303" s="215"/>
      <c r="AC303" s="215"/>
      <c r="AD303" s="215"/>
      <c r="AE303" s="215"/>
      <c r="AF303" s="215"/>
      <c r="AG303" s="215" t="s">
        <v>67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3" x14ac:dyDescent="0.2">
      <c r="A304" s="222"/>
      <c r="B304" s="223"/>
      <c r="C304" s="247" t="s">
        <v>166</v>
      </c>
      <c r="D304" s="226"/>
      <c r="E304" s="227">
        <v>25.1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25"/>
      <c r="Z304" s="215"/>
      <c r="AA304" s="215"/>
      <c r="AB304" s="215"/>
      <c r="AC304" s="215"/>
      <c r="AD304" s="215"/>
      <c r="AE304" s="215"/>
      <c r="AF304" s="215"/>
      <c r="AG304" s="215" t="s">
        <v>67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3" x14ac:dyDescent="0.2">
      <c r="A305" s="222"/>
      <c r="B305" s="223"/>
      <c r="C305" s="248" t="s">
        <v>130</v>
      </c>
      <c r="D305" s="228"/>
      <c r="E305" s="229">
        <v>414.6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25"/>
      <c r="Z305" s="215"/>
      <c r="AA305" s="215"/>
      <c r="AB305" s="215"/>
      <c r="AC305" s="215"/>
      <c r="AD305" s="215"/>
      <c r="AE305" s="215"/>
      <c r="AF305" s="215"/>
      <c r="AG305" s="215" t="s">
        <v>67</v>
      </c>
      <c r="AH305" s="215">
        <v>1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3" x14ac:dyDescent="0.2">
      <c r="A306" s="222"/>
      <c r="B306" s="223"/>
      <c r="C306" s="247" t="s">
        <v>167</v>
      </c>
      <c r="D306" s="226"/>
      <c r="E306" s="227"/>
      <c r="F306" s="225"/>
      <c r="G306" s="225"/>
      <c r="H306" s="225"/>
      <c r="I306" s="225"/>
      <c r="J306" s="225"/>
      <c r="K306" s="225"/>
      <c r="L306" s="225"/>
      <c r="M306" s="225"/>
      <c r="N306" s="224"/>
      <c r="O306" s="224"/>
      <c r="P306" s="224"/>
      <c r="Q306" s="224"/>
      <c r="R306" s="225"/>
      <c r="S306" s="225"/>
      <c r="T306" s="225"/>
      <c r="U306" s="225"/>
      <c r="V306" s="225"/>
      <c r="W306" s="225"/>
      <c r="X306" s="225"/>
      <c r="Y306" s="225"/>
      <c r="Z306" s="215"/>
      <c r="AA306" s="215"/>
      <c r="AB306" s="215"/>
      <c r="AC306" s="215"/>
      <c r="AD306" s="215"/>
      <c r="AE306" s="215"/>
      <c r="AF306" s="215"/>
      <c r="AG306" s="215" t="s">
        <v>67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 x14ac:dyDescent="0.2">
      <c r="A307" s="222"/>
      <c r="B307" s="223"/>
      <c r="C307" s="247" t="s">
        <v>168</v>
      </c>
      <c r="D307" s="226"/>
      <c r="E307" s="227">
        <v>33.4</v>
      </c>
      <c r="F307" s="225"/>
      <c r="G307" s="225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25"/>
      <c r="Z307" s="215"/>
      <c r="AA307" s="215"/>
      <c r="AB307" s="215"/>
      <c r="AC307" s="215"/>
      <c r="AD307" s="215"/>
      <c r="AE307" s="215"/>
      <c r="AF307" s="215"/>
      <c r="AG307" s="215" t="s">
        <v>67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3" x14ac:dyDescent="0.2">
      <c r="A308" s="222"/>
      <c r="B308" s="223"/>
      <c r="C308" s="248" t="s">
        <v>130</v>
      </c>
      <c r="D308" s="228"/>
      <c r="E308" s="229">
        <v>33.4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25"/>
      <c r="Z308" s="215"/>
      <c r="AA308" s="215"/>
      <c r="AB308" s="215"/>
      <c r="AC308" s="215"/>
      <c r="AD308" s="215"/>
      <c r="AE308" s="215"/>
      <c r="AF308" s="215"/>
      <c r="AG308" s="215" t="s">
        <v>67</v>
      </c>
      <c r="AH308" s="215">
        <v>1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38">
        <v>57</v>
      </c>
      <c r="B309" s="239" t="s">
        <v>372</v>
      </c>
      <c r="C309" s="246" t="s">
        <v>373</v>
      </c>
      <c r="D309" s="240" t="s">
        <v>118</v>
      </c>
      <c r="E309" s="241">
        <v>89.6</v>
      </c>
      <c r="F309" s="242"/>
      <c r="G309" s="243">
        <f>ROUND(E309*F309,2)</f>
        <v>0</v>
      </c>
      <c r="H309" s="242"/>
      <c r="I309" s="243">
        <f>ROUND(E309*H309,2)</f>
        <v>0</v>
      </c>
      <c r="J309" s="242"/>
      <c r="K309" s="243">
        <f>ROUND(E309*J309,2)</f>
        <v>0</v>
      </c>
      <c r="L309" s="243">
        <v>21</v>
      </c>
      <c r="M309" s="243">
        <f>G309*(1+L309/100)</f>
        <v>0</v>
      </c>
      <c r="N309" s="241">
        <v>1.2999999999999999E-4</v>
      </c>
      <c r="O309" s="241">
        <f>ROUND(E309*N309,2)</f>
        <v>0.01</v>
      </c>
      <c r="P309" s="241">
        <v>0</v>
      </c>
      <c r="Q309" s="241">
        <f>ROUND(E309*P309,2)</f>
        <v>0</v>
      </c>
      <c r="R309" s="243"/>
      <c r="S309" s="243" t="s">
        <v>119</v>
      </c>
      <c r="T309" s="244" t="s">
        <v>120</v>
      </c>
      <c r="U309" s="225">
        <v>0</v>
      </c>
      <c r="V309" s="225">
        <f>ROUND(E309*U309,2)</f>
        <v>0</v>
      </c>
      <c r="W309" s="225"/>
      <c r="X309" s="225" t="s">
        <v>203</v>
      </c>
      <c r="Y309" s="225" t="s">
        <v>122</v>
      </c>
      <c r="Z309" s="215"/>
      <c r="AA309" s="215"/>
      <c r="AB309" s="215"/>
      <c r="AC309" s="215"/>
      <c r="AD309" s="215"/>
      <c r="AE309" s="215"/>
      <c r="AF309" s="215"/>
      <c r="AG309" s="215" t="s">
        <v>204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ht="22.5" outlineLevel="2" x14ac:dyDescent="0.2">
      <c r="A310" s="222"/>
      <c r="B310" s="223"/>
      <c r="C310" s="247" t="s">
        <v>259</v>
      </c>
      <c r="D310" s="226"/>
      <c r="E310" s="227"/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25"/>
      <c r="Z310" s="215"/>
      <c r="AA310" s="215"/>
      <c r="AB310" s="215"/>
      <c r="AC310" s="215"/>
      <c r="AD310" s="215"/>
      <c r="AE310" s="215"/>
      <c r="AF310" s="215"/>
      <c r="AG310" s="215" t="s">
        <v>67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3" x14ac:dyDescent="0.2">
      <c r="A311" s="222"/>
      <c r="B311" s="223"/>
      <c r="C311" s="247" t="s">
        <v>374</v>
      </c>
      <c r="D311" s="226"/>
      <c r="E311" s="227">
        <v>89.6</v>
      </c>
      <c r="F311" s="225"/>
      <c r="G311" s="225"/>
      <c r="H311" s="225"/>
      <c r="I311" s="225"/>
      <c r="J311" s="225"/>
      <c r="K311" s="225"/>
      <c r="L311" s="225"/>
      <c r="M311" s="225"/>
      <c r="N311" s="224"/>
      <c r="O311" s="224"/>
      <c r="P311" s="224"/>
      <c r="Q311" s="224"/>
      <c r="R311" s="225"/>
      <c r="S311" s="225"/>
      <c r="T311" s="225"/>
      <c r="U311" s="225"/>
      <c r="V311" s="225"/>
      <c r="W311" s="225"/>
      <c r="X311" s="225"/>
      <c r="Y311" s="225"/>
      <c r="Z311" s="215"/>
      <c r="AA311" s="215"/>
      <c r="AB311" s="215"/>
      <c r="AC311" s="215"/>
      <c r="AD311" s="215"/>
      <c r="AE311" s="215"/>
      <c r="AF311" s="215"/>
      <c r="AG311" s="215" t="s">
        <v>67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38">
        <v>58</v>
      </c>
      <c r="B312" s="239" t="s">
        <v>375</v>
      </c>
      <c r="C312" s="246" t="s">
        <v>376</v>
      </c>
      <c r="D312" s="240" t="s">
        <v>199</v>
      </c>
      <c r="E312" s="241">
        <v>500</v>
      </c>
      <c r="F312" s="242"/>
      <c r="G312" s="243">
        <f>ROUND(E312*F312,2)</f>
        <v>0</v>
      </c>
      <c r="H312" s="242"/>
      <c r="I312" s="243">
        <f>ROUND(E312*H312,2)</f>
        <v>0</v>
      </c>
      <c r="J312" s="242"/>
      <c r="K312" s="243">
        <f>ROUND(E312*J312,2)</f>
        <v>0</v>
      </c>
      <c r="L312" s="243">
        <v>21</v>
      </c>
      <c r="M312" s="243">
        <f>G312*(1+L312/100)</f>
        <v>0</v>
      </c>
      <c r="N312" s="241">
        <v>2.0000000000000001E-4</v>
      </c>
      <c r="O312" s="241">
        <f>ROUND(E312*N312,2)</f>
        <v>0.1</v>
      </c>
      <c r="P312" s="241">
        <v>0</v>
      </c>
      <c r="Q312" s="241">
        <f>ROUND(E312*P312,2)</f>
        <v>0</v>
      </c>
      <c r="R312" s="243"/>
      <c r="S312" s="243" t="s">
        <v>119</v>
      </c>
      <c r="T312" s="244" t="s">
        <v>120</v>
      </c>
      <c r="U312" s="225">
        <v>0</v>
      </c>
      <c r="V312" s="225">
        <f>ROUND(E312*U312,2)</f>
        <v>0</v>
      </c>
      <c r="W312" s="225"/>
      <c r="X312" s="225" t="s">
        <v>203</v>
      </c>
      <c r="Y312" s="225" t="s">
        <v>122</v>
      </c>
      <c r="Z312" s="215"/>
      <c r="AA312" s="215"/>
      <c r="AB312" s="215"/>
      <c r="AC312" s="215"/>
      <c r="AD312" s="215"/>
      <c r="AE312" s="215"/>
      <c r="AF312" s="215"/>
      <c r="AG312" s="215" t="s">
        <v>204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ht="22.5" outlineLevel="2" x14ac:dyDescent="0.2">
      <c r="A313" s="222"/>
      <c r="B313" s="223"/>
      <c r="C313" s="247" t="s">
        <v>377</v>
      </c>
      <c r="D313" s="226"/>
      <c r="E313" s="227"/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25"/>
      <c r="Z313" s="215"/>
      <c r="AA313" s="215"/>
      <c r="AB313" s="215"/>
      <c r="AC313" s="215"/>
      <c r="AD313" s="215"/>
      <c r="AE313" s="215"/>
      <c r="AF313" s="215"/>
      <c r="AG313" s="215" t="s">
        <v>67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3" x14ac:dyDescent="0.2">
      <c r="A314" s="222"/>
      <c r="B314" s="223"/>
      <c r="C314" s="247" t="s">
        <v>378</v>
      </c>
      <c r="D314" s="226"/>
      <c r="E314" s="227">
        <v>497.78</v>
      </c>
      <c r="F314" s="225"/>
      <c r="G314" s="225"/>
      <c r="H314" s="225"/>
      <c r="I314" s="225"/>
      <c r="J314" s="225"/>
      <c r="K314" s="225"/>
      <c r="L314" s="225"/>
      <c r="M314" s="225"/>
      <c r="N314" s="224"/>
      <c r="O314" s="224"/>
      <c r="P314" s="224"/>
      <c r="Q314" s="224"/>
      <c r="R314" s="225"/>
      <c r="S314" s="225"/>
      <c r="T314" s="225"/>
      <c r="U314" s="225"/>
      <c r="V314" s="225"/>
      <c r="W314" s="225"/>
      <c r="X314" s="225"/>
      <c r="Y314" s="225"/>
      <c r="Z314" s="215"/>
      <c r="AA314" s="215"/>
      <c r="AB314" s="215"/>
      <c r="AC314" s="215"/>
      <c r="AD314" s="215"/>
      <c r="AE314" s="215"/>
      <c r="AF314" s="215"/>
      <c r="AG314" s="215" t="s">
        <v>67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3" x14ac:dyDescent="0.2">
      <c r="A315" s="222"/>
      <c r="B315" s="223"/>
      <c r="C315" s="247" t="s">
        <v>379</v>
      </c>
      <c r="D315" s="226"/>
      <c r="E315" s="227">
        <v>2.2200000000000002</v>
      </c>
      <c r="F315" s="225"/>
      <c r="G315" s="225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25"/>
      <c r="Z315" s="215"/>
      <c r="AA315" s="215"/>
      <c r="AB315" s="215"/>
      <c r="AC315" s="215"/>
      <c r="AD315" s="215"/>
      <c r="AE315" s="215"/>
      <c r="AF315" s="215"/>
      <c r="AG315" s="215" t="s">
        <v>67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1" x14ac:dyDescent="0.2">
      <c r="A316" s="238">
        <v>59</v>
      </c>
      <c r="B316" s="239" t="s">
        <v>380</v>
      </c>
      <c r="C316" s="246" t="s">
        <v>381</v>
      </c>
      <c r="D316" s="240" t="s">
        <v>199</v>
      </c>
      <c r="E316" s="241">
        <v>14</v>
      </c>
      <c r="F316" s="242"/>
      <c r="G316" s="243">
        <f>ROUND(E316*F316,2)</f>
        <v>0</v>
      </c>
      <c r="H316" s="242"/>
      <c r="I316" s="243">
        <f>ROUND(E316*H316,2)</f>
        <v>0</v>
      </c>
      <c r="J316" s="242"/>
      <c r="K316" s="243">
        <f>ROUND(E316*J316,2)</f>
        <v>0</v>
      </c>
      <c r="L316" s="243">
        <v>21</v>
      </c>
      <c r="M316" s="243">
        <f>G316*(1+L316/100)</f>
        <v>0</v>
      </c>
      <c r="N316" s="241">
        <v>2.7999999999999998E-4</v>
      </c>
      <c r="O316" s="241">
        <f>ROUND(E316*N316,2)</f>
        <v>0</v>
      </c>
      <c r="P316" s="241">
        <v>0</v>
      </c>
      <c r="Q316" s="241">
        <f>ROUND(E316*P316,2)</f>
        <v>0</v>
      </c>
      <c r="R316" s="243"/>
      <c r="S316" s="243" t="s">
        <v>119</v>
      </c>
      <c r="T316" s="244" t="s">
        <v>120</v>
      </c>
      <c r="U316" s="225">
        <v>0.24399999999999999</v>
      </c>
      <c r="V316" s="225">
        <f>ROUND(E316*U316,2)</f>
        <v>3.42</v>
      </c>
      <c r="W316" s="225"/>
      <c r="X316" s="225" t="s">
        <v>121</v>
      </c>
      <c r="Y316" s="225" t="s">
        <v>122</v>
      </c>
      <c r="Z316" s="215"/>
      <c r="AA316" s="215"/>
      <c r="AB316" s="215"/>
      <c r="AC316" s="215"/>
      <c r="AD316" s="215"/>
      <c r="AE316" s="215"/>
      <c r="AF316" s="215"/>
      <c r="AG316" s="215" t="s">
        <v>123</v>
      </c>
      <c r="AH316" s="215"/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2" x14ac:dyDescent="0.2">
      <c r="A317" s="222"/>
      <c r="B317" s="223"/>
      <c r="C317" s="247" t="s">
        <v>382</v>
      </c>
      <c r="D317" s="226"/>
      <c r="E317" s="227"/>
      <c r="F317" s="225"/>
      <c r="G317" s="225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25"/>
      <c r="Z317" s="215"/>
      <c r="AA317" s="215"/>
      <c r="AB317" s="215"/>
      <c r="AC317" s="215"/>
      <c r="AD317" s="215"/>
      <c r="AE317" s="215"/>
      <c r="AF317" s="215"/>
      <c r="AG317" s="215" t="s">
        <v>67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3" x14ac:dyDescent="0.2">
      <c r="A318" s="222"/>
      <c r="B318" s="223"/>
      <c r="C318" s="247" t="s">
        <v>383</v>
      </c>
      <c r="D318" s="226"/>
      <c r="E318" s="227">
        <v>14</v>
      </c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25"/>
      <c r="Z318" s="215"/>
      <c r="AA318" s="215"/>
      <c r="AB318" s="215"/>
      <c r="AC318" s="215"/>
      <c r="AD318" s="215"/>
      <c r="AE318" s="215"/>
      <c r="AF318" s="215"/>
      <c r="AG318" s="215" t="s">
        <v>67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3" x14ac:dyDescent="0.2">
      <c r="A319" s="222"/>
      <c r="B319" s="223"/>
      <c r="C319" s="248" t="s">
        <v>130</v>
      </c>
      <c r="D319" s="228"/>
      <c r="E319" s="229">
        <v>14</v>
      </c>
      <c r="F319" s="225"/>
      <c r="G319" s="225"/>
      <c r="H319" s="225"/>
      <c r="I319" s="225"/>
      <c r="J319" s="225"/>
      <c r="K319" s="225"/>
      <c r="L319" s="225"/>
      <c r="M319" s="225"/>
      <c r="N319" s="224"/>
      <c r="O319" s="224"/>
      <c r="P319" s="224"/>
      <c r="Q319" s="224"/>
      <c r="R319" s="225"/>
      <c r="S319" s="225"/>
      <c r="T319" s="225"/>
      <c r="U319" s="225"/>
      <c r="V319" s="225"/>
      <c r="W319" s="225"/>
      <c r="X319" s="225"/>
      <c r="Y319" s="225"/>
      <c r="Z319" s="215"/>
      <c r="AA319" s="215"/>
      <c r="AB319" s="215"/>
      <c r="AC319" s="215"/>
      <c r="AD319" s="215"/>
      <c r="AE319" s="215"/>
      <c r="AF319" s="215"/>
      <c r="AG319" s="215" t="s">
        <v>67</v>
      </c>
      <c r="AH319" s="215">
        <v>1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1" x14ac:dyDescent="0.2">
      <c r="A320" s="238">
        <v>60</v>
      </c>
      <c r="B320" s="239" t="s">
        <v>384</v>
      </c>
      <c r="C320" s="246" t="s">
        <v>385</v>
      </c>
      <c r="D320" s="240" t="s">
        <v>199</v>
      </c>
      <c r="E320" s="241">
        <v>28</v>
      </c>
      <c r="F320" s="242"/>
      <c r="G320" s="243">
        <f>ROUND(E320*F320,2)</f>
        <v>0</v>
      </c>
      <c r="H320" s="242"/>
      <c r="I320" s="243">
        <f>ROUND(E320*H320,2)</f>
        <v>0</v>
      </c>
      <c r="J320" s="242"/>
      <c r="K320" s="243">
        <f>ROUND(E320*J320,2)</f>
        <v>0</v>
      </c>
      <c r="L320" s="243">
        <v>21</v>
      </c>
      <c r="M320" s="243">
        <f>G320*(1+L320/100)</f>
        <v>0</v>
      </c>
      <c r="N320" s="241">
        <v>1.1E-4</v>
      </c>
      <c r="O320" s="241">
        <f>ROUND(E320*N320,2)</f>
        <v>0</v>
      </c>
      <c r="P320" s="241">
        <v>0</v>
      </c>
      <c r="Q320" s="241">
        <f>ROUND(E320*P320,2)</f>
        <v>0</v>
      </c>
      <c r="R320" s="243"/>
      <c r="S320" s="243" t="s">
        <v>119</v>
      </c>
      <c r="T320" s="244" t="s">
        <v>120</v>
      </c>
      <c r="U320" s="225">
        <v>0.24399999999999999</v>
      </c>
      <c r="V320" s="225">
        <f>ROUND(E320*U320,2)</f>
        <v>6.83</v>
      </c>
      <c r="W320" s="225"/>
      <c r="X320" s="225" t="s">
        <v>121</v>
      </c>
      <c r="Y320" s="225" t="s">
        <v>122</v>
      </c>
      <c r="Z320" s="215"/>
      <c r="AA320" s="215"/>
      <c r="AB320" s="215"/>
      <c r="AC320" s="215"/>
      <c r="AD320" s="215"/>
      <c r="AE320" s="215"/>
      <c r="AF320" s="215"/>
      <c r="AG320" s="215" t="s">
        <v>123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2" x14ac:dyDescent="0.2">
      <c r="A321" s="222"/>
      <c r="B321" s="223"/>
      <c r="C321" s="247" t="s">
        <v>386</v>
      </c>
      <c r="D321" s="226"/>
      <c r="E321" s="227"/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25"/>
      <c r="Z321" s="215"/>
      <c r="AA321" s="215"/>
      <c r="AB321" s="215"/>
      <c r="AC321" s="215"/>
      <c r="AD321" s="215"/>
      <c r="AE321" s="215"/>
      <c r="AF321" s="215"/>
      <c r="AG321" s="215" t="s">
        <v>67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3" x14ac:dyDescent="0.2">
      <c r="A322" s="222"/>
      <c r="B322" s="223"/>
      <c r="C322" s="247" t="s">
        <v>387</v>
      </c>
      <c r="D322" s="226"/>
      <c r="E322" s="227">
        <v>28</v>
      </c>
      <c r="F322" s="225"/>
      <c r="G322" s="225"/>
      <c r="H322" s="225"/>
      <c r="I322" s="225"/>
      <c r="J322" s="225"/>
      <c r="K322" s="225"/>
      <c r="L322" s="225"/>
      <c r="M322" s="225"/>
      <c r="N322" s="224"/>
      <c r="O322" s="224"/>
      <c r="P322" s="224"/>
      <c r="Q322" s="224"/>
      <c r="R322" s="225"/>
      <c r="S322" s="225"/>
      <c r="T322" s="225"/>
      <c r="U322" s="225"/>
      <c r="V322" s="225"/>
      <c r="W322" s="225"/>
      <c r="X322" s="225"/>
      <c r="Y322" s="225"/>
      <c r="Z322" s="215"/>
      <c r="AA322" s="215"/>
      <c r="AB322" s="215"/>
      <c r="AC322" s="215"/>
      <c r="AD322" s="215"/>
      <c r="AE322" s="215"/>
      <c r="AF322" s="215"/>
      <c r="AG322" s="215" t="s">
        <v>67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3" x14ac:dyDescent="0.2">
      <c r="A323" s="222"/>
      <c r="B323" s="223"/>
      <c r="C323" s="248" t="s">
        <v>130</v>
      </c>
      <c r="D323" s="228"/>
      <c r="E323" s="229">
        <v>28</v>
      </c>
      <c r="F323" s="225"/>
      <c r="G323" s="225"/>
      <c r="H323" s="225"/>
      <c r="I323" s="225"/>
      <c r="J323" s="225"/>
      <c r="K323" s="225"/>
      <c r="L323" s="225"/>
      <c r="M323" s="225"/>
      <c r="N323" s="224"/>
      <c r="O323" s="224"/>
      <c r="P323" s="224"/>
      <c r="Q323" s="224"/>
      <c r="R323" s="225"/>
      <c r="S323" s="225"/>
      <c r="T323" s="225"/>
      <c r="U323" s="225"/>
      <c r="V323" s="225"/>
      <c r="W323" s="225"/>
      <c r="X323" s="225"/>
      <c r="Y323" s="225"/>
      <c r="Z323" s="215"/>
      <c r="AA323" s="215"/>
      <c r="AB323" s="215"/>
      <c r="AC323" s="215"/>
      <c r="AD323" s="215"/>
      <c r="AE323" s="215"/>
      <c r="AF323" s="215"/>
      <c r="AG323" s="215" t="s">
        <v>67</v>
      </c>
      <c r="AH323" s="215">
        <v>1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38">
        <v>61</v>
      </c>
      <c r="B324" s="239" t="s">
        <v>388</v>
      </c>
      <c r="C324" s="246" t="s">
        <v>389</v>
      </c>
      <c r="D324" s="240" t="s">
        <v>199</v>
      </c>
      <c r="E324" s="241">
        <v>14</v>
      </c>
      <c r="F324" s="242"/>
      <c r="G324" s="243">
        <f>ROUND(E324*F324,2)</f>
        <v>0</v>
      </c>
      <c r="H324" s="242"/>
      <c r="I324" s="243">
        <f>ROUND(E324*H324,2)</f>
        <v>0</v>
      </c>
      <c r="J324" s="242"/>
      <c r="K324" s="243">
        <f>ROUND(E324*J324,2)</f>
        <v>0</v>
      </c>
      <c r="L324" s="243">
        <v>21</v>
      </c>
      <c r="M324" s="243">
        <f>G324*(1+L324/100)</f>
        <v>0</v>
      </c>
      <c r="N324" s="241">
        <v>1.2999999999999999E-4</v>
      </c>
      <c r="O324" s="241">
        <f>ROUND(E324*N324,2)</f>
        <v>0</v>
      </c>
      <c r="P324" s="241">
        <v>0</v>
      </c>
      <c r="Q324" s="241">
        <f>ROUND(E324*P324,2)</f>
        <v>0</v>
      </c>
      <c r="R324" s="243"/>
      <c r="S324" s="243" t="s">
        <v>119</v>
      </c>
      <c r="T324" s="244" t="s">
        <v>120</v>
      </c>
      <c r="U324" s="225">
        <v>0.24399999999999999</v>
      </c>
      <c r="V324" s="225">
        <f>ROUND(E324*U324,2)</f>
        <v>3.42</v>
      </c>
      <c r="W324" s="225"/>
      <c r="X324" s="225" t="s">
        <v>121</v>
      </c>
      <c r="Y324" s="225" t="s">
        <v>122</v>
      </c>
      <c r="Z324" s="215"/>
      <c r="AA324" s="215"/>
      <c r="AB324" s="215"/>
      <c r="AC324" s="215"/>
      <c r="AD324" s="215"/>
      <c r="AE324" s="215"/>
      <c r="AF324" s="215"/>
      <c r="AG324" s="215" t="s">
        <v>123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ht="22.5" outlineLevel="2" x14ac:dyDescent="0.2">
      <c r="A325" s="222"/>
      <c r="B325" s="223"/>
      <c r="C325" s="247" t="s">
        <v>390</v>
      </c>
      <c r="D325" s="226"/>
      <c r="E325" s="227"/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25"/>
      <c r="Z325" s="215"/>
      <c r="AA325" s="215"/>
      <c r="AB325" s="215"/>
      <c r="AC325" s="215"/>
      <c r="AD325" s="215"/>
      <c r="AE325" s="215"/>
      <c r="AF325" s="215"/>
      <c r="AG325" s="215" t="s">
        <v>67</v>
      </c>
      <c r="AH325" s="215">
        <v>0</v>
      </c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3" x14ac:dyDescent="0.2">
      <c r="A326" s="222"/>
      <c r="B326" s="223"/>
      <c r="C326" s="247" t="s">
        <v>383</v>
      </c>
      <c r="D326" s="226"/>
      <c r="E326" s="227">
        <v>14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25"/>
      <c r="Z326" s="215"/>
      <c r="AA326" s="215"/>
      <c r="AB326" s="215"/>
      <c r="AC326" s="215"/>
      <c r="AD326" s="215"/>
      <c r="AE326" s="215"/>
      <c r="AF326" s="215"/>
      <c r="AG326" s="215" t="s">
        <v>67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3" x14ac:dyDescent="0.2">
      <c r="A327" s="222"/>
      <c r="B327" s="223"/>
      <c r="C327" s="248" t="s">
        <v>130</v>
      </c>
      <c r="D327" s="228"/>
      <c r="E327" s="229">
        <v>14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25"/>
      <c r="Z327" s="215"/>
      <c r="AA327" s="215"/>
      <c r="AB327" s="215"/>
      <c r="AC327" s="215"/>
      <c r="AD327" s="215"/>
      <c r="AE327" s="215"/>
      <c r="AF327" s="215"/>
      <c r="AG327" s="215" t="s">
        <v>67</v>
      </c>
      <c r="AH327" s="215">
        <v>1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1" x14ac:dyDescent="0.2">
      <c r="A328" s="238">
        <v>62</v>
      </c>
      <c r="B328" s="239" t="s">
        <v>391</v>
      </c>
      <c r="C328" s="246" t="s">
        <v>392</v>
      </c>
      <c r="D328" s="240" t="s">
        <v>199</v>
      </c>
      <c r="E328" s="241">
        <v>28</v>
      </c>
      <c r="F328" s="242"/>
      <c r="G328" s="243">
        <f>ROUND(E328*F328,2)</f>
        <v>0</v>
      </c>
      <c r="H328" s="242"/>
      <c r="I328" s="243">
        <f>ROUND(E328*H328,2)</f>
        <v>0</v>
      </c>
      <c r="J328" s="242"/>
      <c r="K328" s="243">
        <f>ROUND(E328*J328,2)</f>
        <v>0</v>
      </c>
      <c r="L328" s="243">
        <v>21</v>
      </c>
      <c r="M328" s="243">
        <f>G328*(1+L328/100)</f>
        <v>0</v>
      </c>
      <c r="N328" s="241">
        <v>2.2000000000000001E-4</v>
      </c>
      <c r="O328" s="241">
        <f>ROUND(E328*N328,2)</f>
        <v>0.01</v>
      </c>
      <c r="P328" s="241">
        <v>0</v>
      </c>
      <c r="Q328" s="241">
        <f>ROUND(E328*P328,2)</f>
        <v>0</v>
      </c>
      <c r="R328" s="243"/>
      <c r="S328" s="243" t="s">
        <v>119</v>
      </c>
      <c r="T328" s="244" t="s">
        <v>120</v>
      </c>
      <c r="U328" s="225">
        <v>0.35216999999999998</v>
      </c>
      <c r="V328" s="225">
        <f>ROUND(E328*U328,2)</f>
        <v>9.86</v>
      </c>
      <c r="W328" s="225"/>
      <c r="X328" s="225" t="s">
        <v>121</v>
      </c>
      <c r="Y328" s="225" t="s">
        <v>122</v>
      </c>
      <c r="Z328" s="215"/>
      <c r="AA328" s="215"/>
      <c r="AB328" s="215"/>
      <c r="AC328" s="215"/>
      <c r="AD328" s="215"/>
      <c r="AE328" s="215"/>
      <c r="AF328" s="215"/>
      <c r="AG328" s="215" t="s">
        <v>123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2" x14ac:dyDescent="0.2">
      <c r="A329" s="222"/>
      <c r="B329" s="223"/>
      <c r="C329" s="247" t="s">
        <v>393</v>
      </c>
      <c r="D329" s="226"/>
      <c r="E329" s="227"/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25"/>
      <c r="Z329" s="215"/>
      <c r="AA329" s="215"/>
      <c r="AB329" s="215"/>
      <c r="AC329" s="215"/>
      <c r="AD329" s="215"/>
      <c r="AE329" s="215"/>
      <c r="AF329" s="215"/>
      <c r="AG329" s="215" t="s">
        <v>67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3" x14ac:dyDescent="0.2">
      <c r="A330" s="222"/>
      <c r="B330" s="223"/>
      <c r="C330" s="247" t="s">
        <v>387</v>
      </c>
      <c r="D330" s="226"/>
      <c r="E330" s="227">
        <v>28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25"/>
      <c r="Z330" s="215"/>
      <c r="AA330" s="215"/>
      <c r="AB330" s="215"/>
      <c r="AC330" s="215"/>
      <c r="AD330" s="215"/>
      <c r="AE330" s="215"/>
      <c r="AF330" s="215"/>
      <c r="AG330" s="215" t="s">
        <v>67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3" x14ac:dyDescent="0.2">
      <c r="A331" s="222"/>
      <c r="B331" s="223"/>
      <c r="C331" s="248" t="s">
        <v>130</v>
      </c>
      <c r="D331" s="228"/>
      <c r="E331" s="229">
        <v>28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25"/>
      <c r="Z331" s="215"/>
      <c r="AA331" s="215"/>
      <c r="AB331" s="215"/>
      <c r="AC331" s="215"/>
      <c r="AD331" s="215"/>
      <c r="AE331" s="215"/>
      <c r="AF331" s="215"/>
      <c r="AG331" s="215" t="s">
        <v>67</v>
      </c>
      <c r="AH331" s="215">
        <v>1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1" x14ac:dyDescent="0.2">
      <c r="A332" s="238">
        <v>63</v>
      </c>
      <c r="B332" s="239" t="s">
        <v>394</v>
      </c>
      <c r="C332" s="246" t="s">
        <v>395</v>
      </c>
      <c r="D332" s="240" t="s">
        <v>199</v>
      </c>
      <c r="E332" s="241">
        <v>7</v>
      </c>
      <c r="F332" s="242"/>
      <c r="G332" s="243">
        <f>ROUND(E332*F332,2)</f>
        <v>0</v>
      </c>
      <c r="H332" s="242"/>
      <c r="I332" s="243">
        <f>ROUND(E332*H332,2)</f>
        <v>0</v>
      </c>
      <c r="J332" s="242"/>
      <c r="K332" s="243">
        <f>ROUND(E332*J332,2)</f>
        <v>0</v>
      </c>
      <c r="L332" s="243">
        <v>21</v>
      </c>
      <c r="M332" s="243">
        <f>G332*(1+L332/100)</f>
        <v>0</v>
      </c>
      <c r="N332" s="241">
        <v>0</v>
      </c>
      <c r="O332" s="241">
        <f>ROUND(E332*N332,2)</f>
        <v>0</v>
      </c>
      <c r="P332" s="241">
        <v>0</v>
      </c>
      <c r="Q332" s="241">
        <f>ROUND(E332*P332,2)</f>
        <v>0</v>
      </c>
      <c r="R332" s="243"/>
      <c r="S332" s="243" t="s">
        <v>119</v>
      </c>
      <c r="T332" s="244" t="s">
        <v>120</v>
      </c>
      <c r="U332" s="225">
        <v>0.63</v>
      </c>
      <c r="V332" s="225">
        <f>ROUND(E332*U332,2)</f>
        <v>4.41</v>
      </c>
      <c r="W332" s="225"/>
      <c r="X332" s="225" t="s">
        <v>121</v>
      </c>
      <c r="Y332" s="225" t="s">
        <v>122</v>
      </c>
      <c r="Z332" s="215"/>
      <c r="AA332" s="215"/>
      <c r="AB332" s="215"/>
      <c r="AC332" s="215"/>
      <c r="AD332" s="215"/>
      <c r="AE332" s="215"/>
      <c r="AF332" s="215"/>
      <c r="AG332" s="215" t="s">
        <v>123</v>
      </c>
      <c r="AH332" s="215"/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2" x14ac:dyDescent="0.2">
      <c r="A333" s="222"/>
      <c r="B333" s="223"/>
      <c r="C333" s="247" t="s">
        <v>396</v>
      </c>
      <c r="D333" s="226"/>
      <c r="E333" s="227">
        <v>7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25"/>
      <c r="Z333" s="215"/>
      <c r="AA333" s="215"/>
      <c r="AB333" s="215"/>
      <c r="AC333" s="215"/>
      <c r="AD333" s="215"/>
      <c r="AE333" s="215"/>
      <c r="AF333" s="215"/>
      <c r="AG333" s="215" t="s">
        <v>67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1" x14ac:dyDescent="0.2">
      <c r="A334" s="238">
        <v>64</v>
      </c>
      <c r="B334" s="239" t="s">
        <v>397</v>
      </c>
      <c r="C334" s="246" t="s">
        <v>398</v>
      </c>
      <c r="D334" s="240" t="s">
        <v>399</v>
      </c>
      <c r="E334" s="241">
        <v>8</v>
      </c>
      <c r="F334" s="242"/>
      <c r="G334" s="243">
        <f>ROUND(E334*F334,2)</f>
        <v>0</v>
      </c>
      <c r="H334" s="242"/>
      <c r="I334" s="243">
        <f>ROUND(E334*H334,2)</f>
        <v>0</v>
      </c>
      <c r="J334" s="242"/>
      <c r="K334" s="243">
        <f>ROUND(E334*J334,2)</f>
        <v>0</v>
      </c>
      <c r="L334" s="243">
        <v>21</v>
      </c>
      <c r="M334" s="243">
        <f>G334*(1+L334/100)</f>
        <v>0</v>
      </c>
      <c r="N334" s="241">
        <v>0</v>
      </c>
      <c r="O334" s="241">
        <f>ROUND(E334*N334,2)</f>
        <v>0</v>
      </c>
      <c r="P334" s="241">
        <v>0</v>
      </c>
      <c r="Q334" s="241">
        <f>ROUND(E334*P334,2)</f>
        <v>0</v>
      </c>
      <c r="R334" s="243"/>
      <c r="S334" s="243" t="s">
        <v>119</v>
      </c>
      <c r="T334" s="244" t="s">
        <v>120</v>
      </c>
      <c r="U334" s="225">
        <v>1</v>
      </c>
      <c r="V334" s="225">
        <f>ROUND(E334*U334,2)</f>
        <v>8</v>
      </c>
      <c r="W334" s="225"/>
      <c r="X334" s="225" t="s">
        <v>121</v>
      </c>
      <c r="Y334" s="225" t="s">
        <v>122</v>
      </c>
      <c r="Z334" s="215"/>
      <c r="AA334" s="215"/>
      <c r="AB334" s="215"/>
      <c r="AC334" s="215"/>
      <c r="AD334" s="215"/>
      <c r="AE334" s="215"/>
      <c r="AF334" s="215"/>
      <c r="AG334" s="215" t="s">
        <v>123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ht="22.5" outlineLevel="2" x14ac:dyDescent="0.2">
      <c r="A335" s="222"/>
      <c r="B335" s="223"/>
      <c r="C335" s="247" t="s">
        <v>400</v>
      </c>
      <c r="D335" s="226"/>
      <c r="E335" s="227"/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25"/>
      <c r="Z335" s="215"/>
      <c r="AA335" s="215"/>
      <c r="AB335" s="215"/>
      <c r="AC335" s="215"/>
      <c r="AD335" s="215"/>
      <c r="AE335" s="215"/>
      <c r="AF335" s="215"/>
      <c r="AG335" s="215" t="s">
        <v>67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 x14ac:dyDescent="0.2">
      <c r="A336" s="222"/>
      <c r="B336" s="223"/>
      <c r="C336" s="247" t="s">
        <v>401</v>
      </c>
      <c r="D336" s="226"/>
      <c r="E336" s="227">
        <v>8</v>
      </c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25"/>
      <c r="Z336" s="215"/>
      <c r="AA336" s="215"/>
      <c r="AB336" s="215"/>
      <c r="AC336" s="215"/>
      <c r="AD336" s="215"/>
      <c r="AE336" s="215"/>
      <c r="AF336" s="215"/>
      <c r="AG336" s="215" t="s">
        <v>67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x14ac:dyDescent="0.2">
      <c r="A337" s="231" t="s">
        <v>114</v>
      </c>
      <c r="B337" s="232" t="s">
        <v>85</v>
      </c>
      <c r="C337" s="245" t="s">
        <v>27</v>
      </c>
      <c r="D337" s="233"/>
      <c r="E337" s="234"/>
      <c r="F337" s="235"/>
      <c r="G337" s="235">
        <f>SUMIF(AG338:AG365,"&lt;&gt;NOR",G338:G365)</f>
        <v>0</v>
      </c>
      <c r="H337" s="235"/>
      <c r="I337" s="235">
        <f>SUM(I338:I365)</f>
        <v>0</v>
      </c>
      <c r="J337" s="235"/>
      <c r="K337" s="235">
        <f>SUM(K338:K365)</f>
        <v>0</v>
      </c>
      <c r="L337" s="235"/>
      <c r="M337" s="235">
        <f>SUM(M338:M365)</f>
        <v>0</v>
      </c>
      <c r="N337" s="234"/>
      <c r="O337" s="234">
        <f>SUM(O338:O365)</f>
        <v>0</v>
      </c>
      <c r="P337" s="234"/>
      <c r="Q337" s="234">
        <f>SUM(Q338:Q365)</f>
        <v>0</v>
      </c>
      <c r="R337" s="235"/>
      <c r="S337" s="235"/>
      <c r="T337" s="236"/>
      <c r="U337" s="230"/>
      <c r="V337" s="230">
        <f>SUM(V338:V365)</f>
        <v>0</v>
      </c>
      <c r="W337" s="230"/>
      <c r="X337" s="230"/>
      <c r="Y337" s="230"/>
      <c r="AG337" t="s">
        <v>115</v>
      </c>
    </row>
    <row r="338" spans="1:60" outlineLevel="1" x14ac:dyDescent="0.2">
      <c r="A338" s="238">
        <v>65</v>
      </c>
      <c r="B338" s="239" t="s">
        <v>402</v>
      </c>
      <c r="C338" s="246" t="s">
        <v>403</v>
      </c>
      <c r="D338" s="240" t="s">
        <v>404</v>
      </c>
      <c r="E338" s="241">
        <v>1</v>
      </c>
      <c r="F338" s="242"/>
      <c r="G338" s="243">
        <f>ROUND(E338*F338,2)</f>
        <v>0</v>
      </c>
      <c r="H338" s="242"/>
      <c r="I338" s="243">
        <f>ROUND(E338*H338,2)</f>
        <v>0</v>
      </c>
      <c r="J338" s="242"/>
      <c r="K338" s="243">
        <f>ROUND(E338*J338,2)</f>
        <v>0</v>
      </c>
      <c r="L338" s="243">
        <v>21</v>
      </c>
      <c r="M338" s="243">
        <f>G338*(1+L338/100)</f>
        <v>0</v>
      </c>
      <c r="N338" s="241">
        <v>0</v>
      </c>
      <c r="O338" s="241">
        <f>ROUND(E338*N338,2)</f>
        <v>0</v>
      </c>
      <c r="P338" s="241">
        <v>0</v>
      </c>
      <c r="Q338" s="241">
        <f>ROUND(E338*P338,2)</f>
        <v>0</v>
      </c>
      <c r="R338" s="243"/>
      <c r="S338" s="243" t="s">
        <v>119</v>
      </c>
      <c r="T338" s="244" t="s">
        <v>120</v>
      </c>
      <c r="U338" s="225">
        <v>0</v>
      </c>
      <c r="V338" s="225">
        <f>ROUND(E338*U338,2)</f>
        <v>0</v>
      </c>
      <c r="W338" s="225"/>
      <c r="X338" s="225" t="s">
        <v>405</v>
      </c>
      <c r="Y338" s="225" t="s">
        <v>122</v>
      </c>
      <c r="Z338" s="215"/>
      <c r="AA338" s="215"/>
      <c r="AB338" s="215"/>
      <c r="AC338" s="215"/>
      <c r="AD338" s="215"/>
      <c r="AE338" s="215"/>
      <c r="AF338" s="215"/>
      <c r="AG338" s="215" t="s">
        <v>406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2" x14ac:dyDescent="0.2">
      <c r="A339" s="222"/>
      <c r="B339" s="223"/>
      <c r="C339" s="247" t="s">
        <v>407</v>
      </c>
      <c r="D339" s="226"/>
      <c r="E339" s="227"/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25"/>
      <c r="Z339" s="215"/>
      <c r="AA339" s="215"/>
      <c r="AB339" s="215"/>
      <c r="AC339" s="215"/>
      <c r="AD339" s="215"/>
      <c r="AE339" s="215"/>
      <c r="AF339" s="215"/>
      <c r="AG339" s="215" t="s">
        <v>67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3" x14ac:dyDescent="0.2">
      <c r="A340" s="222"/>
      <c r="B340" s="223"/>
      <c r="C340" s="247" t="s">
        <v>408</v>
      </c>
      <c r="D340" s="226"/>
      <c r="E340" s="227"/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25"/>
      <c r="Z340" s="215"/>
      <c r="AA340" s="215"/>
      <c r="AB340" s="215"/>
      <c r="AC340" s="215"/>
      <c r="AD340" s="215"/>
      <c r="AE340" s="215"/>
      <c r="AF340" s="215"/>
      <c r="AG340" s="215" t="s">
        <v>67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 x14ac:dyDescent="0.2">
      <c r="A341" s="222"/>
      <c r="B341" s="223"/>
      <c r="C341" s="247" t="s">
        <v>409</v>
      </c>
      <c r="D341" s="226"/>
      <c r="E341" s="227"/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25"/>
      <c r="Z341" s="215"/>
      <c r="AA341" s="215"/>
      <c r="AB341" s="215"/>
      <c r="AC341" s="215"/>
      <c r="AD341" s="215"/>
      <c r="AE341" s="215"/>
      <c r="AF341" s="215"/>
      <c r="AG341" s="215" t="s">
        <v>67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 x14ac:dyDescent="0.2">
      <c r="A342" s="222"/>
      <c r="B342" s="223"/>
      <c r="C342" s="247" t="s">
        <v>410</v>
      </c>
      <c r="D342" s="226"/>
      <c r="E342" s="227"/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25"/>
      <c r="Z342" s="215"/>
      <c r="AA342" s="215"/>
      <c r="AB342" s="215"/>
      <c r="AC342" s="215"/>
      <c r="AD342" s="215"/>
      <c r="AE342" s="215"/>
      <c r="AF342" s="215"/>
      <c r="AG342" s="215" t="s">
        <v>67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3" x14ac:dyDescent="0.2">
      <c r="A343" s="222"/>
      <c r="B343" s="223"/>
      <c r="C343" s="247" t="s">
        <v>43</v>
      </c>
      <c r="D343" s="226"/>
      <c r="E343" s="227">
        <v>1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25"/>
      <c r="Z343" s="215"/>
      <c r="AA343" s="215"/>
      <c r="AB343" s="215"/>
      <c r="AC343" s="215"/>
      <c r="AD343" s="215"/>
      <c r="AE343" s="215"/>
      <c r="AF343" s="215"/>
      <c r="AG343" s="215" t="s">
        <v>67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1" x14ac:dyDescent="0.2">
      <c r="A344" s="238">
        <v>66</v>
      </c>
      <c r="B344" s="239" t="s">
        <v>411</v>
      </c>
      <c r="C344" s="246" t="s">
        <v>412</v>
      </c>
      <c r="D344" s="240" t="s">
        <v>404</v>
      </c>
      <c r="E344" s="241">
        <v>1</v>
      </c>
      <c r="F344" s="242"/>
      <c r="G344" s="243">
        <f>ROUND(E344*F344,2)</f>
        <v>0</v>
      </c>
      <c r="H344" s="242"/>
      <c r="I344" s="243">
        <f>ROUND(E344*H344,2)</f>
        <v>0</v>
      </c>
      <c r="J344" s="242"/>
      <c r="K344" s="243">
        <f>ROUND(E344*J344,2)</f>
        <v>0</v>
      </c>
      <c r="L344" s="243">
        <v>21</v>
      </c>
      <c r="M344" s="243">
        <f>G344*(1+L344/100)</f>
        <v>0</v>
      </c>
      <c r="N344" s="241">
        <v>0</v>
      </c>
      <c r="O344" s="241">
        <f>ROUND(E344*N344,2)</f>
        <v>0</v>
      </c>
      <c r="P344" s="241">
        <v>0</v>
      </c>
      <c r="Q344" s="241">
        <f>ROUND(E344*P344,2)</f>
        <v>0</v>
      </c>
      <c r="R344" s="243"/>
      <c r="S344" s="243" t="s">
        <v>119</v>
      </c>
      <c r="T344" s="244" t="s">
        <v>120</v>
      </c>
      <c r="U344" s="225">
        <v>0</v>
      </c>
      <c r="V344" s="225">
        <f>ROUND(E344*U344,2)</f>
        <v>0</v>
      </c>
      <c r="W344" s="225"/>
      <c r="X344" s="225" t="s">
        <v>405</v>
      </c>
      <c r="Y344" s="225" t="s">
        <v>122</v>
      </c>
      <c r="Z344" s="215"/>
      <c r="AA344" s="215"/>
      <c r="AB344" s="215"/>
      <c r="AC344" s="215"/>
      <c r="AD344" s="215"/>
      <c r="AE344" s="215"/>
      <c r="AF344" s="215"/>
      <c r="AG344" s="215" t="s">
        <v>406</v>
      </c>
      <c r="AH344" s="215"/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2" x14ac:dyDescent="0.2">
      <c r="A345" s="222"/>
      <c r="B345" s="223"/>
      <c r="C345" s="247" t="s">
        <v>413</v>
      </c>
      <c r="D345" s="226"/>
      <c r="E345" s="227"/>
      <c r="F345" s="225"/>
      <c r="G345" s="225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25"/>
      <c r="Z345" s="215"/>
      <c r="AA345" s="215"/>
      <c r="AB345" s="215"/>
      <c r="AC345" s="215"/>
      <c r="AD345" s="215"/>
      <c r="AE345" s="215"/>
      <c r="AF345" s="215"/>
      <c r="AG345" s="215" t="s">
        <v>67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3" x14ac:dyDescent="0.2">
      <c r="A346" s="222"/>
      <c r="B346" s="223"/>
      <c r="C346" s="247" t="s">
        <v>414</v>
      </c>
      <c r="D346" s="226"/>
      <c r="E346" s="227"/>
      <c r="F346" s="225"/>
      <c r="G346" s="225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25"/>
      <c r="Z346" s="215"/>
      <c r="AA346" s="215"/>
      <c r="AB346" s="215"/>
      <c r="AC346" s="215"/>
      <c r="AD346" s="215"/>
      <c r="AE346" s="215"/>
      <c r="AF346" s="215"/>
      <c r="AG346" s="215" t="s">
        <v>67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ht="22.5" outlineLevel="3" x14ac:dyDescent="0.2">
      <c r="A347" s="222"/>
      <c r="B347" s="223"/>
      <c r="C347" s="247" t="s">
        <v>415</v>
      </c>
      <c r="D347" s="226"/>
      <c r="E347" s="227"/>
      <c r="F347" s="225"/>
      <c r="G347" s="225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25"/>
      <c r="Z347" s="215"/>
      <c r="AA347" s="215"/>
      <c r="AB347" s="215"/>
      <c r="AC347" s="215"/>
      <c r="AD347" s="215"/>
      <c r="AE347" s="215"/>
      <c r="AF347" s="215"/>
      <c r="AG347" s="215" t="s">
        <v>67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 x14ac:dyDescent="0.2">
      <c r="A348" s="222"/>
      <c r="B348" s="223"/>
      <c r="C348" s="247" t="s">
        <v>416</v>
      </c>
      <c r="D348" s="226"/>
      <c r="E348" s="227"/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25"/>
      <c r="Z348" s="215"/>
      <c r="AA348" s="215"/>
      <c r="AB348" s="215"/>
      <c r="AC348" s="215"/>
      <c r="AD348" s="215"/>
      <c r="AE348" s="215"/>
      <c r="AF348" s="215"/>
      <c r="AG348" s="215" t="s">
        <v>67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 x14ac:dyDescent="0.2">
      <c r="A349" s="222"/>
      <c r="B349" s="223"/>
      <c r="C349" s="247" t="s">
        <v>417</v>
      </c>
      <c r="D349" s="226"/>
      <c r="E349" s="227"/>
      <c r="F349" s="225"/>
      <c r="G349" s="225"/>
      <c r="H349" s="225"/>
      <c r="I349" s="225"/>
      <c r="J349" s="225"/>
      <c r="K349" s="225"/>
      <c r="L349" s="225"/>
      <c r="M349" s="225"/>
      <c r="N349" s="224"/>
      <c r="O349" s="224"/>
      <c r="P349" s="224"/>
      <c r="Q349" s="224"/>
      <c r="R349" s="225"/>
      <c r="S349" s="225"/>
      <c r="T349" s="225"/>
      <c r="U349" s="225"/>
      <c r="V349" s="225"/>
      <c r="W349" s="225"/>
      <c r="X349" s="225"/>
      <c r="Y349" s="225"/>
      <c r="Z349" s="215"/>
      <c r="AA349" s="215"/>
      <c r="AB349" s="215"/>
      <c r="AC349" s="215"/>
      <c r="AD349" s="215"/>
      <c r="AE349" s="215"/>
      <c r="AF349" s="215"/>
      <c r="AG349" s="215" t="s">
        <v>67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3" x14ac:dyDescent="0.2">
      <c r="A350" s="222"/>
      <c r="B350" s="223"/>
      <c r="C350" s="247" t="s">
        <v>418</v>
      </c>
      <c r="D350" s="226"/>
      <c r="E350" s="227">
        <v>1</v>
      </c>
      <c r="F350" s="225"/>
      <c r="G350" s="225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25"/>
      <c r="Z350" s="215"/>
      <c r="AA350" s="215"/>
      <c r="AB350" s="215"/>
      <c r="AC350" s="215"/>
      <c r="AD350" s="215"/>
      <c r="AE350" s="215"/>
      <c r="AF350" s="215"/>
      <c r="AG350" s="215" t="s">
        <v>67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1" x14ac:dyDescent="0.2">
      <c r="A351" s="238">
        <v>67</v>
      </c>
      <c r="B351" s="239" t="s">
        <v>419</v>
      </c>
      <c r="C351" s="246" t="s">
        <v>420</v>
      </c>
      <c r="D351" s="240" t="s">
        <v>404</v>
      </c>
      <c r="E351" s="241">
        <v>1</v>
      </c>
      <c r="F351" s="242"/>
      <c r="G351" s="243">
        <f>ROUND(E351*F351,2)</f>
        <v>0</v>
      </c>
      <c r="H351" s="242"/>
      <c r="I351" s="243">
        <f>ROUND(E351*H351,2)</f>
        <v>0</v>
      </c>
      <c r="J351" s="242"/>
      <c r="K351" s="243">
        <f>ROUND(E351*J351,2)</f>
        <v>0</v>
      </c>
      <c r="L351" s="243">
        <v>21</v>
      </c>
      <c r="M351" s="243">
        <f>G351*(1+L351/100)</f>
        <v>0</v>
      </c>
      <c r="N351" s="241">
        <v>0</v>
      </c>
      <c r="O351" s="241">
        <f>ROUND(E351*N351,2)</f>
        <v>0</v>
      </c>
      <c r="P351" s="241">
        <v>0</v>
      </c>
      <c r="Q351" s="241">
        <f>ROUND(E351*P351,2)</f>
        <v>0</v>
      </c>
      <c r="R351" s="243"/>
      <c r="S351" s="243" t="s">
        <v>119</v>
      </c>
      <c r="T351" s="244" t="s">
        <v>120</v>
      </c>
      <c r="U351" s="225">
        <v>0</v>
      </c>
      <c r="V351" s="225">
        <f>ROUND(E351*U351,2)</f>
        <v>0</v>
      </c>
      <c r="W351" s="225"/>
      <c r="X351" s="225" t="s">
        <v>405</v>
      </c>
      <c r="Y351" s="225" t="s">
        <v>122</v>
      </c>
      <c r="Z351" s="215"/>
      <c r="AA351" s="215"/>
      <c r="AB351" s="215"/>
      <c r="AC351" s="215"/>
      <c r="AD351" s="215"/>
      <c r="AE351" s="215"/>
      <c r="AF351" s="215"/>
      <c r="AG351" s="215" t="s">
        <v>406</v>
      </c>
      <c r="AH351" s="215"/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2" x14ac:dyDescent="0.2">
      <c r="A352" s="222"/>
      <c r="B352" s="223"/>
      <c r="C352" s="247" t="s">
        <v>421</v>
      </c>
      <c r="D352" s="226"/>
      <c r="E352" s="227"/>
      <c r="F352" s="225"/>
      <c r="G352" s="225"/>
      <c r="H352" s="225"/>
      <c r="I352" s="225"/>
      <c r="J352" s="225"/>
      <c r="K352" s="225"/>
      <c r="L352" s="225"/>
      <c r="M352" s="225"/>
      <c r="N352" s="224"/>
      <c r="O352" s="224"/>
      <c r="P352" s="224"/>
      <c r="Q352" s="224"/>
      <c r="R352" s="225"/>
      <c r="S352" s="225"/>
      <c r="T352" s="225"/>
      <c r="U352" s="225"/>
      <c r="V352" s="225"/>
      <c r="W352" s="225"/>
      <c r="X352" s="225"/>
      <c r="Y352" s="225"/>
      <c r="Z352" s="215"/>
      <c r="AA352" s="215"/>
      <c r="AB352" s="215"/>
      <c r="AC352" s="215"/>
      <c r="AD352" s="215"/>
      <c r="AE352" s="215"/>
      <c r="AF352" s="215"/>
      <c r="AG352" s="215" t="s">
        <v>67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3" x14ac:dyDescent="0.2">
      <c r="A353" s="222"/>
      <c r="B353" s="223"/>
      <c r="C353" s="247" t="s">
        <v>422</v>
      </c>
      <c r="D353" s="226"/>
      <c r="E353" s="227"/>
      <c r="F353" s="225"/>
      <c r="G353" s="225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25"/>
      <c r="Z353" s="215"/>
      <c r="AA353" s="215"/>
      <c r="AB353" s="215"/>
      <c r="AC353" s="215"/>
      <c r="AD353" s="215"/>
      <c r="AE353" s="215"/>
      <c r="AF353" s="215"/>
      <c r="AG353" s="215" t="s">
        <v>67</v>
      </c>
      <c r="AH353" s="215">
        <v>0</v>
      </c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3" x14ac:dyDescent="0.2">
      <c r="A354" s="222"/>
      <c r="B354" s="223"/>
      <c r="C354" s="247" t="s">
        <v>423</v>
      </c>
      <c r="D354" s="226"/>
      <c r="E354" s="227"/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25"/>
      <c r="Z354" s="215"/>
      <c r="AA354" s="215"/>
      <c r="AB354" s="215"/>
      <c r="AC354" s="215"/>
      <c r="AD354" s="215"/>
      <c r="AE354" s="215"/>
      <c r="AF354" s="215"/>
      <c r="AG354" s="215" t="s">
        <v>67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3" x14ac:dyDescent="0.2">
      <c r="A355" s="222"/>
      <c r="B355" s="223"/>
      <c r="C355" s="247" t="s">
        <v>43</v>
      </c>
      <c r="D355" s="226"/>
      <c r="E355" s="227">
        <v>1</v>
      </c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25"/>
      <c r="Z355" s="215"/>
      <c r="AA355" s="215"/>
      <c r="AB355" s="215"/>
      <c r="AC355" s="215"/>
      <c r="AD355" s="215"/>
      <c r="AE355" s="215"/>
      <c r="AF355" s="215"/>
      <c r="AG355" s="215" t="s">
        <v>67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1" x14ac:dyDescent="0.2">
      <c r="A356" s="238">
        <v>68</v>
      </c>
      <c r="B356" s="239" t="s">
        <v>424</v>
      </c>
      <c r="C356" s="246" t="s">
        <v>425</v>
      </c>
      <c r="D356" s="240" t="s">
        <v>404</v>
      </c>
      <c r="E356" s="241">
        <v>1</v>
      </c>
      <c r="F356" s="242"/>
      <c r="G356" s="243">
        <f>ROUND(E356*F356,2)</f>
        <v>0</v>
      </c>
      <c r="H356" s="242"/>
      <c r="I356" s="243">
        <f>ROUND(E356*H356,2)</f>
        <v>0</v>
      </c>
      <c r="J356" s="242"/>
      <c r="K356" s="243">
        <f>ROUND(E356*J356,2)</f>
        <v>0</v>
      </c>
      <c r="L356" s="243">
        <v>21</v>
      </c>
      <c r="M356" s="243">
        <f>G356*(1+L356/100)</f>
        <v>0</v>
      </c>
      <c r="N356" s="241">
        <v>0</v>
      </c>
      <c r="O356" s="241">
        <f>ROUND(E356*N356,2)</f>
        <v>0</v>
      </c>
      <c r="P356" s="241">
        <v>0</v>
      </c>
      <c r="Q356" s="241">
        <f>ROUND(E356*P356,2)</f>
        <v>0</v>
      </c>
      <c r="R356" s="243"/>
      <c r="S356" s="243" t="s">
        <v>119</v>
      </c>
      <c r="T356" s="244" t="s">
        <v>120</v>
      </c>
      <c r="U356" s="225">
        <v>0</v>
      </c>
      <c r="V356" s="225">
        <f>ROUND(E356*U356,2)</f>
        <v>0</v>
      </c>
      <c r="W356" s="225"/>
      <c r="X356" s="225" t="s">
        <v>405</v>
      </c>
      <c r="Y356" s="225" t="s">
        <v>122</v>
      </c>
      <c r="Z356" s="215"/>
      <c r="AA356" s="215"/>
      <c r="AB356" s="215"/>
      <c r="AC356" s="215"/>
      <c r="AD356" s="215"/>
      <c r="AE356" s="215"/>
      <c r="AF356" s="215"/>
      <c r="AG356" s="215" t="s">
        <v>406</v>
      </c>
      <c r="AH356" s="215"/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ht="22.5" outlineLevel="2" x14ac:dyDescent="0.2">
      <c r="A357" s="222"/>
      <c r="B357" s="223"/>
      <c r="C357" s="247" t="s">
        <v>426</v>
      </c>
      <c r="D357" s="226"/>
      <c r="E357" s="227"/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25"/>
      <c r="Z357" s="215"/>
      <c r="AA357" s="215"/>
      <c r="AB357" s="215"/>
      <c r="AC357" s="215"/>
      <c r="AD357" s="215"/>
      <c r="AE357" s="215"/>
      <c r="AF357" s="215"/>
      <c r="AG357" s="215" t="s">
        <v>67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3" x14ac:dyDescent="0.2">
      <c r="A358" s="222"/>
      <c r="B358" s="223"/>
      <c r="C358" s="247" t="s">
        <v>43</v>
      </c>
      <c r="D358" s="226"/>
      <c r="E358" s="227">
        <v>1</v>
      </c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25"/>
      <c r="Z358" s="215"/>
      <c r="AA358" s="215"/>
      <c r="AB358" s="215"/>
      <c r="AC358" s="215"/>
      <c r="AD358" s="215"/>
      <c r="AE358" s="215"/>
      <c r="AF358" s="215"/>
      <c r="AG358" s="215" t="s">
        <v>67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1" x14ac:dyDescent="0.2">
      <c r="A359" s="238">
        <v>69</v>
      </c>
      <c r="B359" s="239" t="s">
        <v>427</v>
      </c>
      <c r="C359" s="246" t="s">
        <v>428</v>
      </c>
      <c r="D359" s="240" t="s">
        <v>404</v>
      </c>
      <c r="E359" s="241">
        <v>1</v>
      </c>
      <c r="F359" s="242"/>
      <c r="G359" s="243">
        <f>ROUND(E359*F359,2)</f>
        <v>0</v>
      </c>
      <c r="H359" s="242"/>
      <c r="I359" s="243">
        <f>ROUND(E359*H359,2)</f>
        <v>0</v>
      </c>
      <c r="J359" s="242"/>
      <c r="K359" s="243">
        <f>ROUND(E359*J359,2)</f>
        <v>0</v>
      </c>
      <c r="L359" s="243">
        <v>21</v>
      </c>
      <c r="M359" s="243">
        <f>G359*(1+L359/100)</f>
        <v>0</v>
      </c>
      <c r="N359" s="241">
        <v>0</v>
      </c>
      <c r="O359" s="241">
        <f>ROUND(E359*N359,2)</f>
        <v>0</v>
      </c>
      <c r="P359" s="241">
        <v>0</v>
      </c>
      <c r="Q359" s="241">
        <f>ROUND(E359*P359,2)</f>
        <v>0</v>
      </c>
      <c r="R359" s="243"/>
      <c r="S359" s="243" t="s">
        <v>119</v>
      </c>
      <c r="T359" s="244" t="s">
        <v>120</v>
      </c>
      <c r="U359" s="225">
        <v>0</v>
      </c>
      <c r="V359" s="225">
        <f>ROUND(E359*U359,2)</f>
        <v>0</v>
      </c>
      <c r="W359" s="225"/>
      <c r="X359" s="225" t="s">
        <v>405</v>
      </c>
      <c r="Y359" s="225" t="s">
        <v>122</v>
      </c>
      <c r="Z359" s="215"/>
      <c r="AA359" s="215"/>
      <c r="AB359" s="215"/>
      <c r="AC359" s="215"/>
      <c r="AD359" s="215"/>
      <c r="AE359" s="215"/>
      <c r="AF359" s="215"/>
      <c r="AG359" s="215" t="s">
        <v>406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2" x14ac:dyDescent="0.2">
      <c r="A360" s="222"/>
      <c r="B360" s="223"/>
      <c r="C360" s="247" t="s">
        <v>429</v>
      </c>
      <c r="D360" s="226"/>
      <c r="E360" s="227"/>
      <c r="F360" s="225"/>
      <c r="G360" s="225"/>
      <c r="H360" s="225"/>
      <c r="I360" s="225"/>
      <c r="J360" s="225"/>
      <c r="K360" s="225"/>
      <c r="L360" s="225"/>
      <c r="M360" s="225"/>
      <c r="N360" s="224"/>
      <c r="O360" s="224"/>
      <c r="P360" s="224"/>
      <c r="Q360" s="224"/>
      <c r="R360" s="225"/>
      <c r="S360" s="225"/>
      <c r="T360" s="225"/>
      <c r="U360" s="225"/>
      <c r="V360" s="225"/>
      <c r="W360" s="225"/>
      <c r="X360" s="225"/>
      <c r="Y360" s="225"/>
      <c r="Z360" s="215"/>
      <c r="AA360" s="215"/>
      <c r="AB360" s="215"/>
      <c r="AC360" s="215"/>
      <c r="AD360" s="215"/>
      <c r="AE360" s="215"/>
      <c r="AF360" s="215"/>
      <c r="AG360" s="215" t="s">
        <v>67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ht="22.5" outlineLevel="3" x14ac:dyDescent="0.2">
      <c r="A361" s="222"/>
      <c r="B361" s="223"/>
      <c r="C361" s="247" t="s">
        <v>430</v>
      </c>
      <c r="D361" s="226"/>
      <c r="E361" s="227"/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25"/>
      <c r="Z361" s="215"/>
      <c r="AA361" s="215"/>
      <c r="AB361" s="215"/>
      <c r="AC361" s="215"/>
      <c r="AD361" s="215"/>
      <c r="AE361" s="215"/>
      <c r="AF361" s="215"/>
      <c r="AG361" s="215" t="s">
        <v>67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3" x14ac:dyDescent="0.2">
      <c r="A362" s="222"/>
      <c r="B362" s="223"/>
      <c r="C362" s="247" t="s">
        <v>431</v>
      </c>
      <c r="D362" s="226"/>
      <c r="E362" s="227"/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25"/>
      <c r="Z362" s="215"/>
      <c r="AA362" s="215"/>
      <c r="AB362" s="215"/>
      <c r="AC362" s="215"/>
      <c r="AD362" s="215"/>
      <c r="AE362" s="215"/>
      <c r="AF362" s="215"/>
      <c r="AG362" s="215" t="s">
        <v>67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 x14ac:dyDescent="0.2">
      <c r="A363" s="222"/>
      <c r="B363" s="223"/>
      <c r="C363" s="247" t="s">
        <v>432</v>
      </c>
      <c r="D363" s="226"/>
      <c r="E363" s="227"/>
      <c r="F363" s="225"/>
      <c r="G363" s="225"/>
      <c r="H363" s="225"/>
      <c r="I363" s="225"/>
      <c r="J363" s="225"/>
      <c r="K363" s="225"/>
      <c r="L363" s="225"/>
      <c r="M363" s="225"/>
      <c r="N363" s="224"/>
      <c r="O363" s="224"/>
      <c r="P363" s="224"/>
      <c r="Q363" s="224"/>
      <c r="R363" s="225"/>
      <c r="S363" s="225"/>
      <c r="T363" s="225"/>
      <c r="U363" s="225"/>
      <c r="V363" s="225"/>
      <c r="W363" s="225"/>
      <c r="X363" s="225"/>
      <c r="Y363" s="225"/>
      <c r="Z363" s="215"/>
      <c r="AA363" s="215"/>
      <c r="AB363" s="215"/>
      <c r="AC363" s="215"/>
      <c r="AD363" s="215"/>
      <c r="AE363" s="215"/>
      <c r="AF363" s="215"/>
      <c r="AG363" s="215" t="s">
        <v>67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ht="22.5" outlineLevel="3" x14ac:dyDescent="0.2">
      <c r="A364" s="222"/>
      <c r="B364" s="223"/>
      <c r="C364" s="247" t="s">
        <v>433</v>
      </c>
      <c r="D364" s="226"/>
      <c r="E364" s="227"/>
      <c r="F364" s="225"/>
      <c r="G364" s="225"/>
      <c r="H364" s="225"/>
      <c r="I364" s="225"/>
      <c r="J364" s="225"/>
      <c r="K364" s="225"/>
      <c r="L364" s="225"/>
      <c r="M364" s="225"/>
      <c r="N364" s="224"/>
      <c r="O364" s="224"/>
      <c r="P364" s="224"/>
      <c r="Q364" s="224"/>
      <c r="R364" s="225"/>
      <c r="S364" s="225"/>
      <c r="T364" s="225"/>
      <c r="U364" s="225"/>
      <c r="V364" s="225"/>
      <c r="W364" s="225"/>
      <c r="X364" s="225"/>
      <c r="Y364" s="225"/>
      <c r="Z364" s="215"/>
      <c r="AA364" s="215"/>
      <c r="AB364" s="215"/>
      <c r="AC364" s="215"/>
      <c r="AD364" s="215"/>
      <c r="AE364" s="215"/>
      <c r="AF364" s="215"/>
      <c r="AG364" s="215" t="s">
        <v>67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3" x14ac:dyDescent="0.2">
      <c r="A365" s="222"/>
      <c r="B365" s="223"/>
      <c r="C365" s="247" t="s">
        <v>43</v>
      </c>
      <c r="D365" s="226"/>
      <c r="E365" s="227">
        <v>1</v>
      </c>
      <c r="F365" s="225"/>
      <c r="G365" s="225"/>
      <c r="H365" s="225"/>
      <c r="I365" s="225"/>
      <c r="J365" s="225"/>
      <c r="K365" s="225"/>
      <c r="L365" s="225"/>
      <c r="M365" s="225"/>
      <c r="N365" s="224"/>
      <c r="O365" s="224"/>
      <c r="P365" s="224"/>
      <c r="Q365" s="224"/>
      <c r="R365" s="225"/>
      <c r="S365" s="225"/>
      <c r="T365" s="225"/>
      <c r="U365" s="225"/>
      <c r="V365" s="225"/>
      <c r="W365" s="225"/>
      <c r="X365" s="225"/>
      <c r="Y365" s="225"/>
      <c r="Z365" s="215"/>
      <c r="AA365" s="215"/>
      <c r="AB365" s="215"/>
      <c r="AC365" s="215"/>
      <c r="AD365" s="215"/>
      <c r="AE365" s="215"/>
      <c r="AF365" s="215"/>
      <c r="AG365" s="215" t="s">
        <v>67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x14ac:dyDescent="0.2">
      <c r="A366" s="3"/>
      <c r="B366" s="4"/>
      <c r="C366" s="24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AE366">
        <v>15</v>
      </c>
      <c r="AF366">
        <v>21</v>
      </c>
      <c r="AG366" t="s">
        <v>100</v>
      </c>
    </row>
    <row r="367" spans="1:60" x14ac:dyDescent="0.2">
      <c r="A367" s="218"/>
      <c r="B367" s="219" t="s">
        <v>29</v>
      </c>
      <c r="C367" s="250"/>
      <c r="D367" s="220"/>
      <c r="E367" s="221"/>
      <c r="F367" s="221"/>
      <c r="G367" s="237">
        <f>G8+G56+G81+G85+G128+G142+G185+G249+G253+G260+G274+G337</f>
        <v>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AE367">
        <f>SUMIF(L7:L365,AE366,G7:G365)</f>
        <v>0</v>
      </c>
      <c r="AF367">
        <f>SUMIF(L7:L365,AF366,G7:G365)</f>
        <v>0</v>
      </c>
      <c r="AG367" t="s">
        <v>434</v>
      </c>
    </row>
    <row r="368" spans="1:60" x14ac:dyDescent="0.2">
      <c r="C368" s="251"/>
      <c r="D368" s="10"/>
      <c r="AG368" t="s">
        <v>435</v>
      </c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5/A3VvEhny2bkkfCJV8U0cHxG5Zvld5fWC/Uol9ss6ZpQj2er6Qwy/+8Wl+ux1vv1EdX5yzW01zOjsvrxhRvkA==" saltValue="4FgUyiN9LP7mBCUDvnYWC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Petrušková Táňa</dc:creator>
  <cp:lastModifiedBy>Petrušková Táňa</cp:lastModifiedBy>
  <cp:lastPrinted>2019-03-19T12:27:02Z</cp:lastPrinted>
  <dcterms:created xsi:type="dcterms:W3CDTF">2009-04-08T07:15:50Z</dcterms:created>
  <dcterms:modified xsi:type="dcterms:W3CDTF">2023-06-16T08:01:29Z</dcterms:modified>
</cp:coreProperties>
</file>