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17" i="1" s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H39" i="1" s="1"/>
  <c r="I39" i="1" s="1"/>
  <c r="F39" i="1"/>
  <c r="G88" i="12"/>
  <c r="AC88" i="12"/>
  <c r="AD88" i="12"/>
  <c r="G9" i="12"/>
  <c r="I9" i="12"/>
  <c r="K9" i="12"/>
  <c r="K8" i="12" s="1"/>
  <c r="M9" i="12"/>
  <c r="O9" i="12"/>
  <c r="Q9" i="12"/>
  <c r="U9" i="12"/>
  <c r="U8" i="12" s="1"/>
  <c r="G11" i="12"/>
  <c r="G8" i="12" s="1"/>
  <c r="I11" i="12"/>
  <c r="K11" i="12"/>
  <c r="M11" i="12"/>
  <c r="O11" i="12"/>
  <c r="O8" i="12" s="1"/>
  <c r="Q11" i="12"/>
  <c r="U11" i="12"/>
  <c r="G12" i="12"/>
  <c r="M12" i="12" s="1"/>
  <c r="I12" i="12"/>
  <c r="I8" i="12" s="1"/>
  <c r="K12" i="12"/>
  <c r="O12" i="12"/>
  <c r="Q12" i="12"/>
  <c r="Q8" i="12" s="1"/>
  <c r="U12" i="12"/>
  <c r="G13" i="12"/>
  <c r="M13" i="12" s="1"/>
  <c r="I13" i="12"/>
  <c r="K13" i="12"/>
  <c r="O13" i="12"/>
  <c r="Q13" i="12"/>
  <c r="U13" i="12"/>
  <c r="G15" i="12"/>
  <c r="G14" i="12" s="1"/>
  <c r="I15" i="12"/>
  <c r="I14" i="12" s="1"/>
  <c r="K15" i="12"/>
  <c r="M15" i="12"/>
  <c r="O15" i="12"/>
  <c r="O14" i="12" s="1"/>
  <c r="Q15" i="12"/>
  <c r="Q14" i="12" s="1"/>
  <c r="U15" i="12"/>
  <c r="G17" i="12"/>
  <c r="M17" i="12" s="1"/>
  <c r="I17" i="12"/>
  <c r="K17" i="12"/>
  <c r="O17" i="12"/>
  <c r="Q17" i="12"/>
  <c r="U17" i="12"/>
  <c r="G19" i="12"/>
  <c r="I19" i="12"/>
  <c r="K19" i="12"/>
  <c r="K14" i="12" s="1"/>
  <c r="M19" i="12"/>
  <c r="O19" i="12"/>
  <c r="Q19" i="12"/>
  <c r="U19" i="12"/>
  <c r="U14" i="12" s="1"/>
  <c r="G21" i="12"/>
  <c r="I21" i="12"/>
  <c r="K21" i="12"/>
  <c r="M21" i="12"/>
  <c r="O21" i="12"/>
  <c r="Q21" i="12"/>
  <c r="U21" i="12"/>
  <c r="G22" i="12"/>
  <c r="O22" i="12"/>
  <c r="G23" i="12"/>
  <c r="M23" i="12" s="1"/>
  <c r="M22" i="12" s="1"/>
  <c r="I23" i="12"/>
  <c r="I22" i="12" s="1"/>
  <c r="K23" i="12"/>
  <c r="K22" i="12" s="1"/>
  <c r="O23" i="12"/>
  <c r="Q23" i="12"/>
  <c r="Q22" i="12" s="1"/>
  <c r="U23" i="12"/>
  <c r="U22" i="12" s="1"/>
  <c r="G25" i="12"/>
  <c r="I25" i="12"/>
  <c r="K25" i="12"/>
  <c r="M25" i="12"/>
  <c r="O25" i="12"/>
  <c r="Q25" i="12"/>
  <c r="U25" i="12"/>
  <c r="K27" i="12"/>
  <c r="U27" i="12"/>
  <c r="G28" i="12"/>
  <c r="M28" i="12" s="1"/>
  <c r="M27" i="12" s="1"/>
  <c r="I28" i="12"/>
  <c r="I27" i="12" s="1"/>
  <c r="K28" i="12"/>
  <c r="O28" i="12"/>
  <c r="O27" i="12" s="1"/>
  <c r="Q28" i="12"/>
  <c r="Q27" i="12" s="1"/>
  <c r="U28" i="12"/>
  <c r="G30" i="12"/>
  <c r="M30" i="12" s="1"/>
  <c r="I30" i="12"/>
  <c r="K30" i="12"/>
  <c r="O30" i="12"/>
  <c r="Q30" i="12"/>
  <c r="U30" i="12"/>
  <c r="I31" i="12"/>
  <c r="K31" i="12"/>
  <c r="Q31" i="12"/>
  <c r="U31" i="12"/>
  <c r="G32" i="12"/>
  <c r="G31" i="12" s="1"/>
  <c r="I32" i="12"/>
  <c r="K32" i="12"/>
  <c r="M32" i="12"/>
  <c r="M31" i="12" s="1"/>
  <c r="O32" i="12"/>
  <c r="O31" i="12" s="1"/>
  <c r="Q32" i="12"/>
  <c r="U32" i="12"/>
  <c r="G35" i="12"/>
  <c r="M35" i="12" s="1"/>
  <c r="I35" i="12"/>
  <c r="I34" i="12" s="1"/>
  <c r="K35" i="12"/>
  <c r="K34" i="12" s="1"/>
  <c r="O35" i="12"/>
  <c r="Q35" i="12"/>
  <c r="Q34" i="12" s="1"/>
  <c r="U35" i="12"/>
  <c r="U34" i="12" s="1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40" i="12"/>
  <c r="G34" i="12" s="1"/>
  <c r="I40" i="12"/>
  <c r="K40" i="12"/>
  <c r="O40" i="12"/>
  <c r="O34" i="12" s="1"/>
  <c r="Q40" i="12"/>
  <c r="U40" i="12"/>
  <c r="G41" i="12"/>
  <c r="M41" i="12" s="1"/>
  <c r="I41" i="12"/>
  <c r="K41" i="12"/>
  <c r="O41" i="12"/>
  <c r="Q41" i="12"/>
  <c r="U41" i="12"/>
  <c r="I43" i="12"/>
  <c r="K43" i="12"/>
  <c r="Q43" i="12"/>
  <c r="U43" i="12"/>
  <c r="G44" i="12"/>
  <c r="G43" i="12" s="1"/>
  <c r="I44" i="12"/>
  <c r="K44" i="12"/>
  <c r="M44" i="12"/>
  <c r="O44" i="12"/>
  <c r="O43" i="12" s="1"/>
  <c r="Q44" i="12"/>
  <c r="U44" i="12"/>
  <c r="G46" i="12"/>
  <c r="M46" i="12" s="1"/>
  <c r="I46" i="12"/>
  <c r="K46" i="12"/>
  <c r="O46" i="12"/>
  <c r="Q46" i="12"/>
  <c r="U46" i="12"/>
  <c r="G48" i="12"/>
  <c r="I48" i="12"/>
  <c r="O48" i="12"/>
  <c r="Q48" i="12"/>
  <c r="G49" i="12"/>
  <c r="I49" i="12"/>
  <c r="K49" i="12"/>
  <c r="K48" i="12" s="1"/>
  <c r="M49" i="12"/>
  <c r="M48" i="12" s="1"/>
  <c r="O49" i="12"/>
  <c r="Q49" i="12"/>
  <c r="U49" i="12"/>
  <c r="U48" i="12" s="1"/>
  <c r="G51" i="12"/>
  <c r="I51" i="12"/>
  <c r="K51" i="12"/>
  <c r="M51" i="12"/>
  <c r="O51" i="12"/>
  <c r="Q51" i="12"/>
  <c r="U51" i="12"/>
  <c r="G52" i="12"/>
  <c r="O52" i="12"/>
  <c r="G53" i="12"/>
  <c r="M53" i="12" s="1"/>
  <c r="M52" i="12" s="1"/>
  <c r="I53" i="12"/>
  <c r="I52" i="12" s="1"/>
  <c r="K53" i="12"/>
  <c r="K52" i="12" s="1"/>
  <c r="O53" i="12"/>
  <c r="Q53" i="12"/>
  <c r="Q52" i="12" s="1"/>
  <c r="U53" i="12"/>
  <c r="U52" i="12" s="1"/>
  <c r="G55" i="12"/>
  <c r="I55" i="12"/>
  <c r="K55" i="12"/>
  <c r="O55" i="12"/>
  <c r="Q55" i="12"/>
  <c r="U55" i="12"/>
  <c r="G56" i="12"/>
  <c r="I56" i="12"/>
  <c r="K56" i="12"/>
  <c r="M56" i="12"/>
  <c r="M55" i="12" s="1"/>
  <c r="O56" i="12"/>
  <c r="Q56" i="12"/>
  <c r="U56" i="12"/>
  <c r="G59" i="12"/>
  <c r="G60" i="12"/>
  <c r="M60" i="12" s="1"/>
  <c r="M59" i="12" s="1"/>
  <c r="I60" i="12"/>
  <c r="I59" i="12" s="1"/>
  <c r="K60" i="12"/>
  <c r="O60" i="12"/>
  <c r="Q60" i="12"/>
  <c r="Q59" i="12" s="1"/>
  <c r="U60" i="12"/>
  <c r="G61" i="12"/>
  <c r="M61" i="12" s="1"/>
  <c r="I61" i="12"/>
  <c r="K61" i="12"/>
  <c r="K59" i="12" s="1"/>
  <c r="O61" i="12"/>
  <c r="Q61" i="12"/>
  <c r="U61" i="12"/>
  <c r="U59" i="12" s="1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O59" i="12" s="1"/>
  <c r="Q64" i="12"/>
  <c r="U64" i="12"/>
  <c r="G66" i="12"/>
  <c r="M66" i="12" s="1"/>
  <c r="I66" i="12"/>
  <c r="K66" i="12"/>
  <c r="O66" i="12"/>
  <c r="Q66" i="12"/>
  <c r="U66" i="12"/>
  <c r="G67" i="12"/>
  <c r="I67" i="12"/>
  <c r="K67" i="12"/>
  <c r="O67" i="12"/>
  <c r="Q67" i="12"/>
  <c r="U67" i="12"/>
  <c r="G68" i="12"/>
  <c r="I68" i="12"/>
  <c r="K68" i="12"/>
  <c r="M68" i="12"/>
  <c r="M67" i="12" s="1"/>
  <c r="O68" i="12"/>
  <c r="Q68" i="12"/>
  <c r="U68" i="12"/>
  <c r="G69" i="12"/>
  <c r="O69" i="12"/>
  <c r="G70" i="12"/>
  <c r="M70" i="12" s="1"/>
  <c r="I70" i="12"/>
  <c r="I69" i="12" s="1"/>
  <c r="K70" i="12"/>
  <c r="O70" i="12"/>
  <c r="Q70" i="12"/>
  <c r="Q69" i="12" s="1"/>
  <c r="U70" i="12"/>
  <c r="G72" i="12"/>
  <c r="M72" i="12" s="1"/>
  <c r="I72" i="12"/>
  <c r="K72" i="12"/>
  <c r="K69" i="12" s="1"/>
  <c r="O72" i="12"/>
  <c r="Q72" i="12"/>
  <c r="U72" i="12"/>
  <c r="U69" i="12" s="1"/>
  <c r="G74" i="12"/>
  <c r="I74" i="12"/>
  <c r="K74" i="12"/>
  <c r="M74" i="12"/>
  <c r="O74" i="12"/>
  <c r="Q74" i="12"/>
  <c r="U74" i="12"/>
  <c r="G75" i="12"/>
  <c r="O75" i="12"/>
  <c r="G76" i="12"/>
  <c r="M76" i="12" s="1"/>
  <c r="M75" i="12" s="1"/>
  <c r="I76" i="12"/>
  <c r="I75" i="12" s="1"/>
  <c r="K76" i="12"/>
  <c r="O76" i="12"/>
  <c r="Q76" i="12"/>
  <c r="Q75" i="12" s="1"/>
  <c r="U76" i="12"/>
  <c r="G78" i="12"/>
  <c r="M78" i="12" s="1"/>
  <c r="I78" i="12"/>
  <c r="K78" i="12"/>
  <c r="K75" i="12" s="1"/>
  <c r="O78" i="12"/>
  <c r="Q78" i="12"/>
  <c r="U78" i="12"/>
  <c r="U75" i="12" s="1"/>
  <c r="G79" i="12"/>
  <c r="I79" i="12"/>
  <c r="K79" i="12"/>
  <c r="M79" i="12"/>
  <c r="O79" i="12"/>
  <c r="Q79" i="12"/>
  <c r="U79" i="12"/>
  <c r="G80" i="12"/>
  <c r="G81" i="12"/>
  <c r="M81" i="12" s="1"/>
  <c r="M80" i="12" s="1"/>
  <c r="I81" i="12"/>
  <c r="I80" i="12" s="1"/>
  <c r="K81" i="12"/>
  <c r="O81" i="12"/>
  <c r="Q81" i="12"/>
  <c r="Q80" i="12" s="1"/>
  <c r="U81" i="12"/>
  <c r="G82" i="12"/>
  <c r="M82" i="12" s="1"/>
  <c r="I82" i="12"/>
  <c r="K82" i="12"/>
  <c r="K80" i="12" s="1"/>
  <c r="O82" i="12"/>
  <c r="Q82" i="12"/>
  <c r="U82" i="12"/>
  <c r="U80" i="12" s="1"/>
  <c r="G84" i="12"/>
  <c r="I84" i="12"/>
  <c r="K84" i="12"/>
  <c r="M84" i="12"/>
  <c r="O84" i="12"/>
  <c r="Q84" i="12"/>
  <c r="U84" i="12"/>
  <c r="G86" i="12"/>
  <c r="M86" i="12" s="1"/>
  <c r="I86" i="12"/>
  <c r="K86" i="12"/>
  <c r="O86" i="12"/>
  <c r="O80" i="12" s="1"/>
  <c r="Q86" i="12"/>
  <c r="U86" i="12"/>
  <c r="I20" i="1"/>
  <c r="I19" i="1"/>
  <c r="I18" i="1"/>
  <c r="I16" i="1"/>
  <c r="G28" i="1"/>
  <c r="G27" i="1"/>
  <c r="G25" i="1"/>
  <c r="G26" i="1" s="1"/>
  <c r="G23" i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62" i="1" l="1"/>
  <c r="G24" i="1"/>
  <c r="G29" i="1" s="1"/>
  <c r="M8" i="12"/>
  <c r="M14" i="12"/>
  <c r="M69" i="12"/>
  <c r="M43" i="12"/>
  <c r="G27" i="12"/>
  <c r="M40" i="12"/>
  <c r="M34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<sst xmlns="http://schemas.openxmlformats.org/spreadsheetml/2006/main" count="430" uniqueCount="226">
  <si>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</si>
  <si>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</si>
  <si>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</si>
  <si>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</si>
  <si>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</si>
  <si>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</si>
  <si>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</si>
  <si>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</si>
  <si>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</si>
  <si>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</si>
  <si>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</si>
  <si>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</si>
  <si>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</si>
  <si>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</si>
  <si>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</si>
  <si>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</si>
  <si>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</si>
  <si>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</si>
  <si>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</si>
  <si>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</si>
  <si>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</si>
  <si>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</si>
  <si>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</si>
  <si>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</si>
  <si>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</si>
  <si>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</si>
  <si>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</si>
  <si>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</si>
  <si>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</si>
  <si>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</si>
  <si>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</si>
  <si>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</si>
  <si>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</si>
  <si>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</si>
  <si>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</si>
  <si>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</si>
  <si>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</si>
  <si>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</si>
  <si>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</si>
  <si>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</si>
  <si>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</si>
  <si>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</si>
  <si>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</si>
  <si>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</si>
  <si>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</si>
  <si>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Kolumbárium</t>
  </si>
  <si>
    <t>STAVOPROJEKT 2000 s.r.o.</t>
  </si>
  <si>
    <t>nám. Armády 1215/10</t>
  </si>
  <si>
    <t>Znojmo</t>
  </si>
  <si>
    <t>66902</t>
  </si>
  <si>
    <t>26218003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</si>
  <si>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</si>
  <si>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</si>
  <si>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</si>
  <si>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</si>
  <si>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</si>
  <si>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</si>
  <si>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</si>
  <si>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</si>
  <si>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</si>
  <si>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</si>
  <si>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</si>
  <si>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</si>
  <si>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</si>
  <si>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</si>
  <si>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</si>
  <si>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</si>
  <si>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</si>
  <si>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</si>
  <si>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</si>
  <si>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</si>
  <si>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</si>
  <si>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</si>
  <si>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</si>
  <si>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</si>
  <si>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</si>
  <si>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</si>
  <si>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</si>
  <si>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</si>
  <si>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</si>
  <si>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</si>
  <si>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</si>
  <si>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765</t>
  </si>
  <si>
    <t>Krytiny tvrdé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</si>
  <si>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</si>
  <si>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</si>
  <si>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</si>
  <si>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</si>
  <si>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</si>
  <si>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</si>
  <si>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</si>
  <si>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</si>
  <si>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</si>
  <si>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</si>
  <si>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</si>
  <si>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</si>
  <si>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</si>
  <si>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</si>
  <si>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</si>
  <si>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</si>
  <si>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</si>
  <si>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</si>
  <si>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</si>
  <si>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</si>
  <si>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</si>
  <si>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</si>
  <si>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</si>
  <si>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</si>
  <si>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</si>
  <si>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</si>
  <si>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</si>
  <si>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</si>
  <si>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</si>
  <si>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</si>
  <si>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</si>
  <si>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</si>
  <si>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</si>
  <si>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</si>
  <si>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</si>
  <si>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základ:0,5*0,5*48,8</t>
  </si>
  <si>
    <t>VV</t>
  </si>
  <si>
    <t>122201109R00</t>
  </si>
  <si>
    <t>Příplatek za lepivost - odkopávky v hor. 3</t>
  </si>
  <si>
    <t>162601101R00</t>
  </si>
  <si>
    <t>Vodorovné přemístění výkopku z hor.1-4 do 4000 m</t>
  </si>
  <si>
    <t>199000002R00</t>
  </si>
  <si>
    <t>Poplatek za skládku horniny 1- 4</t>
  </si>
  <si>
    <t>215901101R00</t>
  </si>
  <si>
    <t>Zhutnění podloží z hornin nesoudržných do 92% PS</t>
  </si>
  <si>
    <t>m2</t>
  </si>
  <si>
    <t>0,5*48,8</t>
  </si>
  <si>
    <t>274313611R00</t>
  </si>
  <si>
    <t>Beton základových pasů prostý C 16/20</t>
  </si>
  <si>
    <t>0,5*0,5*48,8</t>
  </si>
  <si>
    <t>274351215RT1</t>
  </si>
  <si>
    <t>Bednění stěn základových pasů - zřízení, bednicí materiál prkna</t>
  </si>
  <si>
    <t>0,2*48,8</t>
  </si>
  <si>
    <t>274351292R00</t>
  </si>
  <si>
    <t>Odstranění bednění stěn základových pasů</t>
  </si>
  <si>
    <t>342241161R00</t>
  </si>
  <si>
    <t>Příčky z cihel plných CP29  tl. 65 mm</t>
  </si>
  <si>
    <t>2*0,5*1,5*16</t>
  </si>
  <si>
    <t>342241162R00</t>
  </si>
  <si>
    <t>Příčky z cihel plných CP29  tl. 140 mm</t>
  </si>
  <si>
    <t>0,5*1,5*3*16+0,45*1,8*16+0,5*2,6*16+0,5*2,6*16</t>
  </si>
  <si>
    <t>411121221R00</t>
  </si>
  <si>
    <t>Osazování stropních desek š. do 60, dl. do 90 cm</t>
  </si>
  <si>
    <t>kus</t>
  </si>
  <si>
    <t>24*16</t>
  </si>
  <si>
    <t>59341119R</t>
  </si>
  <si>
    <t>Deska stropní plná PZD 60-29-10  59x29x10 cm</t>
  </si>
  <si>
    <t>POL3_0</t>
  </si>
  <si>
    <t>564211111R00</t>
  </si>
  <si>
    <t>Podklad ze štěrkopísku po zhutnění tloušťky 5 cm</t>
  </si>
  <si>
    <t>611421122RT2</t>
  </si>
  <si>
    <t>Omítka vnitřní stropů rovných, MVC, hladká, s použitím suché maltové směsi</t>
  </si>
  <si>
    <t>0,5*0,6*8*16</t>
  </si>
  <si>
    <t>611401962R00</t>
  </si>
  <si>
    <t>Příplatek, omítka stropů v omez. prostoru, hladká</t>
  </si>
  <si>
    <t>612421626R00</t>
  </si>
  <si>
    <t>Omítka vnitřní zdiva, MVC, hladká</t>
  </si>
  <si>
    <t>0,5*0,5*16*16+0,5*2,6*16</t>
  </si>
  <si>
    <t>612401962R00</t>
  </si>
  <si>
    <t>Příplatek za práci v omez. prostoru, omítka hladká</t>
  </si>
  <si>
    <t>612456123R00</t>
  </si>
  <si>
    <t>Potažení stěn z dílců jemnou MC s přísadou</t>
  </si>
  <si>
    <t>622472112R00</t>
  </si>
  <si>
    <t>Omítka stěn vnější ze SMS štuková slož. II. ručně</t>
  </si>
  <si>
    <t>(0,1*2,6*3+0,45*1,5)*16 + 0,55*48,8 + 0,1*48,8</t>
  </si>
  <si>
    <t>622421121RT2</t>
  </si>
  <si>
    <t>Omítka vnější stěn, MVC, hrubá zatřená, s použitím suché maltové směsi</t>
  </si>
  <si>
    <t>0,675*3,05*16</t>
  </si>
  <si>
    <t>631313611R00</t>
  </si>
  <si>
    <t>Mazanina betonová tl. 8 - 12 cm C 16/20</t>
  </si>
  <si>
    <t>0,1*0,8*48,8</t>
  </si>
  <si>
    <t>631319183R00</t>
  </si>
  <si>
    <t>Příplatek za sklon mazaniny 15°-35°  tl. 8 - 12 cm</t>
  </si>
  <si>
    <t>941955001R00</t>
  </si>
  <si>
    <t>Lešení lehké pomocné, výška podlahy do 1,2 m</t>
  </si>
  <si>
    <t>50*2</t>
  </si>
  <si>
    <t>965042141R00</t>
  </si>
  <si>
    <t>Bourání mazanin betonových tl. 10 cm, nad 4 m2</t>
  </si>
  <si>
    <t>hlava plotu:0,6*0,6*0,05*16+0,25*2,6*0,05*16</t>
  </si>
  <si>
    <t>podkl. bet.:0,5*2,6*0,1*16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</si>
  <si>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</si>
  <si>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</si>
  <si>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</si>
  <si>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</si>
  <si>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</si>
  <si>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2,9*2</t>
  </si>
  <si>
    <t>979081111R00</t>
  </si>
  <si>
    <t>Odvoz suti a vybour. hmot na skládku do 1 km</t>
  </si>
  <si>
    <t>979081121R00</t>
  </si>
  <si>
    <t>Příplatek k odvozu za každý další 1 km</t>
  </si>
  <si>
    <t>2,9*3</t>
  </si>
  <si>
    <t>979990103R00</t>
  </si>
  <si>
    <t>Poplatek za skládku suti - beton do 30x30 cm</t>
  </si>
  <si>
    <t>998011001R00</t>
  </si>
  <si>
    <t>Přesun hmot pro budovy zděné výšky do 6 m</t>
  </si>
  <si>
    <t>711111001RZ1</t>
  </si>
  <si>
    <t>Izolace proti vlhkosti vodor. nátěr ALP za studena, 1x nátěr - včetně dodávky penetračního laku ALP</t>
  </si>
  <si>
    <t>711141559RY2</t>
  </si>
  <si>
    <t>Izolace proti vlhk. vodorovná pásy přitavením, 1 vrstva - včetně dod.těž. asfalt. pasu tl. 4mm</t>
  </si>
  <si>
    <t>998711101R00</t>
  </si>
  <si>
    <t>Přesun hmot pro izolace proti vodě, výšky do 6 m</t>
  </si>
  <si>
    <t>765311512RU4</t>
  </si>
  <si>
    <t>Krytina z bobrovek, střech jedn.,šupinová,do malty, tašky kulatý řez - engoba, vč. doplňkových tašek</t>
  </si>
  <si>
    <t>1,1*52</t>
  </si>
  <si>
    <t>765311534R00</t>
  </si>
  <si>
    <t>Hřeben bobrovka, hřebenáči č.1 nosovými, do malty</t>
  </si>
  <si>
    <t>m</t>
  </si>
  <si>
    <t>998765101R00</t>
  </si>
  <si>
    <t>Přesun hmot pro krytiny tvrdé, výšky do 6 m</t>
  </si>
  <si>
    <t>781101210R00</t>
  </si>
  <si>
    <t>Penetrace podkladu pod obklady</t>
  </si>
  <si>
    <t>781741014R00</t>
  </si>
  <si>
    <t>Obklad vnějších stěn, obkl. hutné 250x 65 do MC</t>
  </si>
  <si>
    <t>59777100R</t>
  </si>
  <si>
    <t>Obklad. fasádní glazovaný  250x65x8 1barva</t>
  </si>
  <si>
    <t>32,94*1,05</t>
  </si>
  <si>
    <t>998781101R00</t>
  </si>
  <si>
    <t>Přesun hmot pro obklady keramické,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</si>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</sst>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46</v>
      </c>
      <c r="E11" s="124"/>
      <c r="F11" s="124"/>
      <c r="G11" s="124"/>
      <c r="H11" s="28" t="s">
        <v>33</v>
      </c>
      <c r="I11" s="128" t="s">
        <v>50</v>
      </c>
      <c r="J11" s="11"/>
    </row>
    <row r="12" spans="1:15" ht="15.75" customHeight="1" x14ac:dyDescent="0.2">
      <c r="A12" s="4"/>
      <c r="B12" s="41"/>
      <c r="C12" s="26"/>
      <c r="D12" s="125" t="s">
        <v>47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49</v>
      </c>
      <c r="D13" s="126" t="s">
        <v>48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SUMIF(F47:F61,A16,I47:I61)+SUMIF(F47:F61,"PSU",I47:I61)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SUMIF(F47:F61,A17,I47:I61)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SUMIF(F47:F61,A18,I47:I61)</f>
        <v>0</v>
      </c>
      <c r="J18" s="93"/>
    </row>
    <row r="19" spans="1:10" ht="23.25" customHeight="1" x14ac:dyDescent="0.2">
      <c r="A19" s="193" t="s">
        <v>86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SUMIF(F47:F61,A19,I47:I61)</f>
        <v>0</v>
      </c>
      <c r="J19" s="93"/>
    </row>
    <row r="20" spans="1:10" ht="23.25" customHeight="1" x14ac:dyDescent="0.2">
      <c r="A20" s="193" t="s">
        <v>87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SUMIF(F47:F61,A20,I47:I61)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43507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51</v>
      </c>
      <c r="C39" s="138" t="s">
        <v>45</v>
      </c>
      <c r="D39" s="139"/>
      <c r="E39" s="139"/>
      <c r="F39" s="147">
        <f>'Rozpočet Pol'!AC88</f>
        <v>0</v>
      </c>
      <c r="G39" s="148">
        <f>'Rozpočet Pol'!AD88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52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54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55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56</v>
      </c>
      <c r="C47" s="175" t="s">
        <v>57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58</v>
      </c>
      <c r="C48" s="165" t="s">
        <v>59</v>
      </c>
      <c r="D48" s="167"/>
      <c r="E48" s="167"/>
      <c r="F48" s="183" t="s">
        <v>23</v>
      </c>
      <c r="G48" s="184"/>
      <c r="H48" s="184"/>
      <c r="I48" s="185">
        <f>'Rozpočet Pol'!G14</f>
        <v>0</v>
      </c>
      <c r="J48" s="185"/>
    </row>
    <row r="49" spans="1:10" ht="25.5" customHeight="1" x14ac:dyDescent="0.2">
      <c r="A49" s="163"/>
      <c r="B49" s="166" t="s">
        <v>60</v>
      </c>
      <c r="C49" s="165" t="s">
        <v>61</v>
      </c>
      <c r="D49" s="167"/>
      <c r="E49" s="167"/>
      <c r="F49" s="183" t="s">
        <v>23</v>
      </c>
      <c r="G49" s="184"/>
      <c r="H49" s="184"/>
      <c r="I49" s="185">
        <f>'Rozpočet Pol'!G22</f>
        <v>0</v>
      </c>
      <c r="J49" s="185"/>
    </row>
    <row r="50" spans="1:10" ht="25.5" customHeight="1" x14ac:dyDescent="0.2">
      <c r="A50" s="163"/>
      <c r="B50" s="166" t="s">
        <v>62</v>
      </c>
      <c r="C50" s="165" t="s">
        <v>63</v>
      </c>
      <c r="D50" s="167"/>
      <c r="E50" s="167"/>
      <c r="F50" s="183" t="s">
        <v>23</v>
      </c>
      <c r="G50" s="184"/>
      <c r="H50" s="184"/>
      <c r="I50" s="185">
        <f>'Rozpočet Pol'!G27</f>
        <v>0</v>
      </c>
      <c r="J50" s="185"/>
    </row>
    <row r="51" spans="1:10" ht="25.5" customHeight="1" x14ac:dyDescent="0.2">
      <c r="A51" s="163"/>
      <c r="B51" s="166" t="s">
        <v>64</v>
      </c>
      <c r="C51" s="165" t="s">
        <v>65</v>
      </c>
      <c r="D51" s="167"/>
      <c r="E51" s="167"/>
      <c r="F51" s="183" t="s">
        <v>23</v>
      </c>
      <c r="G51" s="184"/>
      <c r="H51" s="184"/>
      <c r="I51" s="185">
        <f>'Rozpočet Pol'!G31</f>
        <v>0</v>
      </c>
      <c r="J51" s="185"/>
    </row>
    <row r="52" spans="1:10" ht="25.5" customHeight="1" x14ac:dyDescent="0.2">
      <c r="A52" s="163"/>
      <c r="B52" s="166" t="s">
        <v>66</v>
      </c>
      <c r="C52" s="165" t="s">
        <v>67</v>
      </c>
      <c r="D52" s="167"/>
      <c r="E52" s="167"/>
      <c r="F52" s="183" t="s">
        <v>23</v>
      </c>
      <c r="G52" s="184"/>
      <c r="H52" s="184"/>
      <c r="I52" s="185">
        <f>'Rozpočet Pol'!G34</f>
        <v>0</v>
      </c>
      <c r="J52" s="185"/>
    </row>
    <row r="53" spans="1:10" ht="25.5" customHeight="1" x14ac:dyDescent="0.2">
      <c r="A53" s="163"/>
      <c r="B53" s="166" t="s">
        <v>68</v>
      </c>
      <c r="C53" s="165" t="s">
        <v>69</v>
      </c>
      <c r="D53" s="167"/>
      <c r="E53" s="167"/>
      <c r="F53" s="183" t="s">
        <v>23</v>
      </c>
      <c r="G53" s="184"/>
      <c r="H53" s="184"/>
      <c r="I53" s="185">
        <f>'Rozpočet Pol'!G43</f>
        <v>0</v>
      </c>
      <c r="J53" s="185"/>
    </row>
    <row r="54" spans="1:10" ht="25.5" customHeight="1" x14ac:dyDescent="0.2">
      <c r="A54" s="163"/>
      <c r="B54" s="166" t="s">
        <v>70</v>
      </c>
      <c r="C54" s="165" t="s">
        <v>71</v>
      </c>
      <c r="D54" s="167"/>
      <c r="E54" s="167"/>
      <c r="F54" s="183" t="s">
        <v>23</v>
      </c>
      <c r="G54" s="184"/>
      <c r="H54" s="184"/>
      <c r="I54" s="185">
        <f>'Rozpočet Pol'!G48</f>
        <v>0</v>
      </c>
      <c r="J54" s="185"/>
    </row>
    <row r="55" spans="1:10" ht="25.5" customHeight="1" x14ac:dyDescent="0.2">
      <c r="A55" s="163"/>
      <c r="B55" s="166" t="s">
        <v>72</v>
      </c>
      <c r="C55" s="165" t="s">
        <v>73</v>
      </c>
      <c r="D55" s="167"/>
      <c r="E55" s="167"/>
      <c r="F55" s="183" t="s">
        <v>23</v>
      </c>
      <c r="G55" s="184"/>
      <c r="H55" s="184"/>
      <c r="I55" s="185">
        <f>'Rozpočet Pol'!G52</f>
        <v>0</v>
      </c>
      <c r="J55" s="185"/>
    </row>
    <row r="56" spans="1:10" ht="25.5" customHeight="1" x14ac:dyDescent="0.2">
      <c r="A56" s="163"/>
      <c r="B56" s="166" t="s">
        <v>74</v>
      </c>
      <c r="C56" s="165" t="s">
        <v>75</v>
      </c>
      <c r="D56" s="167"/>
      <c r="E56" s="167"/>
      <c r="F56" s="183" t="s">
        <v>23</v>
      </c>
      <c r="G56" s="184"/>
      <c r="H56" s="184"/>
      <c r="I56" s="185">
        <f>'Rozpočet Pol'!G55</f>
        <v>0</v>
      </c>
      <c r="J56" s="185"/>
    </row>
    <row r="57" spans="1:10" ht="25.5" customHeight="1" x14ac:dyDescent="0.2">
      <c r="A57" s="163"/>
      <c r="B57" s="166" t="s">
        <v>76</v>
      </c>
      <c r="C57" s="165" t="s">
        <v>77</v>
      </c>
      <c r="D57" s="167"/>
      <c r="E57" s="167"/>
      <c r="F57" s="183" t="s">
        <v>23</v>
      </c>
      <c r="G57" s="184"/>
      <c r="H57" s="184"/>
      <c r="I57" s="185">
        <f>'Rozpočet Pol'!G59</f>
        <v>0</v>
      </c>
      <c r="J57" s="185"/>
    </row>
    <row r="58" spans="1:10" ht="25.5" customHeight="1" x14ac:dyDescent="0.2">
      <c r="A58" s="163"/>
      <c r="B58" s="166" t="s">
        <v>78</v>
      </c>
      <c r="C58" s="165" t="s">
        <v>79</v>
      </c>
      <c r="D58" s="167"/>
      <c r="E58" s="167"/>
      <c r="F58" s="183" t="s">
        <v>23</v>
      </c>
      <c r="G58" s="184"/>
      <c r="H58" s="184"/>
      <c r="I58" s="185">
        <f>'Rozpočet Pol'!G67</f>
        <v>0</v>
      </c>
      <c r="J58" s="185"/>
    </row>
    <row r="59" spans="1:10" ht="25.5" customHeight="1" x14ac:dyDescent="0.2">
      <c r="A59" s="163"/>
      <c r="B59" s="166" t="s">
        <v>80</v>
      </c>
      <c r="C59" s="165" t="s">
        <v>81</v>
      </c>
      <c r="D59" s="167"/>
      <c r="E59" s="167"/>
      <c r="F59" s="183" t="s">
        <v>24</v>
      </c>
      <c r="G59" s="184"/>
      <c r="H59" s="184"/>
      <c r="I59" s="185">
        <f>'Rozpočet Pol'!G69</f>
        <v>0</v>
      </c>
      <c r="J59" s="185"/>
    </row>
    <row r="60" spans="1:10" ht="25.5" customHeight="1" x14ac:dyDescent="0.2">
      <c r="A60" s="163"/>
      <c r="B60" s="166" t="s">
        <v>82</v>
      </c>
      <c r="C60" s="165" t="s">
        <v>83</v>
      </c>
      <c r="D60" s="167"/>
      <c r="E60" s="167"/>
      <c r="F60" s="183" t="s">
        <v>24</v>
      </c>
      <c r="G60" s="184"/>
      <c r="H60" s="184"/>
      <c r="I60" s="185">
        <f>'Rozpočet Pol'!G75</f>
        <v>0</v>
      </c>
      <c r="J60" s="185"/>
    </row>
    <row r="61" spans="1:10" ht="25.5" customHeight="1" x14ac:dyDescent="0.2">
      <c r="A61" s="163"/>
      <c r="B61" s="177" t="s">
        <v>84</v>
      </c>
      <c r="C61" s="178" t="s">
        <v>85</v>
      </c>
      <c r="D61" s="179"/>
      <c r="E61" s="179"/>
      <c r="F61" s="186" t="s">
        <v>24</v>
      </c>
      <c r="G61" s="187"/>
      <c r="H61" s="187"/>
      <c r="I61" s="188">
        <f>'Rozpočet Pol'!G80</f>
        <v>0</v>
      </c>
      <c r="J61" s="188"/>
    </row>
    <row r="62" spans="1:10" ht="25.5" customHeight="1" x14ac:dyDescent="0.2">
      <c r="A62" s="164"/>
      <c r="B62" s="170" t="s">
        <v>1</v>
      </c>
      <c r="C62" s="170"/>
      <c r="D62" s="171"/>
      <c r="E62" s="171"/>
      <c r="F62" s="189"/>
      <c r="G62" s="190"/>
      <c r="H62" s="190"/>
      <c r="I62" s="191">
        <f>SUM(I47:I61)</f>
        <v>0</v>
      </c>
      <c r="J62" s="191"/>
    </row>
    <row r="63" spans="1:10" x14ac:dyDescent="0.2">
      <c r="F63" s="192"/>
      <c r="G63" s="130"/>
      <c r="H63" s="192"/>
      <c r="I63" s="130"/>
      <c r="J63" s="130"/>
    </row>
    <row r="64" spans="1:10" x14ac:dyDescent="0.2">
      <c r="F64" s="192"/>
      <c r="G64" s="130"/>
      <c r="H64" s="192"/>
      <c r="I64" s="130"/>
      <c r="J64" s="130"/>
    </row>
    <row r="65" spans="6:10" x14ac:dyDescent="0.2">
      <c r="F65" s="192"/>
      <c r="G65" s="130"/>
      <c r="H65" s="192"/>
      <c r="I65" s="130"/>
      <c r="J6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89</v>
      </c>
    </row>
    <row r="2" spans="1:60" ht="24.95" customHeight="1" x14ac:dyDescent="0.2">
      <c r="A2" s="202" t="s">
        <v>88</v>
      </c>
      <c r="B2" s="196"/>
      <c r="C2" s="197" t="s">
        <v>45</v>
      </c>
      <c r="D2" s="198"/>
      <c r="E2" s="198"/>
      <c r="F2" s="198"/>
      <c r="G2" s="204"/>
      <c r="AE2" t="s">
        <v>90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91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92</v>
      </c>
    </row>
    <row r="5" spans="1:60" hidden="1" x14ac:dyDescent="0.2">
      <c r="A5" s="206" t="s">
        <v>93</v>
      </c>
      <c r="B5" s="207"/>
      <c r="C5" s="208"/>
      <c r="D5" s="209"/>
      <c r="E5" s="209"/>
      <c r="F5" s="209"/>
      <c r="G5" s="210"/>
      <c r="AE5" t="s">
        <v>94</v>
      </c>
    </row>
    <row r="7" spans="1:60" ht="38.25" x14ac:dyDescent="0.2">
      <c r="A7" s="215" t="s">
        <v>95</v>
      </c>
      <c r="B7" s="216" t="s">
        <v>96</v>
      </c>
      <c r="C7" s="216" t="s">
        <v>97</v>
      </c>
      <c r="D7" s="215" t="s">
        <v>98</v>
      </c>
      <c r="E7" s="215" t="s">
        <v>99</v>
      </c>
      <c r="F7" s="211" t="s">
        <v>100</v>
      </c>
      <c r="G7" s="234" t="s">
        <v>28</v>
      </c>
      <c r="H7" s="235" t="s">
        <v>29</v>
      </c>
      <c r="I7" s="235" t="s">
        <v>101</v>
      </c>
      <c r="J7" s="235" t="s">
        <v>30</v>
      </c>
      <c r="K7" s="235" t="s">
        <v>102</v>
      </c>
      <c r="L7" s="235" t="s">
        <v>103</v>
      </c>
      <c r="M7" s="235" t="s">
        <v>104</v>
      </c>
      <c r="N7" s="235" t="s">
        <v>105</v>
      </c>
      <c r="O7" s="235" t="s">
        <v>106</v>
      </c>
      <c r="P7" s="235" t="s">
        <v>107</v>
      </c>
      <c r="Q7" s="235" t="s">
        <v>108</v>
      </c>
      <c r="R7" s="235" t="s">
        <v>109</v>
      </c>
      <c r="S7" s="235" t="s">
        <v>110</v>
      </c>
      <c r="T7" s="235" t="s">
        <v>111</v>
      </c>
      <c r="U7" s="218" t="s">
        <v>112</v>
      </c>
    </row>
    <row r="8" spans="1:60" x14ac:dyDescent="0.2">
      <c r="A8" s="236" t="s">
        <v>113</v>
      </c>
      <c r="B8" s="237" t="s">
        <v>56</v>
      </c>
      <c r="C8" s="238" t="s">
        <v>57</v>
      </c>
      <c r="D8" s="239"/>
      <c r="E8" s="240"/>
      <c r="F8" s="241"/>
      <c r="G8" s="241">
        <f>SUMIF(AE9:AE13,"&lt;&gt;NOR",G9:G13)</f>
        <v>0</v>
      </c>
      <c r="H8" s="241"/>
      <c r="I8" s="241">
        <f>SUM(I9:I13)</f>
        <v>0</v>
      </c>
      <c r="J8" s="241"/>
      <c r="K8" s="241">
        <f>SUM(K9:K13)</f>
        <v>0</v>
      </c>
      <c r="L8" s="241"/>
      <c r="M8" s="241">
        <f>SUM(M9:M13)</f>
        <v>0</v>
      </c>
      <c r="N8" s="217"/>
      <c r="O8" s="217">
        <f>SUM(O9:O13)</f>
        <v>0</v>
      </c>
      <c r="P8" s="217"/>
      <c r="Q8" s="217">
        <f>SUM(Q9:Q13)</f>
        <v>0</v>
      </c>
      <c r="R8" s="217"/>
      <c r="S8" s="217"/>
      <c r="T8" s="236"/>
      <c r="U8" s="217">
        <f>SUM(U9:U13)</f>
        <v>5.33</v>
      </c>
      <c r="AE8" t="s">
        <v>114</v>
      </c>
    </row>
    <row r="9" spans="1:60" outlineLevel="1" x14ac:dyDescent="0.2">
      <c r="A9" s="213">
        <v>1</v>
      </c>
      <c r="B9" s="219" t="s">
        <v>115</v>
      </c>
      <c r="C9" s="264" t="s">
        <v>116</v>
      </c>
      <c r="D9" s="221" t="s">
        <v>117</v>
      </c>
      <c r="E9" s="228">
        <v>12.2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0.36799999999999999</v>
      </c>
      <c r="U9" s="222">
        <f>ROUND(E9*T9,2)</f>
        <v>4.49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118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5" t="s">
        <v>119</v>
      </c>
      <c r="D10" s="224"/>
      <c r="E10" s="229">
        <v>12.2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120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19" t="s">
        <v>121</v>
      </c>
      <c r="C11" s="264" t="s">
        <v>122</v>
      </c>
      <c r="D11" s="221" t="s">
        <v>117</v>
      </c>
      <c r="E11" s="228">
        <v>12.2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5.8000000000000003E-2</v>
      </c>
      <c r="U11" s="222">
        <f>ROUND(E11*T11,2)</f>
        <v>0.71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118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19" t="s">
        <v>123</v>
      </c>
      <c r="C12" s="264" t="s">
        <v>124</v>
      </c>
      <c r="D12" s="221" t="s">
        <v>117</v>
      </c>
      <c r="E12" s="228">
        <v>12.2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1.0999999999999999E-2</v>
      </c>
      <c r="U12" s="222">
        <f>ROUND(E12*T12,2)</f>
        <v>0.13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118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4</v>
      </c>
      <c r="B13" s="219" t="s">
        <v>125</v>
      </c>
      <c r="C13" s="264" t="s">
        <v>126</v>
      </c>
      <c r="D13" s="221" t="s">
        <v>117</v>
      </c>
      <c r="E13" s="228">
        <v>12.2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118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14" t="s">
        <v>113</v>
      </c>
      <c r="B14" s="220" t="s">
        <v>58</v>
      </c>
      <c r="C14" s="266" t="s">
        <v>59</v>
      </c>
      <c r="D14" s="225"/>
      <c r="E14" s="230"/>
      <c r="F14" s="233"/>
      <c r="G14" s="233">
        <f>SUMIF(AE15:AE21,"&lt;&gt;NOR",G15:G21)</f>
        <v>0</v>
      </c>
      <c r="H14" s="233"/>
      <c r="I14" s="233">
        <f>SUM(I15:I21)</f>
        <v>0</v>
      </c>
      <c r="J14" s="233"/>
      <c r="K14" s="233">
        <f>SUM(K15:K21)</f>
        <v>0</v>
      </c>
      <c r="L14" s="233"/>
      <c r="M14" s="233">
        <f>SUM(M15:M21)</f>
        <v>0</v>
      </c>
      <c r="N14" s="226"/>
      <c r="O14" s="226">
        <f>SUM(O15:O21)</f>
        <v>31.159679999999998</v>
      </c>
      <c r="P14" s="226"/>
      <c r="Q14" s="226">
        <f>SUM(Q15:Q21)</f>
        <v>0</v>
      </c>
      <c r="R14" s="226"/>
      <c r="S14" s="226"/>
      <c r="T14" s="227"/>
      <c r="U14" s="226">
        <f>SUM(U15:U21)</f>
        <v>14.2</v>
      </c>
      <c r="AE14" t="s">
        <v>114</v>
      </c>
    </row>
    <row r="15" spans="1:60" outlineLevel="1" x14ac:dyDescent="0.2">
      <c r="A15" s="213">
        <v>5</v>
      </c>
      <c r="B15" s="219" t="s">
        <v>127</v>
      </c>
      <c r="C15" s="264" t="s">
        <v>128</v>
      </c>
      <c r="D15" s="221" t="s">
        <v>129</v>
      </c>
      <c r="E15" s="228">
        <v>24.4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5.0000000000000001E-3</v>
      </c>
      <c r="U15" s="222">
        <f>ROUND(E15*T15,2)</f>
        <v>0.12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118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19"/>
      <c r="C16" s="265" t="s">
        <v>130</v>
      </c>
      <c r="D16" s="224"/>
      <c r="E16" s="229">
        <v>24.4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120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6</v>
      </c>
      <c r="B17" s="219" t="s">
        <v>131</v>
      </c>
      <c r="C17" s="264" t="s">
        <v>132</v>
      </c>
      <c r="D17" s="221" t="s">
        <v>117</v>
      </c>
      <c r="E17" s="228">
        <v>12.2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2.5249999999999999</v>
      </c>
      <c r="O17" s="222">
        <f>ROUND(E17*N17,5)</f>
        <v>30.805</v>
      </c>
      <c r="P17" s="222">
        <v>0</v>
      </c>
      <c r="Q17" s="222">
        <f>ROUND(E17*P17,5)</f>
        <v>0</v>
      </c>
      <c r="R17" s="222"/>
      <c r="S17" s="222"/>
      <c r="T17" s="223">
        <v>0.47699999999999998</v>
      </c>
      <c r="U17" s="222">
        <f>ROUND(E17*T17,2)</f>
        <v>5.82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118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19"/>
      <c r="C18" s="265" t="s">
        <v>133</v>
      </c>
      <c r="D18" s="224"/>
      <c r="E18" s="229">
        <v>12.2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120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7</v>
      </c>
      <c r="B19" s="219" t="s">
        <v>134</v>
      </c>
      <c r="C19" s="264" t="s">
        <v>135</v>
      </c>
      <c r="D19" s="221" t="s">
        <v>129</v>
      </c>
      <c r="E19" s="228">
        <v>9.76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3.6339999999999997E-2</v>
      </c>
      <c r="O19" s="222">
        <f>ROUND(E19*N19,5)</f>
        <v>0.35468</v>
      </c>
      <c r="P19" s="222">
        <v>0</v>
      </c>
      <c r="Q19" s="222">
        <f>ROUND(E19*P19,5)</f>
        <v>0</v>
      </c>
      <c r="R19" s="222"/>
      <c r="S19" s="222"/>
      <c r="T19" s="223">
        <v>0.52700000000000002</v>
      </c>
      <c r="U19" s="222">
        <f>ROUND(E19*T19,2)</f>
        <v>5.14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118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19"/>
      <c r="C20" s="265" t="s">
        <v>136</v>
      </c>
      <c r="D20" s="224"/>
      <c r="E20" s="229">
        <v>9.76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120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8</v>
      </c>
      <c r="B21" s="219" t="s">
        <v>137</v>
      </c>
      <c r="C21" s="264" t="s">
        <v>138</v>
      </c>
      <c r="D21" s="221" t="s">
        <v>129</v>
      </c>
      <c r="E21" s="228">
        <v>9.76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0.32</v>
      </c>
      <c r="U21" s="222">
        <f>ROUND(E21*T21,2)</f>
        <v>3.12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118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113</v>
      </c>
      <c r="B22" s="220" t="s">
        <v>60</v>
      </c>
      <c r="C22" s="266" t="s">
        <v>61</v>
      </c>
      <c r="D22" s="225"/>
      <c r="E22" s="230"/>
      <c r="F22" s="233"/>
      <c r="G22" s="233">
        <f>SUMIF(AE23:AE26,"&lt;&gt;NOR",G23:G26)</f>
        <v>0</v>
      </c>
      <c r="H22" s="233"/>
      <c r="I22" s="233">
        <f>SUM(I23:I26)</f>
        <v>0</v>
      </c>
      <c r="J22" s="233"/>
      <c r="K22" s="233">
        <f>SUM(K23:K26)</f>
        <v>0</v>
      </c>
      <c r="L22" s="233"/>
      <c r="M22" s="233">
        <f>SUM(M23:M26)</f>
        <v>0</v>
      </c>
      <c r="N22" s="226"/>
      <c r="O22" s="226">
        <f>SUM(O23:O26)</f>
        <v>25.882459999999998</v>
      </c>
      <c r="P22" s="226"/>
      <c r="Q22" s="226">
        <f>SUM(Q23:Q26)</f>
        <v>0</v>
      </c>
      <c r="R22" s="226"/>
      <c r="S22" s="226"/>
      <c r="T22" s="227"/>
      <c r="U22" s="226">
        <f>SUM(U23:U26)</f>
        <v>75.56</v>
      </c>
      <c r="AE22" t="s">
        <v>114</v>
      </c>
    </row>
    <row r="23" spans="1:60" outlineLevel="1" x14ac:dyDescent="0.2">
      <c r="A23" s="213">
        <v>9</v>
      </c>
      <c r="B23" s="219" t="s">
        <v>139</v>
      </c>
      <c r="C23" s="264" t="s">
        <v>140</v>
      </c>
      <c r="D23" s="221" t="s">
        <v>129</v>
      </c>
      <c r="E23" s="228">
        <v>24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0.11650000000000001</v>
      </c>
      <c r="O23" s="222">
        <f>ROUND(E23*N23,5)</f>
        <v>2.7959999999999998</v>
      </c>
      <c r="P23" s="222">
        <v>0</v>
      </c>
      <c r="Q23" s="222">
        <f>ROUND(E23*P23,5)</f>
        <v>0</v>
      </c>
      <c r="R23" s="222"/>
      <c r="S23" s="222"/>
      <c r="T23" s="223">
        <v>0.54100000000000004</v>
      </c>
      <c r="U23" s="222">
        <f>ROUND(E23*T23,2)</f>
        <v>12.98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118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19"/>
      <c r="C24" s="265" t="s">
        <v>141</v>
      </c>
      <c r="D24" s="224"/>
      <c r="E24" s="229">
        <v>24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120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10</v>
      </c>
      <c r="B25" s="219" t="s">
        <v>142</v>
      </c>
      <c r="C25" s="264" t="s">
        <v>143</v>
      </c>
      <c r="D25" s="221" t="s">
        <v>129</v>
      </c>
      <c r="E25" s="228">
        <v>90.56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2">
        <v>0.25492999999999999</v>
      </c>
      <c r="O25" s="222">
        <f>ROUND(E25*N25,5)</f>
        <v>23.086459999999999</v>
      </c>
      <c r="P25" s="222">
        <v>0</v>
      </c>
      <c r="Q25" s="222">
        <f>ROUND(E25*P25,5)</f>
        <v>0</v>
      </c>
      <c r="R25" s="222"/>
      <c r="S25" s="222"/>
      <c r="T25" s="223">
        <v>0.69099999999999995</v>
      </c>
      <c r="U25" s="222">
        <f>ROUND(E25*T25,2)</f>
        <v>62.58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118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19"/>
      <c r="C26" s="265" t="s">
        <v>144</v>
      </c>
      <c r="D26" s="224"/>
      <c r="E26" s="229">
        <v>90.56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120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113</v>
      </c>
      <c r="B27" s="220" t="s">
        <v>62</v>
      </c>
      <c r="C27" s="266" t="s">
        <v>63</v>
      </c>
      <c r="D27" s="225"/>
      <c r="E27" s="230"/>
      <c r="F27" s="233"/>
      <c r="G27" s="233">
        <f>SUMIF(AE28:AE30,"&lt;&gt;NOR",G28:G30)</f>
        <v>0</v>
      </c>
      <c r="H27" s="233"/>
      <c r="I27" s="233">
        <f>SUM(I28:I30)</f>
        <v>0</v>
      </c>
      <c r="J27" s="233"/>
      <c r="K27" s="233">
        <f>SUM(K28:K30)</f>
        <v>0</v>
      </c>
      <c r="L27" s="233"/>
      <c r="M27" s="233">
        <f>SUM(M28:M30)</f>
        <v>0</v>
      </c>
      <c r="N27" s="226"/>
      <c r="O27" s="226">
        <f>SUM(O28:O30)</f>
        <v>15.121919999999999</v>
      </c>
      <c r="P27" s="226"/>
      <c r="Q27" s="226">
        <f>SUM(Q28:Q30)</f>
        <v>0</v>
      </c>
      <c r="R27" s="226"/>
      <c r="S27" s="226"/>
      <c r="T27" s="227"/>
      <c r="U27" s="226">
        <f>SUM(U28:U30)</f>
        <v>112.51</v>
      </c>
      <c r="AE27" t="s">
        <v>114</v>
      </c>
    </row>
    <row r="28" spans="1:60" outlineLevel="1" x14ac:dyDescent="0.2">
      <c r="A28" s="213">
        <v>11</v>
      </c>
      <c r="B28" s="219" t="s">
        <v>145</v>
      </c>
      <c r="C28" s="264" t="s">
        <v>146</v>
      </c>
      <c r="D28" s="221" t="s">
        <v>147</v>
      </c>
      <c r="E28" s="228">
        <v>384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2.3800000000000002E-3</v>
      </c>
      <c r="O28" s="222">
        <f>ROUND(E28*N28,5)</f>
        <v>0.91391999999999995</v>
      </c>
      <c r="P28" s="222">
        <v>0</v>
      </c>
      <c r="Q28" s="222">
        <f>ROUND(E28*P28,5)</f>
        <v>0</v>
      </c>
      <c r="R28" s="222"/>
      <c r="S28" s="222"/>
      <c r="T28" s="223">
        <v>0.29299999999999998</v>
      </c>
      <c r="U28" s="222">
        <f>ROUND(E28*T28,2)</f>
        <v>112.51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118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19"/>
      <c r="C29" s="265" t="s">
        <v>148</v>
      </c>
      <c r="D29" s="224"/>
      <c r="E29" s="229">
        <v>384</v>
      </c>
      <c r="F29" s="232"/>
      <c r="G29" s="232"/>
      <c r="H29" s="232"/>
      <c r="I29" s="232"/>
      <c r="J29" s="232"/>
      <c r="K29" s="232"/>
      <c r="L29" s="232"/>
      <c r="M29" s="232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120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12</v>
      </c>
      <c r="B30" s="219" t="s">
        <v>149</v>
      </c>
      <c r="C30" s="264" t="s">
        <v>150</v>
      </c>
      <c r="D30" s="221" t="s">
        <v>147</v>
      </c>
      <c r="E30" s="228">
        <v>384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2">
        <v>3.6999999999999998E-2</v>
      </c>
      <c r="O30" s="222">
        <f>ROUND(E30*N30,5)</f>
        <v>14.208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151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14" t="s">
        <v>113</v>
      </c>
      <c r="B31" s="220" t="s">
        <v>64</v>
      </c>
      <c r="C31" s="266" t="s">
        <v>65</v>
      </c>
      <c r="D31" s="225"/>
      <c r="E31" s="230"/>
      <c r="F31" s="233"/>
      <c r="G31" s="233">
        <f>SUMIF(AE32:AE33,"&lt;&gt;NOR",G32:G33)</f>
        <v>0</v>
      </c>
      <c r="H31" s="233"/>
      <c r="I31" s="233">
        <f>SUM(I32:I33)</f>
        <v>0</v>
      </c>
      <c r="J31" s="233"/>
      <c r="K31" s="233">
        <f>SUM(K32:K33)</f>
        <v>0</v>
      </c>
      <c r="L31" s="233"/>
      <c r="M31" s="233">
        <f>SUM(M32:M33)</f>
        <v>0</v>
      </c>
      <c r="N31" s="226"/>
      <c r="O31" s="226">
        <f>SUM(O32:O33)</f>
        <v>2.4692799999999999</v>
      </c>
      <c r="P31" s="226"/>
      <c r="Q31" s="226">
        <f>SUM(Q32:Q33)</f>
        <v>0</v>
      </c>
      <c r="R31" s="226"/>
      <c r="S31" s="226"/>
      <c r="T31" s="227"/>
      <c r="U31" s="226">
        <f>SUM(U32:U33)</f>
        <v>0.59</v>
      </c>
      <c r="AE31" t="s">
        <v>114</v>
      </c>
    </row>
    <row r="32" spans="1:60" outlineLevel="1" x14ac:dyDescent="0.2">
      <c r="A32" s="213">
        <v>13</v>
      </c>
      <c r="B32" s="219" t="s">
        <v>152</v>
      </c>
      <c r="C32" s="264" t="s">
        <v>153</v>
      </c>
      <c r="D32" s="221" t="s">
        <v>129</v>
      </c>
      <c r="E32" s="228">
        <v>24.4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0.1012</v>
      </c>
      <c r="O32" s="222">
        <f>ROUND(E32*N32,5)</f>
        <v>2.4692799999999999</v>
      </c>
      <c r="P32" s="222">
        <v>0</v>
      </c>
      <c r="Q32" s="222">
        <f>ROUND(E32*P32,5)</f>
        <v>0</v>
      </c>
      <c r="R32" s="222"/>
      <c r="S32" s="222"/>
      <c r="T32" s="223">
        <v>2.4E-2</v>
      </c>
      <c r="U32" s="222">
        <f>ROUND(E32*T32,2)</f>
        <v>0.59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118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19"/>
      <c r="C33" s="265" t="s">
        <v>130</v>
      </c>
      <c r="D33" s="224"/>
      <c r="E33" s="229">
        <v>24.4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120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14" t="s">
        <v>113</v>
      </c>
      <c r="B34" s="220" t="s">
        <v>66</v>
      </c>
      <c r="C34" s="266" t="s">
        <v>67</v>
      </c>
      <c r="D34" s="225"/>
      <c r="E34" s="230"/>
      <c r="F34" s="233"/>
      <c r="G34" s="233">
        <f>SUMIF(AE35:AE42,"&lt;&gt;NOR",G35:G42)</f>
        <v>0</v>
      </c>
      <c r="H34" s="233"/>
      <c r="I34" s="233">
        <f>SUM(I35:I42)</f>
        <v>0</v>
      </c>
      <c r="J34" s="233"/>
      <c r="K34" s="233">
        <f>SUM(K35:K42)</f>
        <v>0</v>
      </c>
      <c r="L34" s="233"/>
      <c r="M34" s="233">
        <f>SUM(M35:M42)</f>
        <v>0</v>
      </c>
      <c r="N34" s="226"/>
      <c r="O34" s="226">
        <f>SUM(O35:O42)</f>
        <v>5.39696</v>
      </c>
      <c r="P34" s="226"/>
      <c r="Q34" s="226">
        <f>SUM(Q35:Q42)</f>
        <v>0</v>
      </c>
      <c r="R34" s="226"/>
      <c r="S34" s="226"/>
      <c r="T34" s="227"/>
      <c r="U34" s="226">
        <f>SUM(U35:U42)</f>
        <v>108.65</v>
      </c>
      <c r="AE34" t="s">
        <v>114</v>
      </c>
    </row>
    <row r="35" spans="1:60" ht="22.5" outlineLevel="1" x14ac:dyDescent="0.2">
      <c r="A35" s="213">
        <v>14</v>
      </c>
      <c r="B35" s="219" t="s">
        <v>154</v>
      </c>
      <c r="C35" s="264" t="s">
        <v>155</v>
      </c>
      <c r="D35" s="221" t="s">
        <v>129</v>
      </c>
      <c r="E35" s="228">
        <v>38.4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3.6139999999999999E-2</v>
      </c>
      <c r="O35" s="222">
        <f>ROUND(E35*N35,5)</f>
        <v>1.38778</v>
      </c>
      <c r="P35" s="222">
        <v>0</v>
      </c>
      <c r="Q35" s="222">
        <f>ROUND(E35*P35,5)</f>
        <v>0</v>
      </c>
      <c r="R35" s="222"/>
      <c r="S35" s="222"/>
      <c r="T35" s="223">
        <v>0.61907000000000001</v>
      </c>
      <c r="U35" s="222">
        <f>ROUND(E35*T35,2)</f>
        <v>23.77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118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19"/>
      <c r="C36" s="265" t="s">
        <v>156</v>
      </c>
      <c r="D36" s="224"/>
      <c r="E36" s="229">
        <v>38.4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120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15</v>
      </c>
      <c r="B37" s="219" t="s">
        <v>157</v>
      </c>
      <c r="C37" s="264" t="s">
        <v>158</v>
      </c>
      <c r="D37" s="221" t="s">
        <v>129</v>
      </c>
      <c r="E37" s="228">
        <v>38.4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0.31</v>
      </c>
      <c r="U37" s="222">
        <f>ROUND(E37*T37,2)</f>
        <v>11.9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118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16</v>
      </c>
      <c r="B38" s="219" t="s">
        <v>159</v>
      </c>
      <c r="C38" s="264" t="s">
        <v>160</v>
      </c>
      <c r="D38" s="221" t="s">
        <v>129</v>
      </c>
      <c r="E38" s="228">
        <v>84.8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4.4139999999999999E-2</v>
      </c>
      <c r="O38" s="222">
        <f>ROUND(E38*N38,5)</f>
        <v>3.7430699999999999</v>
      </c>
      <c r="P38" s="222">
        <v>0</v>
      </c>
      <c r="Q38" s="222">
        <f>ROUND(E38*P38,5)</f>
        <v>0</v>
      </c>
      <c r="R38" s="222"/>
      <c r="S38" s="222"/>
      <c r="T38" s="223">
        <v>0.6</v>
      </c>
      <c r="U38" s="222">
        <f>ROUND(E38*T38,2)</f>
        <v>50.88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118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19"/>
      <c r="C39" s="265" t="s">
        <v>161</v>
      </c>
      <c r="D39" s="224"/>
      <c r="E39" s="229">
        <v>84.8</v>
      </c>
      <c r="F39" s="232"/>
      <c r="G39" s="232"/>
      <c r="H39" s="232"/>
      <c r="I39" s="232"/>
      <c r="J39" s="232"/>
      <c r="K39" s="232"/>
      <c r="L39" s="232"/>
      <c r="M39" s="232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120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17</v>
      </c>
      <c r="B40" s="219" t="s">
        <v>162</v>
      </c>
      <c r="C40" s="264" t="s">
        <v>163</v>
      </c>
      <c r="D40" s="221" t="s">
        <v>129</v>
      </c>
      <c r="E40" s="228">
        <v>84.8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0.13200000000000001</v>
      </c>
      <c r="U40" s="222">
        <f>ROUND(E40*T40,2)</f>
        <v>11.19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118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18</v>
      </c>
      <c r="B41" s="219" t="s">
        <v>164</v>
      </c>
      <c r="C41" s="264" t="s">
        <v>165</v>
      </c>
      <c r="D41" s="221" t="s">
        <v>129</v>
      </c>
      <c r="E41" s="228">
        <v>38.4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6.9300000000000004E-3</v>
      </c>
      <c r="O41" s="222">
        <f>ROUND(E41*N41,5)</f>
        <v>0.26611000000000001</v>
      </c>
      <c r="P41" s="222">
        <v>0</v>
      </c>
      <c r="Q41" s="222">
        <f>ROUND(E41*P41,5)</f>
        <v>0</v>
      </c>
      <c r="R41" s="222"/>
      <c r="S41" s="222"/>
      <c r="T41" s="223">
        <v>0.28399999999999997</v>
      </c>
      <c r="U41" s="222">
        <f>ROUND(E41*T41,2)</f>
        <v>10.91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118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19"/>
      <c r="C42" s="265" t="s">
        <v>156</v>
      </c>
      <c r="D42" s="224"/>
      <c r="E42" s="229">
        <v>38.4</v>
      </c>
      <c r="F42" s="232"/>
      <c r="G42" s="232"/>
      <c r="H42" s="232"/>
      <c r="I42" s="232"/>
      <c r="J42" s="232"/>
      <c r="K42" s="232"/>
      <c r="L42" s="232"/>
      <c r="M42" s="232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120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113</v>
      </c>
      <c r="B43" s="220" t="s">
        <v>68</v>
      </c>
      <c r="C43" s="266" t="s">
        <v>69</v>
      </c>
      <c r="D43" s="225"/>
      <c r="E43" s="230"/>
      <c r="F43" s="233"/>
      <c r="G43" s="233">
        <f>SUMIF(AE44:AE47,"&lt;&gt;NOR",G44:G47)</f>
        <v>0</v>
      </c>
      <c r="H43" s="233"/>
      <c r="I43" s="233">
        <f>SUM(I44:I47)</f>
        <v>0</v>
      </c>
      <c r="J43" s="233"/>
      <c r="K43" s="233">
        <f>SUM(K44:K47)</f>
        <v>0</v>
      </c>
      <c r="L43" s="233"/>
      <c r="M43" s="233">
        <f>SUM(M44:M47)</f>
        <v>0</v>
      </c>
      <c r="N43" s="226"/>
      <c r="O43" s="226">
        <f>SUM(O44:O47)</f>
        <v>3.1570299999999998</v>
      </c>
      <c r="P43" s="226"/>
      <c r="Q43" s="226">
        <f>SUM(Q44:Q47)</f>
        <v>0</v>
      </c>
      <c r="R43" s="226"/>
      <c r="S43" s="226"/>
      <c r="T43" s="227"/>
      <c r="U43" s="226">
        <f>SUM(U44:U47)</f>
        <v>57.7</v>
      </c>
      <c r="AE43" t="s">
        <v>114</v>
      </c>
    </row>
    <row r="44" spans="1:60" outlineLevel="1" x14ac:dyDescent="0.2">
      <c r="A44" s="213">
        <v>19</v>
      </c>
      <c r="B44" s="219" t="s">
        <v>166</v>
      </c>
      <c r="C44" s="264" t="s">
        <v>167</v>
      </c>
      <c r="D44" s="221" t="s">
        <v>129</v>
      </c>
      <c r="E44" s="228">
        <v>55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3.5749999999999997E-2</v>
      </c>
      <c r="O44" s="222">
        <f>ROUND(E44*N44,5)</f>
        <v>1.9662500000000001</v>
      </c>
      <c r="P44" s="222">
        <v>0</v>
      </c>
      <c r="Q44" s="222">
        <f>ROUND(E44*P44,5)</f>
        <v>0</v>
      </c>
      <c r="R44" s="222"/>
      <c r="S44" s="222"/>
      <c r="T44" s="223">
        <v>0.80100000000000005</v>
      </c>
      <c r="U44" s="222">
        <f>ROUND(E44*T44,2)</f>
        <v>44.06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118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19"/>
      <c r="C45" s="265" t="s">
        <v>168</v>
      </c>
      <c r="D45" s="224"/>
      <c r="E45" s="229">
        <v>55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120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20</v>
      </c>
      <c r="B46" s="219" t="s">
        <v>169</v>
      </c>
      <c r="C46" s="264" t="s">
        <v>170</v>
      </c>
      <c r="D46" s="221" t="s">
        <v>129</v>
      </c>
      <c r="E46" s="228">
        <v>32.94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3.6150000000000002E-2</v>
      </c>
      <c r="O46" s="222">
        <f>ROUND(E46*N46,5)</f>
        <v>1.1907799999999999</v>
      </c>
      <c r="P46" s="222">
        <v>0</v>
      </c>
      <c r="Q46" s="222">
        <f>ROUND(E46*P46,5)</f>
        <v>0</v>
      </c>
      <c r="R46" s="222"/>
      <c r="S46" s="222"/>
      <c r="T46" s="223">
        <v>0.41402</v>
      </c>
      <c r="U46" s="222">
        <f>ROUND(E46*T46,2)</f>
        <v>13.64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118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19"/>
      <c r="C47" s="265" t="s">
        <v>171</v>
      </c>
      <c r="D47" s="224"/>
      <c r="E47" s="229">
        <v>32.94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120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113</v>
      </c>
      <c r="B48" s="220" t="s">
        <v>70</v>
      </c>
      <c r="C48" s="266" t="s">
        <v>71</v>
      </c>
      <c r="D48" s="225"/>
      <c r="E48" s="230"/>
      <c r="F48" s="233"/>
      <c r="G48" s="233">
        <f>SUMIF(AE49:AE51,"&lt;&gt;NOR",G49:G51)</f>
        <v>0</v>
      </c>
      <c r="H48" s="233"/>
      <c r="I48" s="233">
        <f>SUM(I49:I51)</f>
        <v>0</v>
      </c>
      <c r="J48" s="233"/>
      <c r="K48" s="233">
        <f>SUM(K49:K51)</f>
        <v>0</v>
      </c>
      <c r="L48" s="233"/>
      <c r="M48" s="233">
        <f>SUM(M49:M51)</f>
        <v>0</v>
      </c>
      <c r="N48" s="226"/>
      <c r="O48" s="226">
        <f>SUM(O49:O51)</f>
        <v>9.8575999999999997</v>
      </c>
      <c r="P48" s="226"/>
      <c r="Q48" s="226">
        <f>SUM(Q49:Q51)</f>
        <v>0</v>
      </c>
      <c r="R48" s="226"/>
      <c r="S48" s="226"/>
      <c r="T48" s="227"/>
      <c r="U48" s="226">
        <f>SUM(U49:U51)</f>
        <v>10.98</v>
      </c>
      <c r="AE48" t="s">
        <v>114</v>
      </c>
    </row>
    <row r="49" spans="1:60" outlineLevel="1" x14ac:dyDescent="0.2">
      <c r="A49" s="213">
        <v>21</v>
      </c>
      <c r="B49" s="219" t="s">
        <v>172</v>
      </c>
      <c r="C49" s="264" t="s">
        <v>173</v>
      </c>
      <c r="D49" s="221" t="s">
        <v>117</v>
      </c>
      <c r="E49" s="228">
        <v>3.9039999999999999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2">
        <v>2.5249999999999999</v>
      </c>
      <c r="O49" s="222">
        <f>ROUND(E49*N49,5)</f>
        <v>9.8575999999999997</v>
      </c>
      <c r="P49" s="222">
        <v>0</v>
      </c>
      <c r="Q49" s="222">
        <f>ROUND(E49*P49,5)</f>
        <v>0</v>
      </c>
      <c r="R49" s="222"/>
      <c r="S49" s="222"/>
      <c r="T49" s="223">
        <v>2.58</v>
      </c>
      <c r="U49" s="222">
        <f>ROUND(E49*T49,2)</f>
        <v>10.07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118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19"/>
      <c r="C50" s="265" t="s">
        <v>174</v>
      </c>
      <c r="D50" s="224"/>
      <c r="E50" s="229">
        <v>3.9039999999999999</v>
      </c>
      <c r="F50" s="232"/>
      <c r="G50" s="232"/>
      <c r="H50" s="232"/>
      <c r="I50" s="232"/>
      <c r="J50" s="232"/>
      <c r="K50" s="232"/>
      <c r="L50" s="232"/>
      <c r="M50" s="232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120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22</v>
      </c>
      <c r="B51" s="219" t="s">
        <v>175</v>
      </c>
      <c r="C51" s="264" t="s">
        <v>176</v>
      </c>
      <c r="D51" s="221" t="s">
        <v>117</v>
      </c>
      <c r="E51" s="228">
        <v>3.9039999999999999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0.23300000000000001</v>
      </c>
      <c r="U51" s="222">
        <f>ROUND(E51*T51,2)</f>
        <v>0.91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118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x14ac:dyDescent="0.2">
      <c r="A52" s="214" t="s">
        <v>113</v>
      </c>
      <c r="B52" s="220" t="s">
        <v>72</v>
      </c>
      <c r="C52" s="266" t="s">
        <v>73</v>
      </c>
      <c r="D52" s="225"/>
      <c r="E52" s="230"/>
      <c r="F52" s="233"/>
      <c r="G52" s="233">
        <f>SUMIF(AE53:AE54,"&lt;&gt;NOR",G53:G54)</f>
        <v>0</v>
      </c>
      <c r="H52" s="233"/>
      <c r="I52" s="233">
        <f>SUM(I53:I54)</f>
        <v>0</v>
      </c>
      <c r="J52" s="233"/>
      <c r="K52" s="233">
        <f>SUM(K53:K54)</f>
        <v>0</v>
      </c>
      <c r="L52" s="233"/>
      <c r="M52" s="233">
        <f>SUM(M53:M54)</f>
        <v>0</v>
      </c>
      <c r="N52" s="226"/>
      <c r="O52" s="226">
        <f>SUM(O53:O54)</f>
        <v>0.121</v>
      </c>
      <c r="P52" s="226"/>
      <c r="Q52" s="226">
        <f>SUM(Q53:Q54)</f>
        <v>0</v>
      </c>
      <c r="R52" s="226"/>
      <c r="S52" s="226"/>
      <c r="T52" s="227"/>
      <c r="U52" s="226">
        <f>SUM(U53:U54)</f>
        <v>17.7</v>
      </c>
      <c r="AE52" t="s">
        <v>114</v>
      </c>
    </row>
    <row r="53" spans="1:60" outlineLevel="1" x14ac:dyDescent="0.2">
      <c r="A53" s="213">
        <v>23</v>
      </c>
      <c r="B53" s="219" t="s">
        <v>177</v>
      </c>
      <c r="C53" s="264" t="s">
        <v>178</v>
      </c>
      <c r="D53" s="221" t="s">
        <v>129</v>
      </c>
      <c r="E53" s="228">
        <v>100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2">
        <v>1.2099999999999999E-3</v>
      </c>
      <c r="O53" s="222">
        <f>ROUND(E53*N53,5)</f>
        <v>0.121</v>
      </c>
      <c r="P53" s="222">
        <v>0</v>
      </c>
      <c r="Q53" s="222">
        <f>ROUND(E53*P53,5)</f>
        <v>0</v>
      </c>
      <c r="R53" s="222"/>
      <c r="S53" s="222"/>
      <c r="T53" s="223">
        <v>0.17699999999999999</v>
      </c>
      <c r="U53" s="222">
        <f>ROUND(E53*T53,2)</f>
        <v>17.7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118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19"/>
      <c r="C54" s="265" t="s">
        <v>179</v>
      </c>
      <c r="D54" s="224"/>
      <c r="E54" s="229">
        <v>100</v>
      </c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120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14" t="s">
        <v>113</v>
      </c>
      <c r="B55" s="220" t="s">
        <v>74</v>
      </c>
      <c r="C55" s="266" t="s">
        <v>75</v>
      </c>
      <c r="D55" s="225"/>
      <c r="E55" s="230"/>
      <c r="F55" s="233"/>
      <c r="G55" s="233">
        <f>SUMIF(AE56:AE58,"&lt;&gt;NOR",G56:G58)</f>
        <v>0</v>
      </c>
      <c r="H55" s="233"/>
      <c r="I55" s="233">
        <f>SUM(I56:I58)</f>
        <v>0</v>
      </c>
      <c r="J55" s="233"/>
      <c r="K55" s="233">
        <f>SUM(K56:K58)</f>
        <v>0</v>
      </c>
      <c r="L55" s="233"/>
      <c r="M55" s="233">
        <f>SUM(M56:M58)</f>
        <v>0</v>
      </c>
      <c r="N55" s="226"/>
      <c r="O55" s="226">
        <f>SUM(O56:O58)</f>
        <v>0</v>
      </c>
      <c r="P55" s="226"/>
      <c r="Q55" s="226">
        <f>SUM(Q56:Q58)</f>
        <v>6.3536000000000001</v>
      </c>
      <c r="R55" s="226"/>
      <c r="S55" s="226"/>
      <c r="T55" s="227"/>
      <c r="U55" s="226">
        <f>SUM(U56:U58)</f>
        <v>20.78</v>
      </c>
      <c r="AE55" t="s">
        <v>114</v>
      </c>
    </row>
    <row r="56" spans="1:60" outlineLevel="1" x14ac:dyDescent="0.2">
      <c r="A56" s="213">
        <v>24</v>
      </c>
      <c r="B56" s="219" t="s">
        <v>180</v>
      </c>
      <c r="C56" s="264" t="s">
        <v>181</v>
      </c>
      <c r="D56" s="221" t="s">
        <v>117</v>
      </c>
      <c r="E56" s="228">
        <v>2.8879999999999999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2">
        <v>0</v>
      </c>
      <c r="O56" s="222">
        <f>ROUND(E56*N56,5)</f>
        <v>0</v>
      </c>
      <c r="P56" s="222">
        <v>2.2000000000000002</v>
      </c>
      <c r="Q56" s="222">
        <f>ROUND(E56*P56,5)</f>
        <v>6.3536000000000001</v>
      </c>
      <c r="R56" s="222"/>
      <c r="S56" s="222"/>
      <c r="T56" s="223">
        <v>7.1950000000000003</v>
      </c>
      <c r="U56" s="222">
        <f>ROUND(E56*T56,2)</f>
        <v>20.78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118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19"/>
      <c r="C57" s="265" t="s">
        <v>182</v>
      </c>
      <c r="D57" s="224"/>
      <c r="E57" s="229">
        <v>0.80800000000000005</v>
      </c>
      <c r="F57" s="232"/>
      <c r="G57" s="232"/>
      <c r="H57" s="232"/>
      <c r="I57" s="232"/>
      <c r="J57" s="232"/>
      <c r="K57" s="232"/>
      <c r="L57" s="232"/>
      <c r="M57" s="232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120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19"/>
      <c r="C58" s="265" t="s">
        <v>183</v>
      </c>
      <c r="D58" s="224"/>
      <c r="E58" s="229">
        <v>2.08</v>
      </c>
      <c r="F58" s="232"/>
      <c r="G58" s="232"/>
      <c r="H58" s="232"/>
      <c r="I58" s="232"/>
      <c r="J58" s="232"/>
      <c r="K58" s="232"/>
      <c r="L58" s="232"/>
      <c r="M58" s="232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120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14" t="s">
        <v>113</v>
      </c>
      <c r="B59" s="220" t="s">
        <v>76</v>
      </c>
      <c r="C59" s="266" t="s">
        <v>77</v>
      </c>
      <c r="D59" s="225"/>
      <c r="E59" s="230"/>
      <c r="F59" s="233"/>
      <c r="G59" s="233">
        <f>SUMIF(AE60:AE66,"&lt;&gt;NOR",G60:G66)</f>
        <v>0</v>
      </c>
      <c r="H59" s="233"/>
      <c r="I59" s="233">
        <f>SUM(I60:I66)</f>
        <v>0</v>
      </c>
      <c r="J59" s="233"/>
      <c r="K59" s="233">
        <f>SUM(K60:K66)</f>
        <v>0</v>
      </c>
      <c r="L59" s="233"/>
      <c r="M59" s="233">
        <f>SUM(M60:M66)</f>
        <v>0</v>
      </c>
      <c r="N59" s="226"/>
      <c r="O59" s="226">
        <f>SUM(O60:O66)</f>
        <v>0</v>
      </c>
      <c r="P59" s="226"/>
      <c r="Q59" s="226">
        <f>SUM(Q60:Q66)</f>
        <v>0</v>
      </c>
      <c r="R59" s="226"/>
      <c r="S59" s="226"/>
      <c r="T59" s="227"/>
      <c r="U59" s="226">
        <f>SUM(U60:U66)</f>
        <v>4.76</v>
      </c>
      <c r="AE59" t="s">
        <v>114</v>
      </c>
    </row>
    <row r="60" spans="1:60" outlineLevel="1" x14ac:dyDescent="0.2">
      <c r="A60" s="213">
        <v>25</v>
      </c>
      <c r="B60" s="219" t="s">
        <v>184</v>
      </c>
      <c r="C60" s="264" t="s">
        <v>185</v>
      </c>
      <c r="D60" s="221" t="s">
        <v>186</v>
      </c>
      <c r="E60" s="228">
        <v>2.9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0.94199999999999995</v>
      </c>
      <c r="U60" s="222">
        <f>ROUND(E60*T60,2)</f>
        <v>2.73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118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26</v>
      </c>
      <c r="B61" s="219" t="s">
        <v>187</v>
      </c>
      <c r="C61" s="264" t="s">
        <v>188</v>
      </c>
      <c r="D61" s="221" t="s">
        <v>186</v>
      </c>
      <c r="E61" s="228">
        <v>5.8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0.105</v>
      </c>
      <c r="U61" s="222">
        <f>ROUND(E61*T61,2)</f>
        <v>0.61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118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/>
      <c r="B62" s="219"/>
      <c r="C62" s="265" t="s">
        <v>189</v>
      </c>
      <c r="D62" s="224"/>
      <c r="E62" s="229">
        <v>5.8</v>
      </c>
      <c r="F62" s="232"/>
      <c r="G62" s="232"/>
      <c r="H62" s="232"/>
      <c r="I62" s="232"/>
      <c r="J62" s="232"/>
      <c r="K62" s="232"/>
      <c r="L62" s="232"/>
      <c r="M62" s="232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120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27</v>
      </c>
      <c r="B63" s="219" t="s">
        <v>190</v>
      </c>
      <c r="C63" s="264" t="s">
        <v>191</v>
      </c>
      <c r="D63" s="221" t="s">
        <v>186</v>
      </c>
      <c r="E63" s="228">
        <v>2.9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0.49</v>
      </c>
      <c r="U63" s="222">
        <f>ROUND(E63*T63,2)</f>
        <v>1.42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118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28</v>
      </c>
      <c r="B64" s="219" t="s">
        <v>192</v>
      </c>
      <c r="C64" s="264" t="s">
        <v>193</v>
      </c>
      <c r="D64" s="221" t="s">
        <v>186</v>
      </c>
      <c r="E64" s="228">
        <v>8.6999999999999993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118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19"/>
      <c r="C65" s="265" t="s">
        <v>194</v>
      </c>
      <c r="D65" s="224"/>
      <c r="E65" s="229">
        <v>8.6999999999999993</v>
      </c>
      <c r="F65" s="232"/>
      <c r="G65" s="232"/>
      <c r="H65" s="232"/>
      <c r="I65" s="232"/>
      <c r="J65" s="232"/>
      <c r="K65" s="232"/>
      <c r="L65" s="232"/>
      <c r="M65" s="232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120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29</v>
      </c>
      <c r="B66" s="219" t="s">
        <v>195</v>
      </c>
      <c r="C66" s="264" t="s">
        <v>196</v>
      </c>
      <c r="D66" s="221" t="s">
        <v>186</v>
      </c>
      <c r="E66" s="228">
        <v>2.9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118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14" t="s">
        <v>113</v>
      </c>
      <c r="B67" s="220" t="s">
        <v>78</v>
      </c>
      <c r="C67" s="266" t="s">
        <v>79</v>
      </c>
      <c r="D67" s="225"/>
      <c r="E67" s="230"/>
      <c r="F67" s="233"/>
      <c r="G67" s="233">
        <f>SUMIF(AE68:AE68,"&lt;&gt;NOR",G68:G68)</f>
        <v>0</v>
      </c>
      <c r="H67" s="233"/>
      <c r="I67" s="233">
        <f>SUM(I68:I68)</f>
        <v>0</v>
      </c>
      <c r="J67" s="233"/>
      <c r="K67" s="233">
        <f>SUM(K68:K68)</f>
        <v>0</v>
      </c>
      <c r="L67" s="233"/>
      <c r="M67" s="233">
        <f>SUM(M68:M68)</f>
        <v>0</v>
      </c>
      <c r="N67" s="226"/>
      <c r="O67" s="226">
        <f>SUM(O68:O68)</f>
        <v>0</v>
      </c>
      <c r="P67" s="226"/>
      <c r="Q67" s="226">
        <f>SUM(Q68:Q68)</f>
        <v>0</v>
      </c>
      <c r="R67" s="226"/>
      <c r="S67" s="226"/>
      <c r="T67" s="227"/>
      <c r="U67" s="226">
        <f>SUM(U68:U68)</f>
        <v>80.62</v>
      </c>
      <c r="AE67" t="s">
        <v>114</v>
      </c>
    </row>
    <row r="68" spans="1:60" outlineLevel="1" x14ac:dyDescent="0.2">
      <c r="A68" s="213">
        <v>30</v>
      </c>
      <c r="B68" s="219" t="s">
        <v>197</v>
      </c>
      <c r="C68" s="264" t="s">
        <v>198</v>
      </c>
      <c r="D68" s="221" t="s">
        <v>186</v>
      </c>
      <c r="E68" s="228">
        <v>94.63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0.85199999999999998</v>
      </c>
      <c r="U68" s="222">
        <f>ROUND(E68*T68,2)</f>
        <v>80.62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118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14" t="s">
        <v>113</v>
      </c>
      <c r="B69" s="220" t="s">
        <v>80</v>
      </c>
      <c r="C69" s="266" t="s">
        <v>81</v>
      </c>
      <c r="D69" s="225"/>
      <c r="E69" s="230"/>
      <c r="F69" s="233"/>
      <c r="G69" s="233">
        <f>SUMIF(AE70:AE74,"&lt;&gt;NOR",G70:G74)</f>
        <v>0</v>
      </c>
      <c r="H69" s="233"/>
      <c r="I69" s="233">
        <f>SUM(I70:I74)</f>
        <v>0</v>
      </c>
      <c r="J69" s="233"/>
      <c r="K69" s="233">
        <f>SUM(K70:K74)</f>
        <v>0</v>
      </c>
      <c r="L69" s="233"/>
      <c r="M69" s="233">
        <f>SUM(M70:M74)</f>
        <v>0</v>
      </c>
      <c r="N69" s="226"/>
      <c r="O69" s="226">
        <f>SUM(O70:O74)</f>
        <v>0.14445</v>
      </c>
      <c r="P69" s="226"/>
      <c r="Q69" s="226">
        <f>SUM(Q70:Q74)</f>
        <v>0</v>
      </c>
      <c r="R69" s="226"/>
      <c r="S69" s="226"/>
      <c r="T69" s="227"/>
      <c r="U69" s="226">
        <f>SUM(U70:U74)</f>
        <v>6.5200000000000005</v>
      </c>
      <c r="AE69" t="s">
        <v>114</v>
      </c>
    </row>
    <row r="70" spans="1:60" ht="22.5" outlineLevel="1" x14ac:dyDescent="0.2">
      <c r="A70" s="213">
        <v>31</v>
      </c>
      <c r="B70" s="219" t="s">
        <v>199</v>
      </c>
      <c r="C70" s="264" t="s">
        <v>200</v>
      </c>
      <c r="D70" s="221" t="s">
        <v>129</v>
      </c>
      <c r="E70" s="228">
        <v>24.4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22">
        <v>3.3E-4</v>
      </c>
      <c r="O70" s="222">
        <f>ROUND(E70*N70,5)</f>
        <v>8.0499999999999999E-3</v>
      </c>
      <c r="P70" s="222">
        <v>0</v>
      </c>
      <c r="Q70" s="222">
        <f>ROUND(E70*P70,5)</f>
        <v>0</v>
      </c>
      <c r="R70" s="222"/>
      <c r="S70" s="222"/>
      <c r="T70" s="223">
        <v>2.75E-2</v>
      </c>
      <c r="U70" s="222">
        <f>ROUND(E70*T70,2)</f>
        <v>0.67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118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19"/>
      <c r="C71" s="265" t="s">
        <v>130</v>
      </c>
      <c r="D71" s="224"/>
      <c r="E71" s="229">
        <v>24.4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120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13">
        <v>32</v>
      </c>
      <c r="B72" s="219" t="s">
        <v>201</v>
      </c>
      <c r="C72" s="264" t="s">
        <v>202</v>
      </c>
      <c r="D72" s="221" t="s">
        <v>129</v>
      </c>
      <c r="E72" s="228">
        <v>24.4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2">
        <v>5.5900000000000004E-3</v>
      </c>
      <c r="O72" s="222">
        <f>ROUND(E72*N72,5)</f>
        <v>0.13639999999999999</v>
      </c>
      <c r="P72" s="222">
        <v>0</v>
      </c>
      <c r="Q72" s="222">
        <f>ROUND(E72*P72,5)</f>
        <v>0</v>
      </c>
      <c r="R72" s="222"/>
      <c r="S72" s="222"/>
      <c r="T72" s="223">
        <v>0.22991</v>
      </c>
      <c r="U72" s="222">
        <f>ROUND(E72*T72,2)</f>
        <v>5.61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118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19"/>
      <c r="C73" s="265" t="s">
        <v>130</v>
      </c>
      <c r="D73" s="224"/>
      <c r="E73" s="229">
        <v>24.4</v>
      </c>
      <c r="F73" s="232"/>
      <c r="G73" s="232"/>
      <c r="H73" s="232"/>
      <c r="I73" s="232"/>
      <c r="J73" s="232"/>
      <c r="K73" s="232"/>
      <c r="L73" s="232"/>
      <c r="M73" s="232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120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33</v>
      </c>
      <c r="B74" s="219" t="s">
        <v>203</v>
      </c>
      <c r="C74" s="264" t="s">
        <v>204</v>
      </c>
      <c r="D74" s="221" t="s">
        <v>186</v>
      </c>
      <c r="E74" s="228">
        <v>0.15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1.5669999999999999</v>
      </c>
      <c r="U74" s="222">
        <f>ROUND(E74*T74,2)</f>
        <v>0.24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118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14" t="s">
        <v>113</v>
      </c>
      <c r="B75" s="220" t="s">
        <v>82</v>
      </c>
      <c r="C75" s="266" t="s">
        <v>83</v>
      </c>
      <c r="D75" s="225"/>
      <c r="E75" s="230"/>
      <c r="F75" s="233"/>
      <c r="G75" s="233">
        <f>SUMIF(AE76:AE79,"&lt;&gt;NOR",G76:G79)</f>
        <v>0</v>
      </c>
      <c r="H75" s="233"/>
      <c r="I75" s="233">
        <f>SUM(I76:I79)</f>
        <v>0</v>
      </c>
      <c r="J75" s="233"/>
      <c r="K75" s="233">
        <f>SUM(K76:K79)</f>
        <v>0</v>
      </c>
      <c r="L75" s="233"/>
      <c r="M75" s="233">
        <f>SUM(M76:M79)</f>
        <v>0</v>
      </c>
      <c r="N75" s="226"/>
      <c r="O75" s="226">
        <f>SUM(O76:O79)</f>
        <v>5.3135700000000003</v>
      </c>
      <c r="P75" s="226"/>
      <c r="Q75" s="226">
        <f>SUM(Q76:Q79)</f>
        <v>0</v>
      </c>
      <c r="R75" s="226"/>
      <c r="S75" s="226"/>
      <c r="T75" s="227"/>
      <c r="U75" s="226">
        <f>SUM(U76:U79)</f>
        <v>73.75</v>
      </c>
      <c r="AE75" t="s">
        <v>114</v>
      </c>
    </row>
    <row r="76" spans="1:60" ht="22.5" outlineLevel="1" x14ac:dyDescent="0.2">
      <c r="A76" s="213">
        <v>34</v>
      </c>
      <c r="B76" s="219" t="s">
        <v>205</v>
      </c>
      <c r="C76" s="264" t="s">
        <v>206</v>
      </c>
      <c r="D76" s="221" t="s">
        <v>129</v>
      </c>
      <c r="E76" s="228">
        <v>57.2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2">
        <v>7.7039999999999997E-2</v>
      </c>
      <c r="O76" s="222">
        <f>ROUND(E76*N76,5)</f>
        <v>4.4066900000000002</v>
      </c>
      <c r="P76" s="222">
        <v>0</v>
      </c>
      <c r="Q76" s="222">
        <f>ROUND(E76*P76,5)</f>
        <v>0</v>
      </c>
      <c r="R76" s="222"/>
      <c r="S76" s="222"/>
      <c r="T76" s="223">
        <v>0.78700000000000003</v>
      </c>
      <c r="U76" s="222">
        <f>ROUND(E76*T76,2)</f>
        <v>45.02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118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/>
      <c r="B77" s="219"/>
      <c r="C77" s="265" t="s">
        <v>207</v>
      </c>
      <c r="D77" s="224"/>
      <c r="E77" s="229">
        <v>57.2</v>
      </c>
      <c r="F77" s="232"/>
      <c r="G77" s="232"/>
      <c r="H77" s="232"/>
      <c r="I77" s="232"/>
      <c r="J77" s="232"/>
      <c r="K77" s="232"/>
      <c r="L77" s="232"/>
      <c r="M77" s="232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120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35</v>
      </c>
      <c r="B78" s="219" t="s">
        <v>208</v>
      </c>
      <c r="C78" s="264" t="s">
        <v>209</v>
      </c>
      <c r="D78" s="221" t="s">
        <v>210</v>
      </c>
      <c r="E78" s="228">
        <v>52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22">
        <v>1.7440000000000001E-2</v>
      </c>
      <c r="O78" s="222">
        <f>ROUND(E78*N78,5)</f>
        <v>0.90688000000000002</v>
      </c>
      <c r="P78" s="222">
        <v>0</v>
      </c>
      <c r="Q78" s="222">
        <f>ROUND(E78*P78,5)</f>
        <v>0</v>
      </c>
      <c r="R78" s="222"/>
      <c r="S78" s="222"/>
      <c r="T78" s="223">
        <v>0.33</v>
      </c>
      <c r="U78" s="222">
        <f>ROUND(E78*T78,2)</f>
        <v>17.16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118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36</v>
      </c>
      <c r="B79" s="219" t="s">
        <v>211</v>
      </c>
      <c r="C79" s="264" t="s">
        <v>212</v>
      </c>
      <c r="D79" s="221" t="s">
        <v>186</v>
      </c>
      <c r="E79" s="228">
        <v>5.31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2">
        <v>0</v>
      </c>
      <c r="O79" s="222">
        <f>ROUND(E79*N79,5)</f>
        <v>0</v>
      </c>
      <c r="P79" s="222">
        <v>0</v>
      </c>
      <c r="Q79" s="222">
        <f>ROUND(E79*P79,5)</f>
        <v>0</v>
      </c>
      <c r="R79" s="222"/>
      <c r="S79" s="222"/>
      <c r="T79" s="223">
        <v>2.1779999999999999</v>
      </c>
      <c r="U79" s="222">
        <f>ROUND(E79*T79,2)</f>
        <v>11.57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118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x14ac:dyDescent="0.2">
      <c r="A80" s="214" t="s">
        <v>113</v>
      </c>
      <c r="B80" s="220" t="s">
        <v>84</v>
      </c>
      <c r="C80" s="266" t="s">
        <v>85</v>
      </c>
      <c r="D80" s="225"/>
      <c r="E80" s="230"/>
      <c r="F80" s="233"/>
      <c r="G80" s="233">
        <f>SUMIF(AE81:AE86,"&lt;&gt;NOR",G81:G86)</f>
        <v>0</v>
      </c>
      <c r="H80" s="233"/>
      <c r="I80" s="233">
        <f>SUM(I81:I86)</f>
        <v>0</v>
      </c>
      <c r="J80" s="233"/>
      <c r="K80" s="233">
        <f>SUM(K81:K86)</f>
        <v>0</v>
      </c>
      <c r="L80" s="233"/>
      <c r="M80" s="233">
        <f>SUM(M81:M86)</f>
        <v>0</v>
      </c>
      <c r="N80" s="226"/>
      <c r="O80" s="226">
        <f>SUM(O81:O86)</f>
        <v>2.27583</v>
      </c>
      <c r="P80" s="226"/>
      <c r="Q80" s="226">
        <f>SUM(Q81:Q86)</f>
        <v>0</v>
      </c>
      <c r="R80" s="226"/>
      <c r="S80" s="226"/>
      <c r="T80" s="227"/>
      <c r="U80" s="226">
        <f>SUM(U81:U86)</f>
        <v>53.32</v>
      </c>
      <c r="AE80" t="s">
        <v>114</v>
      </c>
    </row>
    <row r="81" spans="1:60" outlineLevel="1" x14ac:dyDescent="0.2">
      <c r="A81" s="213">
        <v>37</v>
      </c>
      <c r="B81" s="219" t="s">
        <v>213</v>
      </c>
      <c r="C81" s="264" t="s">
        <v>214</v>
      </c>
      <c r="D81" s="221" t="s">
        <v>129</v>
      </c>
      <c r="E81" s="228">
        <v>32.94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2">
        <v>2.1000000000000001E-4</v>
      </c>
      <c r="O81" s="222">
        <f>ROUND(E81*N81,5)</f>
        <v>6.9199999999999999E-3</v>
      </c>
      <c r="P81" s="222">
        <v>0</v>
      </c>
      <c r="Q81" s="222">
        <f>ROUND(E81*P81,5)</f>
        <v>0</v>
      </c>
      <c r="R81" s="222"/>
      <c r="S81" s="222"/>
      <c r="T81" s="223">
        <v>0.05</v>
      </c>
      <c r="U81" s="222">
        <f>ROUND(E81*T81,2)</f>
        <v>1.65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118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38</v>
      </c>
      <c r="B82" s="219" t="s">
        <v>215</v>
      </c>
      <c r="C82" s="264" t="s">
        <v>216</v>
      </c>
      <c r="D82" s="221" t="s">
        <v>129</v>
      </c>
      <c r="E82" s="228">
        <v>32.94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2">
        <v>5.3129999999999997E-2</v>
      </c>
      <c r="O82" s="222">
        <f>ROUND(E82*N82,5)</f>
        <v>1.7501</v>
      </c>
      <c r="P82" s="222">
        <v>0</v>
      </c>
      <c r="Q82" s="222">
        <f>ROUND(E82*P82,5)</f>
        <v>0</v>
      </c>
      <c r="R82" s="222"/>
      <c r="S82" s="222"/>
      <c r="T82" s="223">
        <v>1.458</v>
      </c>
      <c r="U82" s="222">
        <f>ROUND(E82*T82,2)</f>
        <v>48.03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118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/>
      <c r="B83" s="219"/>
      <c r="C83" s="265" t="s">
        <v>171</v>
      </c>
      <c r="D83" s="224"/>
      <c r="E83" s="229">
        <v>32.94</v>
      </c>
      <c r="F83" s="232"/>
      <c r="G83" s="232"/>
      <c r="H83" s="232"/>
      <c r="I83" s="232"/>
      <c r="J83" s="232"/>
      <c r="K83" s="232"/>
      <c r="L83" s="232"/>
      <c r="M83" s="232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120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39</v>
      </c>
      <c r="B84" s="219" t="s">
        <v>217</v>
      </c>
      <c r="C84" s="264" t="s">
        <v>218</v>
      </c>
      <c r="D84" s="221" t="s">
        <v>129</v>
      </c>
      <c r="E84" s="228">
        <v>34.587000000000003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1.4999999999999999E-2</v>
      </c>
      <c r="O84" s="222">
        <f>ROUND(E84*N84,5)</f>
        <v>0.51880999999999999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151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/>
      <c r="B85" s="219"/>
      <c r="C85" s="265" t="s">
        <v>219</v>
      </c>
      <c r="D85" s="224"/>
      <c r="E85" s="229">
        <v>34.587000000000003</v>
      </c>
      <c r="F85" s="232"/>
      <c r="G85" s="232"/>
      <c r="H85" s="232"/>
      <c r="I85" s="232"/>
      <c r="J85" s="232"/>
      <c r="K85" s="232"/>
      <c r="L85" s="232"/>
      <c r="M85" s="232"/>
      <c r="N85" s="222"/>
      <c r="O85" s="222"/>
      <c r="P85" s="222"/>
      <c r="Q85" s="222"/>
      <c r="R85" s="222"/>
      <c r="S85" s="222"/>
      <c r="T85" s="223"/>
      <c r="U85" s="22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120</v>
      </c>
      <c r="AF85" s="212">
        <v>0</v>
      </c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42">
        <v>40</v>
      </c>
      <c r="B86" s="243" t="s">
        <v>220</v>
      </c>
      <c r="C86" s="267" t="s">
        <v>221</v>
      </c>
      <c r="D86" s="244" t="s">
        <v>186</v>
      </c>
      <c r="E86" s="245">
        <v>2.2799999999999998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21</v>
      </c>
      <c r="M86" s="247">
        <f>G86*(1+L86/100)</f>
        <v>0</v>
      </c>
      <c r="N86" s="248">
        <v>0</v>
      </c>
      <c r="O86" s="248">
        <f>ROUND(E86*N86,5)</f>
        <v>0</v>
      </c>
      <c r="P86" s="248">
        <v>0</v>
      </c>
      <c r="Q86" s="248">
        <f>ROUND(E86*P86,5)</f>
        <v>0</v>
      </c>
      <c r="R86" s="248"/>
      <c r="S86" s="248"/>
      <c r="T86" s="249">
        <v>1.5980000000000001</v>
      </c>
      <c r="U86" s="248">
        <f>ROUND(E86*T86,2)</f>
        <v>3.64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118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">
      <c r="A87" s="6"/>
      <c r="B87" s="7" t="s">
        <v>222</v>
      </c>
      <c r="C87" s="268" t="s">
        <v>222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v>15</v>
      </c>
      <c r="AD87">
        <v>21</v>
      </c>
    </row>
    <row r="88" spans="1:60" x14ac:dyDescent="0.2">
      <c r="A88" s="250"/>
      <c r="B88" s="251">
        <v>26</v>
      </c>
      <c r="C88" s="269" t="s">
        <v>222</v>
      </c>
      <c r="D88" s="252"/>
      <c r="E88" s="252"/>
      <c r="F88" s="252"/>
      <c r="G88" s="263">
        <f>G8+G14+G22+G27+G31+G34+G43+G48+G52+G55+G59+G67+G69+G75+G80</f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f>SUMIF(L7:L86,AC87,G7:G86)</f>
        <v>0</v>
      </c>
      <c r="AD88">
        <f>SUMIF(L7:L86,AD87,G7:G86)</f>
        <v>0</v>
      </c>
      <c r="AE88" t="s">
        <v>223</v>
      </c>
    </row>
    <row r="89" spans="1:60" x14ac:dyDescent="0.2">
      <c r="A89" s="6"/>
      <c r="B89" s="7" t="s">
        <v>222</v>
      </c>
      <c r="C89" s="268" t="s">
        <v>222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6"/>
      <c r="B90" s="7" t="s">
        <v>222</v>
      </c>
      <c r="C90" s="268" t="s">
        <v>222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3">
        <v>33</v>
      </c>
      <c r="B91" s="253"/>
      <c r="C91" s="270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4"/>
      <c r="B92" s="255"/>
      <c r="C92" s="271"/>
      <c r="D92" s="255"/>
      <c r="E92" s="255"/>
      <c r="F92" s="255"/>
      <c r="G92" s="25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E92" t="s">
        <v>224</v>
      </c>
    </row>
    <row r="93" spans="1:60" x14ac:dyDescent="0.2">
      <c r="A93" s="257"/>
      <c r="B93" s="258"/>
      <c r="C93" s="272"/>
      <c r="D93" s="258"/>
      <c r="E93" s="258"/>
      <c r="F93" s="258"/>
      <c r="G93" s="259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57"/>
      <c r="B94" s="258"/>
      <c r="C94" s="272"/>
      <c r="D94" s="258"/>
      <c r="E94" s="258"/>
      <c r="F94" s="258"/>
      <c r="G94" s="259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57"/>
      <c r="B95" s="258"/>
      <c r="C95" s="272"/>
      <c r="D95" s="258"/>
      <c r="E95" s="258"/>
      <c r="F95" s="258"/>
      <c r="G95" s="259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60"/>
      <c r="B96" s="261"/>
      <c r="C96" s="273"/>
      <c r="D96" s="261"/>
      <c r="E96" s="261"/>
      <c r="F96" s="261"/>
      <c r="G96" s="262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6"/>
      <c r="B97" s="7" t="s">
        <v>222</v>
      </c>
      <c r="C97" s="268" t="s">
        <v>222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C98" s="274"/>
      <c r="AE98" t="s">
        <v>225</v>
      </c>
    </row>
  </sheetData>
  <mergeCells count="6">
    <mergeCell ref="A1:G1"/>
    <mergeCell ref="C2:G2"/>
    <mergeCell ref="C3:G3"/>
    <mergeCell ref="C4:G4"/>
    <mergeCell ref="A91:C91"/>
    <mergeCell ref="A92:G9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2014-02-28T09:52:57Z</cp:lastPrinted>
  <dcterms:created xsi:type="dcterms:W3CDTF">2009-04-08T07:15:50Z</dcterms:created>
  <dcterms:modified xsi:type="dcterms:W3CDTF">2019-02-11T08:08:42Z</dcterms:modified>
</cp:coreProperties>
</file>